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基本情報入力シート" sheetId="1" r:id="rId1"/>
    <sheet name="別紙様式3-1" sheetId="2" r:id="rId2"/>
    <sheet name="別紙様式3-2（４・５月）" sheetId="3" r:id="rId3"/>
    <sheet name="別紙様式3-3（６月以降分）" sheetId="4" r:id="rId4"/>
    <sheet name="【参考】数式用" sheetId="5" state="hidden" r:id="rId5"/>
    <sheet name="【参考】数式用2" sheetId="6" state="hidden" r:id="rId6"/>
    <sheet name="【参考】数式用3" sheetId="7" state="hidden" r:id="rId7"/>
    <sheet name="【参考】数式用4" sheetId="8" state="hidden" r:id="rId8"/>
  </sheets>
  <externalReferences>
    <externalReference r:id="rId9"/>
    <externalReference r:id="rId10"/>
    <externalReference r:id="rId11"/>
  </externalReferences>
  <definedNames>
    <definedName name="三重県">#REF!</definedName>
    <definedName name="京都府">#REF!</definedName>
    <definedName name="佐賀県">#REF!</definedName>
    <definedName name="兵庫県">#REF!</definedName>
    <definedName name="北海道">#REF!</definedName>
    <definedName name="千葉県">#REF!</definedName>
    <definedName name="和歌山県">#REF!</definedName>
    <definedName name="埼玉県">#REF!</definedName>
    <definedName name="大分県">#REF!</definedName>
    <definedName name="大阪府">#REF!</definedName>
    <definedName name="奈良県">#REF!</definedName>
    <definedName name="宮城県">#REF!</definedName>
    <definedName name="宮崎県">#REF!</definedName>
    <definedName name="富山県">#REF!</definedName>
    <definedName name="山口県">#REF!</definedName>
    <definedName name="山形県">#REF!</definedName>
    <definedName name="山梨県">#REF!</definedName>
    <definedName name="岐阜県">#REF!</definedName>
    <definedName name="岡山県">#REF!</definedName>
    <definedName name="岩手県">#REF!</definedName>
    <definedName name="島根県">#REF!</definedName>
    <definedName name="広島県">#REF!</definedName>
    <definedName name="徳島県">#REF!</definedName>
    <definedName name="愛媛県">#REF!</definedName>
    <definedName name="愛知県">#REF!</definedName>
    <definedName name="新潟県">#REF!</definedName>
    <definedName name="東京都">#REF!</definedName>
    <definedName name="栃木県">#REF!</definedName>
    <definedName name="沖縄県">#REF!</definedName>
    <definedName name="滋賀県">#REF!</definedName>
    <definedName name="熊本県">#REF!</definedName>
    <definedName name="石川県">#REF!</definedName>
    <definedName name="神奈川県">#REF!</definedName>
    <definedName name="福井県">#REF!</definedName>
    <definedName name="福岡県">#REF!</definedName>
    <definedName name="福島県">#REF!</definedName>
    <definedName name="秋田県">#REF!</definedName>
    <definedName name="種類">#REF!</definedName>
    <definedName name="群馬県">#REF!</definedName>
    <definedName name="茨城県">#REF!</definedName>
    <definedName name="長崎県">#REF!</definedName>
    <definedName name="長野県">#REF!</definedName>
    <definedName name="青森県">#REF!</definedName>
    <definedName name="静岡県">#REF!</definedName>
    <definedName name="香川県">#REF!</definedName>
    <definedName name="高知県">#REF!</definedName>
    <definedName name="鳥取県">#REF!</definedName>
    <definedName name="鹿児島県">#REF!</definedName>
    <definedName name="サービス名">#REF!</definedName>
    <definedName name="サービス名" localSheetId="0">#REF!</definedName>
    <definedName name="サービス">#REF!</definedName>
    <definedName name="サービス" localSheetId="1">#REF!</definedName>
    <definedName name="サービス名" localSheetId="1">#REF!</definedName>
    <definedName name="_new1" localSheetId="2">#REF!</definedName>
    <definedName name="_new1">#REF!</definedName>
    <definedName name="_new1" localSheetId="3">#REF!</definedName>
    <definedName name="www">#REF!</definedName>
    <definedName name="www" localSheetId="4">#REF!</definedName>
    <definedName name="_xlnm.Print_Area" localSheetId="4">#REF!</definedName>
    <definedName name="_xlnm._FilterDatabase" localSheetId="4">#REF!</definedName>
    <definedName name="サービス" localSheetId="4">#REF!</definedName>
    <definedName name="サービス名" localSheetId="4">#REF!</definedName>
    <definedName name="特定">#REF!</definedName>
    <definedName name="特定" localSheetId="4">#REF!</definedName>
    <definedName name="_xlnm._FilterDatabase" localSheetId="2" hidden="1">'別紙様式3-2（４・５月）'!$B$15:$N$15</definedName>
    <definedName name="_xlnm._FilterDatabase" localSheetId="3" hidden="1">'別紙様式3-3（６月以降分）'!$B$13:$N$1213</definedName>
    <definedName name="erea">#REF!</definedName>
    <definedName name="new">#REF!</definedName>
    <definedName name="サービス名称">#REF!</definedName>
    <definedName name="サービス種別">[1]サービス種類一覧!$B$4:$B$20</definedName>
    <definedName name="サービス種類">[2]サービス種類一覧!$C$4:$C$20</definedName>
    <definedName name="サービス２">#REF!</definedName>
    <definedName name="一覧">[3]加算率一覧!$A$4:$A$25</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s>
  <calcPr calcId="191029" iterateDelta="1.e-004"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 xml:space="preserve"> </author>
  </authors>
  <commentLis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authors>
    <author xml:space="preserve"> </author>
  </authors>
  <commentList>
    <comment ref="R16" authorId="0">
      <text>
        <r>
          <rPr>
            <sz val="9"/>
            <color rgb="FF000000"/>
            <rFont val="MS P ゴシック"/>
          </rPr>
          <t>ドロップダウンリストで選択してください。</t>
        </r>
      </text>
    </comment>
    <comment ref="U16" authorId="0">
      <text>
        <r>
          <rPr>
            <sz val="9"/>
            <color rgb="FF000000"/>
            <rFont val="MS P ゴシック"/>
          </rPr>
          <t>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<sst xmlns="http://schemas.openxmlformats.org/spreadsheetml/2006/main" xmlns:r="http://schemas.openxmlformats.org/officeDocument/2006/relationships" count="2266" uniqueCount="2266">
  <si>
    <t>加算提出先</t>
  </si>
  <si>
    <t>檜枝岐村</t>
  </si>
  <si>
    <t>令和５年度から継続して旧ベースアップ等加算を算定する事業所について、令和５年度以前からの賃金改善の取組の継続を誓約していること</t>
  </si>
  <si>
    <t>中種子町</t>
  </si>
  <si>
    <t>福島市</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</si>
  <si>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</si>
  <si>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指定権者名</t>
  </si>
  <si>
    <t>東白川村</t>
  </si>
  <si>
    <t>真岡市</t>
  </si>
  <si>
    <t>３　加算対象事業所に関する情報</t>
  </si>
  <si>
    <t>京極町</t>
  </si>
  <si>
    <t>東川町</t>
  </si>
  <si>
    <t>●「別紙様式3-1」を完成させるには、「基本情報入力シート」「別紙様式3-2」「別紙様式3-3」から転記される情報が必要です。まずはこれらのシートを完成させてください。</t>
  </si>
  <si>
    <t>和気町</t>
  </si>
  <si>
    <t>算定した加算の合計</t>
  </si>
  <si>
    <t>新座市</t>
  </si>
  <si>
    <t>実績報告書（新加算及び旧３加算）作成用　基本情報入力シート</t>
  </si>
  <si>
    <t>米沢市</t>
  </si>
  <si>
    <t>！（c）の額が(b)の令和６年度に増加した加算額を超えています。</t>
  </si>
  <si>
    <t>大熊町</t>
  </si>
  <si>
    <t>有給休暇が取得しやすい環境の整備</t>
  </si>
  <si>
    <t>↓隠し列</t>
  </si>
  <si>
    <t>村田町</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</si>
  <si>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</si>
  <si>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（介護予防）訪問入浴介護</t>
  </si>
  <si>
    <t>中川町</t>
  </si>
  <si>
    <t>●はじめに本シート（基本情報入力シート）の黄色セルに入力することで、加算の対象事業所等に関する基本的な情報が、各様式に自動的に転記されます。</t>
  </si>
  <si>
    <t>古平町</t>
  </si>
  <si>
    <t>大阪市</t>
  </si>
  <si>
    <t>台東区</t>
  </si>
  <si>
    <t>令和６年度に賃金改善が必要な額（a - c）</t>
  </si>
  <si>
    <t>横手市</t>
  </si>
  <si>
    <t>処遇加算Ⅲ特定加算Ⅰベア加算から新加算Ⅴ（７）</t>
  </si>
  <si>
    <t>斑鳩町</t>
  </si>
  <si>
    <t>音更町</t>
  </si>
  <si>
    <t>キャリアパス要件Ⅰ（任用要件・賃金体系の整備等）　</t>
  </si>
  <si>
    <t>（１）加算額以上の賃金改善について（全体）</t>
  </si>
  <si>
    <t>介護職員等処遇改善加算</t>
  </si>
  <si>
    <t>守山市</t>
  </si>
  <si>
    <t>豊前市</t>
  </si>
  <si>
    <t>土浦市</t>
  </si>
  <si>
    <t>唐津市</t>
  </si>
  <si>
    <t>新加算及び旧３加算の届出に係る提出先（指定権者）の名称を入力してください。</t>
  </si>
  <si>
    <t>大潟村</t>
  </si>
  <si>
    <t>【注意】本シートは様式作成用のため、本実績報告書の提出を紙で行う場合、本シートの提出は不要です。ただし、自治体に電子媒体で提出する場合は、本シートを削除せずそのまま提出してください。</t>
  </si>
  <si>
    <t>朝日村</t>
  </si>
  <si>
    <t>山田町</t>
  </si>
  <si>
    <t>平取町</t>
  </si>
  <si>
    <t>１　提出先に関する情報</t>
  </si>
  <si>
    <t>早川町</t>
  </si>
  <si>
    <t>事業所名</t>
  </si>
  <si>
    <t>山口市</t>
  </si>
  <si>
    <t>佐々町</t>
  </si>
  <si>
    <t>増毛町</t>
  </si>
  <si>
    <t>大和郡山市</t>
  </si>
  <si>
    <t>大川市</t>
  </si>
  <si>
    <t>長島町</t>
  </si>
  <si>
    <t>２　基本情報</t>
  </si>
  <si>
    <t>郡上市</t>
  </si>
  <si>
    <t>①</t>
  </si>
  <si>
    <t>大口町</t>
  </si>
  <si>
    <t>－</t>
  </si>
  <si>
    <t>E-mail</t>
  </si>
  <si>
    <t>処遇加算Ⅲ特定加算なしベア加算なしから新加算Ⅰ</t>
  </si>
  <si>
    <t>！記入が必要な箇所が埋まっていません。</t>
  </si>
  <si>
    <t>安田町</t>
  </si>
  <si>
    <t>札幌市</t>
  </si>
  <si>
    <t>初山別村</t>
  </si>
  <si>
    <t>〒結合</t>
  </si>
  <si>
    <t>下表に必要事項を入力してください。記入内容が別紙様式に反映されます。</t>
  </si>
  <si>
    <t>【新加算Ⅰ～Ⅲ、Ⅴ⑴・⑶・⑻、旧処遇Ⅰ】</t>
  </si>
  <si>
    <t>法人名</t>
  </si>
  <si>
    <t>職名</t>
  </si>
  <si>
    <t>御嵩町</t>
  </si>
  <si>
    <t>ⅰ）</t>
  </si>
  <si>
    <t>年</t>
  </si>
  <si>
    <t>北方町</t>
  </si>
  <si>
    <t>瑞浪市</t>
  </si>
  <si>
    <t>フリガナ</t>
  </si>
  <si>
    <t>亘理町</t>
  </si>
  <si>
    <t>茨城県</t>
  </si>
  <si>
    <t>西ノ島町</t>
  </si>
  <si>
    <t>名称</t>
  </si>
  <si>
    <t>天草市</t>
  </si>
  <si>
    <t>別海町</t>
  </si>
  <si>
    <t>（介護予防）短期入所療養介護（老健）</t>
  </si>
  <si>
    <t>処遇加算Ⅱ特定加算Ⅰベア加算から新加算Ⅲ</t>
  </si>
  <si>
    <t>介護職員等ベースアップ等支援加算</t>
  </si>
  <si>
    <t>令和５年度と比較した令和６年度の増加分以上の新たな賃金改善を行っている</t>
  </si>
  <si>
    <t>⇒この欄が「×」の場合、別紙様式3-1 ３（５）に特別な事情を記入</t>
  </si>
  <si>
    <t>香美町</t>
  </si>
  <si>
    <t>法人住所</t>
  </si>
  <si>
    <t>〒</t>
  </si>
  <si>
    <t>鶴田町</t>
  </si>
  <si>
    <t>法人代表者</t>
  </si>
  <si>
    <t>鷹栖町</t>
  </si>
  <si>
    <t>下條村</t>
  </si>
  <si>
    <t>住所１（番地・住居番号まで）</t>
  </si>
  <si>
    <t>檜原村</t>
  </si>
  <si>
    <t>住所２（建物名等）</t>
  </si>
  <si>
    <t>氏名</t>
  </si>
  <si>
    <t>玉名市</t>
  </si>
  <si>
    <t>大町市</t>
  </si>
  <si>
    <t>宮城県</t>
  </si>
  <si>
    <t>介護職員等処遇改善加算等 実績報告書（令和６年度）</t>
  </si>
  <si>
    <t>！この区分（４項目）から1つ以上の取組が選択されていません。</t>
  </si>
  <si>
    <t>愛川町</t>
  </si>
  <si>
    <t>八郎潟町</t>
  </si>
  <si>
    <t>通所介護</t>
  </si>
  <si>
    <t>壮瞥町</t>
  </si>
  <si>
    <t>連絡先</t>
  </si>
  <si>
    <t>熊野町</t>
  </si>
  <si>
    <t>日</t>
  </si>
  <si>
    <t>山添村</t>
  </si>
  <si>
    <t>書類作成
担当者</t>
  </si>
  <si>
    <r>
      <rPr>
        <sz val="9"/>
        <color rgb="FF000000"/>
        <rFont val="ＭＳ Ｐゴシック"/>
      </rPr>
      <t>②新たに増加する旧ベースアップ等加算相当を原資として実施する新たな賃金改善額（</t>
    </r>
    <r>
      <rPr>
        <b/>
        <sz val="9"/>
        <color rgb="FF000000"/>
        <rFont val="ＭＳ Ｐゴシック"/>
      </rPr>
      <t>①の額以上となること</t>
    </r>
    <r>
      <rPr>
        <sz val="9"/>
        <color rgb="FF000000"/>
        <rFont val="ＭＳ Ｐゴシック"/>
      </rPr>
      <t>）</t>
    </r>
  </si>
  <si>
    <t>龍ケ崎市</t>
  </si>
  <si>
    <t>電話番号</t>
  </si>
  <si>
    <t>下表に必要事項を入力してください。記入内容が別紙様式3-2及び3-3に反映されます。</t>
  </si>
  <si>
    <t>茨木市</t>
  </si>
  <si>
    <t>北広島市</t>
  </si>
  <si>
    <t>おおい町</t>
  </si>
  <si>
    <t>東松島市</t>
  </si>
  <si>
    <t>令和５年度と比較した令和６年度の増加分</t>
  </si>
  <si>
    <t>通し番号</t>
  </si>
  <si>
    <t>２　実績報告について</t>
  </si>
  <si>
    <t>壱岐市</t>
  </si>
  <si>
    <t>白老町</t>
  </si>
  <si>
    <t>由布市</t>
  </si>
  <si>
    <t>介護保険事業所番号</t>
  </si>
  <si>
    <t>事業所の所在地</t>
  </si>
  <si>
    <t>介護医療院</t>
  </si>
  <si>
    <t>小樽市</t>
  </si>
  <si>
    <t>津和野町</t>
  </si>
  <si>
    <t>那須町</t>
  </si>
  <si>
    <t>一宮町</t>
  </si>
  <si>
    <r>
      <rPr>
        <sz val="9"/>
        <color rgb="FF000000"/>
        <rFont val="ＭＳ Ｐゴシック"/>
      </rPr>
      <t xml:space="preserve">新加算Ⅰ・Ⅱの要件（６月以降）
</t>
    </r>
    <r>
      <rPr>
        <sz val="8"/>
        <color rgb="FF000000"/>
        <rFont val="ＭＳ Ｐゴシック"/>
      </rPr>
      <t>(「令和６年度の算定予定②（期中移行）」の期間について)</t>
    </r>
  </si>
  <si>
    <t>下関市</t>
  </si>
  <si>
    <t>法人所在地</t>
  </si>
  <si>
    <t>十津川村</t>
  </si>
  <si>
    <t>むかわ町</t>
  </si>
  <si>
    <t xml:space="preserve">1 </t>
  </si>
  <si>
    <t>サービス名</t>
  </si>
  <si>
    <t>大豊町</t>
  </si>
  <si>
    <t>ア</t>
  </si>
  <si>
    <t>南会津町</t>
  </si>
  <si>
    <t>今治市</t>
  </si>
  <si>
    <t>（別紙様式3-3「キャリアパス要件Ⅳについて」の欄から転記）</t>
  </si>
  <si>
    <t>設楽町</t>
  </si>
  <si>
    <t>都道府県</t>
  </si>
  <si>
    <t>高松市</t>
  </si>
  <si>
    <t>肝付町</t>
  </si>
  <si>
    <t>市区町村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</si>
  <si>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</si>
  <si>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</si>
  <si>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</si>
  <si>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</si>
  <si>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（ア）令和６年度の賃金の総額</t>
  </si>
  <si>
    <t>大井町</t>
  </si>
  <si>
    <t>（３）キャリアパス要件Ⅰ・Ⅱ</t>
  </si>
  <si>
    <t>掛川市</t>
  </si>
  <si>
    <t>別紙様式３－１</t>
  </si>
  <si>
    <t>鬼北町</t>
  </si>
  <si>
    <t>津久見市</t>
  </si>
  <si>
    <t>野々市市</t>
  </si>
  <si>
    <t>真狩村</t>
  </si>
  <si>
    <t>飯能市</t>
  </si>
  <si>
    <t>提出先</t>
  </si>
  <si>
    <t>令和６年度の算定期間①</t>
  </si>
  <si>
    <t>ハ</t>
  </si>
  <si>
    <t>羽幌町</t>
  </si>
  <si>
    <t>１　基本情報</t>
  </si>
  <si>
    <t>栃木市</t>
  </si>
  <si>
    <t>栗山町</t>
  </si>
  <si>
    <t>筑紫野市</t>
  </si>
  <si>
    <t>　旧特定加算の加算額［円］</t>
  </si>
  <si>
    <t>書類作成担当者</t>
  </si>
  <si>
    <t>高砂市</t>
  </si>
  <si>
    <t>萩市</t>
  </si>
  <si>
    <t>処遇加算Ⅱ特定加算なしベア加算なしから新加算Ⅲ</t>
  </si>
  <si>
    <t>さいたま市</t>
  </si>
  <si>
    <r>
      <rPr>
        <sz val="9"/>
        <color auto="1"/>
        <rFont val="ＭＳ Ｐゴシック"/>
      </rPr>
      <t xml:space="preserve">令和６年度の賃金改善額
</t>
    </r>
    <r>
      <rPr>
        <b/>
        <sz val="9"/>
        <color auto="1"/>
        <rFont val="ＭＳ Ｐゴシック"/>
      </rPr>
      <t>（②の額以上となること）</t>
    </r>
  </si>
  <si>
    <t>令和６年度の加算額</t>
  </si>
  <si>
    <r>
      <rPr>
        <b/>
        <sz val="11"/>
        <color auto="1"/>
        <rFont val="ＭＳ Ｐゴシック"/>
      </rPr>
      <t xml:space="preserve">！この欄が「×」の場合、加算以外の部分で賃金水準が引き下げられています。この欄が「×」のまま提出する場合には、別紙様式５「特別な事情に係る届出書」を合わせて提出してください。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</si>
  <si>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滋賀県</t>
  </si>
  <si>
    <t>円</t>
  </si>
  <si>
    <t>キャリアパス要件Ⅳ　次のイとロ両方の基準を満たす。</t>
  </si>
  <si>
    <t>うち、令和５年度と比較して令和６年度に増加した加算額</t>
  </si>
  <si>
    <t>瀬戸市</t>
  </si>
  <si>
    <t>潟上市</t>
  </si>
  <si>
    <t>うち、令和７年度の賃金改善に充てるために繰り越す部分の額</t>
  </si>
  <si>
    <t>（３）令和５年度の独自の賃金改善（処遇改善加算等の配分以外の独自の賃金額）</t>
  </si>
  <si>
    <t>賃金改善額が月額平均８万円以上又は改善後の賃金が年額440万円以上となる者の数が事業所あたり１以上となっていること。ただし、満たさない場合は、小規模事業所等である等の理由を記載すること</t>
  </si>
  <si>
    <t>精華町</t>
  </si>
  <si>
    <t>岩美町</t>
  </si>
  <si>
    <t>(オ)令和６年２・３月分の処遇改善支援補助金
     の総額</t>
  </si>
  <si>
    <t>西条市</t>
  </si>
  <si>
    <t>延岡市</t>
  </si>
  <si>
    <t>←</t>
  </si>
  <si>
    <t>②</t>
  </si>
  <si>
    <t>令和６年度も令和５年度のベースアップ等加算の配分のために行ったのと同等以上の賃金改善を行ったことを誓約すること</t>
  </si>
  <si>
    <t>西原村</t>
  </si>
  <si>
    <t>！③賃金改善額 (e) が ②賃金改善が必要な額 (d) を下回っています。</t>
  </si>
  <si>
    <t>長泉町</t>
  </si>
  <si>
    <t>③</t>
  </si>
  <si>
    <t>山形県</t>
  </si>
  <si>
    <t>平田村</t>
  </si>
  <si>
    <t>輪島市</t>
  </si>
  <si>
    <t>美波町</t>
  </si>
  <si>
    <t>④</t>
  </si>
  <si>
    <t>久慈市</t>
  </si>
  <si>
    <t>鳥羽市</t>
  </si>
  <si>
    <t>東彼杵町</t>
  </si>
  <si>
    <r>
      <rPr>
        <b/>
        <sz val="8"/>
        <color rgb="FF000000"/>
        <rFont val="ＭＳ Ｐゴシック"/>
      </rPr>
      <t>キャリアパス要件ⅠとⅡの</t>
    </r>
    <r>
      <rPr>
        <b/>
        <u/>
        <sz val="8"/>
        <color rgb="FF000000"/>
        <rFont val="ＭＳ Ｐゴシック"/>
      </rPr>
      <t>両方</t>
    </r>
    <r>
      <rPr>
        <b/>
        <sz val="8"/>
        <color rgb="FF000000"/>
        <rFont val="ＭＳ Ｐゴシック"/>
      </rPr>
      <t>を満たすこと。</t>
    </r>
  </si>
  <si>
    <t>令和５年度と比較して令和６年度に増加する加算額（繰越分を除く。）（b - c）</t>
  </si>
  <si>
    <t>⑤</t>
  </si>
  <si>
    <r>
      <rPr>
        <sz val="9"/>
        <color auto="1"/>
        <rFont val="ＭＳ Ｐゴシック"/>
      </rPr>
      <t>令和６年度に④を原資として行う新たな賃金改善額</t>
    </r>
    <r>
      <rPr>
        <sz val="8"/>
        <color auto="1"/>
        <rFont val="ＭＳ Ｐゴシック"/>
      </rPr>
      <t>（ベースアップ（基本給及び決まって毎月支払われる手当の一律の引上げ）によるもの）</t>
    </r>
  </si>
  <si>
    <t>独自の賃金改善の具体的な取組内容</t>
  </si>
  <si>
    <t>大東市</t>
  </si>
  <si>
    <t>青森市</t>
  </si>
  <si>
    <t>⑥</t>
  </si>
  <si>
    <t>長岡京市</t>
  </si>
  <si>
    <t>飯南町</t>
  </si>
  <si>
    <t>様似町</t>
  </si>
  <si>
    <t>当麻町</t>
  </si>
  <si>
    <t>⑤以外で、その他の手当、一時金等による新たな賃金改善の額</t>
  </si>
  <si>
    <t>福生市</t>
  </si>
  <si>
    <t>昭和町</t>
  </si>
  <si>
    <t>利府町</t>
  </si>
  <si>
    <t>！⑦令和６年度の新たな賃金改善額 (i = g + h) が ④令和６年度に増加する加算額 (f) を下回っています。</t>
  </si>
  <si>
    <t>八千代市</t>
  </si>
  <si>
    <t>（介護予防）特定施設入居者生活介護</t>
  </si>
  <si>
    <t>さつま町</t>
  </si>
  <si>
    <t>鴨川市</t>
  </si>
  <si>
    <t>東郷町</t>
  </si>
  <si>
    <t>⑦</t>
  </si>
  <si>
    <t>笛吹市</t>
  </si>
  <si>
    <t>新たな賃金改善額の合計（g + h）</t>
  </si>
  <si>
    <t>人吉市</t>
  </si>
  <si>
    <t>⑧</t>
  </si>
  <si>
    <t>築上町</t>
  </si>
  <si>
    <t>ベースアップの実施</t>
  </si>
  <si>
    <t>湯川村</t>
  </si>
  <si>
    <t>！「その他」にチェック（✔）した場合は、具体的な内容を記載してください。</t>
  </si>
  <si>
    <t>和泊町</t>
  </si>
  <si>
    <t>実施した</t>
  </si>
  <si>
    <t>南陽市</t>
  </si>
  <si>
    <t>南木曽町</t>
  </si>
  <si>
    <t>実施した場合、ベースアップ率</t>
  </si>
  <si>
    <t>実施していない場合、やむを得ない事情</t>
  </si>
  <si>
    <t>小国町</t>
  </si>
  <si>
    <t>岡山県</t>
  </si>
  <si>
    <t>香川県</t>
  </si>
  <si>
    <t>処遇加算Ⅲ特定加算なしベア加算</t>
  </si>
  <si>
    <t>鯖江市</t>
  </si>
  <si>
    <t>砂川市</t>
  </si>
  <si>
    <t>久米島町</t>
  </si>
  <si>
    <t>実施していない</t>
  </si>
  <si>
    <t>【記入上の注意】</t>
  </si>
  <si>
    <t>石巻市</t>
  </si>
  <si>
    <t>（確認用）</t>
  </si>
  <si>
    <t>・</t>
  </si>
  <si>
    <t>石川町</t>
  </si>
  <si>
    <t>仁木町</t>
  </si>
  <si>
    <t>神流町</t>
  </si>
  <si>
    <t>牛久市</t>
  </si>
  <si>
    <t>(e)・(g)・(h)には、新加算等の算定により実施する介護職員の賃金改善の額を計算し、記入すること。その際、加算による賃金改善を行った場合の法定福利費等の事業主負担の増加分を含めることができる。</t>
  </si>
  <si>
    <t>算定した
加算区分</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</si>
  <si>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</si>
  <si>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袖ケ浦市</t>
  </si>
  <si>
    <t>河内長野市</t>
  </si>
  <si>
    <t>弟子屈町</t>
  </si>
  <si>
    <t>（２）加算以外の部分で賃金水準を下げないことについて</t>
  </si>
  <si>
    <t>ベア加算</t>
  </si>
  <si>
    <t>令和６年度の加算の影響を除いた賃金額</t>
  </si>
  <si>
    <t>処遇加算Ⅱ特定加算なしベア加算なし</t>
  </si>
  <si>
    <t>（イ）令和６年度の賃金改善額（再掲）</t>
  </si>
  <si>
    <t>小平町</t>
  </si>
  <si>
    <t>（ウ）令和６年４・５月分の処遇改善支援補助金
     の総額</t>
  </si>
  <si>
    <r>
      <rPr>
        <sz val="9"/>
        <color rgb="FF000000"/>
        <rFont val="ＭＳ Ｐゴシック"/>
      </rPr>
      <t xml:space="preserve">新加算Ⅰ・Ⅱ、Ⅴ⑴～⑺・⑼・⑽・⑿の要件（６月以降）
</t>
    </r>
    <r>
      <rPr>
        <sz val="8"/>
        <color rgb="FF000000"/>
        <rFont val="ＭＳ Ｐゴシック"/>
      </rPr>
      <t>(「令和６年度の算定予定①」の期間について)</t>
    </r>
  </si>
  <si>
    <r>
      <rPr>
        <sz val="9"/>
        <color auto="1"/>
        <rFont val="ＭＳ Ｐゴシック"/>
      </rPr>
      <t>令和５年度の加算及び独自の賃金改善の影響を除いた賃金額</t>
    </r>
    <r>
      <rPr>
        <b/>
        <sz val="9"/>
        <color auto="1"/>
        <rFont val="ＭＳ Ｐゴシック"/>
      </rPr>
      <t>（①の額は②の額を下回らないこと）</t>
    </r>
  </si>
  <si>
    <t>内子町</t>
  </si>
  <si>
    <t>泉崎村</t>
  </si>
  <si>
    <t>黒松内町</t>
  </si>
  <si>
    <t>(ア)令和５年度の賃金の総額</t>
  </si>
  <si>
    <t>東浦町</t>
  </si>
  <si>
    <t>処遇加算Ⅱ特定加算Ⅱベア加算なしから新加算Ⅱ</t>
  </si>
  <si>
    <t>板倉町</t>
  </si>
  <si>
    <t>新庄市</t>
  </si>
  <si>
    <t>塩尻市</t>
  </si>
  <si>
    <t>厚真町</t>
  </si>
  <si>
    <t>新篠津村</t>
  </si>
  <si>
    <t>(イ)令和５年度の旧処遇改善加算の総額</t>
  </si>
  <si>
    <t>那須烏山市</t>
  </si>
  <si>
    <t>安曇野市</t>
  </si>
  <si>
    <t>(ウ)令和５年度の旧特定加算の総額</t>
  </si>
  <si>
    <t>独自の賃金改善額の算定根拠</t>
  </si>
  <si>
    <t>長久手市</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</si>
  <si>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</si>
  <si>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(エ)令和５年度の旧ベースアップ等加算の総額</t>
  </si>
  <si>
    <t>美郷町</t>
  </si>
  <si>
    <t>富加町</t>
  </si>
  <si>
    <t>礼文町</t>
  </si>
  <si>
    <t>(カ)令和５年度の各介護サービス事業者等の
     独自の賃金改善額</t>
  </si>
  <si>
    <t>奈義町</t>
  </si>
  <si>
    <t>群馬県</t>
  </si>
  <si>
    <t>サービス区分</t>
  </si>
  <si>
    <t>大和町</t>
  </si>
  <si>
    <t>三島市</t>
  </si>
  <si>
    <t>高原町</t>
  </si>
  <si>
    <r>
      <rPr>
        <sz val="9"/>
        <color rgb="FF000000"/>
        <rFont val="ＭＳ Ｐゴシック"/>
      </rPr>
      <t>キャリアパス要件Ⅰ（任用要件・賃金体系の整備等）とキャリアパス要件Ⅱ（研修の実施等）の</t>
    </r>
    <r>
      <rPr>
        <u/>
        <sz val="9"/>
        <color rgb="FF000000"/>
        <rFont val="ＭＳ Ｐゴシック"/>
      </rPr>
      <t>どちらか</t>
    </r>
    <r>
      <rPr>
        <sz val="9"/>
        <color rgb="FF000000"/>
        <rFont val="ＭＳ Ｐゴシック"/>
      </rPr>
      <t>を満たすこと</t>
    </r>
  </si>
  <si>
    <t>地域密着型通所介護</t>
  </si>
  <si>
    <t>処遇加算なし特定加算なしベア加算なしから新加算Ⅴ（６）</t>
  </si>
  <si>
    <t>キャリアパス要件Ⅳ</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</si>
  <si>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</si>
  <si>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 旧特定加算</t>
  </si>
  <si>
    <t>荒尾市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</si>
  <si>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</si>
  <si>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２（2) ②(カ)の「令和５年度の各介護サービス事業者等の独自の賃金改善額」に計上する場合は記載すること。</t>
  </si>
  <si>
    <t>新加算Ⅴ（９）</t>
  </si>
  <si>
    <t>３　介護職員等処遇改善加算の要件について</t>
  </si>
  <si>
    <t>新加算Ⅰ</t>
  </si>
  <si>
    <t>長生村</t>
  </si>
  <si>
    <t>前橋市</t>
  </si>
  <si>
    <t>栃木県</t>
  </si>
  <si>
    <r>
      <rPr>
        <b/>
        <sz val="11"/>
        <color rgb="FF000000"/>
        <rFont val="ＭＳ Ｐゴシック"/>
      </rPr>
      <t>（１）月額賃金改善要件Ⅱ（旧ベア加算相当の2/3以上の新規の月額賃金改善）　</t>
    </r>
    <r>
      <rPr>
        <b/>
        <sz val="9"/>
        <color rgb="FF000000"/>
        <rFont val="ＭＳ Ｐゴシック"/>
      </rPr>
      <t>【新加算Ⅰ～Ⅳ】
　　　※新加算Ⅰ～Ⅳを算定するまで旧ベア加算又は新加算Ⅴ⑵・⑷・⑺・⑼・⒀を算定していなかった事業所のみ</t>
    </r>
  </si>
  <si>
    <t>香南市</t>
  </si>
  <si>
    <t>小清水町</t>
  </si>
  <si>
    <t>与那国町</t>
  </si>
  <si>
    <t>高萩市</t>
  </si>
  <si>
    <t>介護職員について、賃金改善額の2/3以上が、ベースアップ等に充てられていること</t>
  </si>
  <si>
    <t>月額賃金要件Ⅲ</t>
  </si>
  <si>
    <t>処遇加算Ⅰ特定加算Ⅱベア加算から新加算Ⅱ</t>
  </si>
  <si>
    <t>安中市</t>
  </si>
  <si>
    <t>①新加算への移行に伴い、新たに増加する旧ベースアップ等加算相当の額</t>
  </si>
  <si>
    <t>西原町</t>
  </si>
  <si>
    <t>！この欄は直接要件には影響しませんが、②が①以上となっていません。</t>
  </si>
  <si>
    <t>（</t>
  </si>
  <si>
    <t>ⅰ）旧ベースアップ等加算による賃金改善の見込額</t>
  </si>
  <si>
    <t>新加算Ⅴ（６）</t>
  </si>
  <si>
    <t>）</t>
  </si>
  <si>
    <t>行橋市</t>
  </si>
  <si>
    <t>浦河町</t>
  </si>
  <si>
    <t>％</t>
  </si>
  <si>
    <t>豊後大野市</t>
  </si>
  <si>
    <t>鹿島市</t>
  </si>
  <si>
    <t>！旧ベースアップ等加算相当の加算額の2/3以上の新規の月額賃金改善を行っていません。</t>
  </si>
  <si>
    <t>鉾田市</t>
  </si>
  <si>
    <t>西尾市</t>
  </si>
  <si>
    <t>矢掛町</t>
  </si>
  <si>
    <t>吹田市</t>
  </si>
  <si>
    <t>東神楽町</t>
  </si>
  <si>
    <r>
      <rPr>
        <sz val="9"/>
        <color rgb="FF000000"/>
        <rFont val="ＭＳ Ｐゴシック"/>
      </rPr>
      <t>うち、ベースアップ等（</t>
    </r>
    <r>
      <rPr>
        <u/>
        <sz val="9"/>
        <color rgb="FF000000"/>
        <rFont val="ＭＳ Ｐゴシック"/>
      </rPr>
      <t>基本給又は毎月決まって支払われる手当の引上げ</t>
    </r>
    <r>
      <rPr>
        <sz val="9"/>
        <color rgb="FF000000"/>
        <rFont val="ＭＳ Ｐゴシック"/>
      </rPr>
      <t>）による賃金改善の額（総額）</t>
    </r>
  </si>
  <si>
    <t>呉市</t>
  </si>
  <si>
    <t>山陽小野田市</t>
  </si>
  <si>
    <t>桂川町</t>
  </si>
  <si>
    <t>ベア加算の移行パターン（令和６年度に増加した加算額の推計用）</t>
  </si>
  <si>
    <t>蓮田市</t>
  </si>
  <si>
    <r>
      <rPr>
        <b/>
        <sz val="11"/>
        <color rgb="FF000000"/>
        <rFont val="ＭＳ Ｐゴシック"/>
      </rPr>
      <t>（２）月額賃金改善要件Ⅲ</t>
    </r>
    <r>
      <rPr>
        <b/>
        <sz val="9"/>
        <color rgb="FF000000"/>
        <rFont val="ＭＳ Ｐゴシック"/>
      </rPr>
      <t>　【旧ベア加算】※４・５月分のみ</t>
    </r>
  </si>
  <si>
    <t>処遇加算Ⅲ特定加算Ⅰベア加算から新加算Ⅰ</t>
  </si>
  <si>
    <t>越谷市</t>
  </si>
  <si>
    <t>清里町</t>
  </si>
  <si>
    <t>日高市</t>
  </si>
  <si>
    <t>和歌山県</t>
  </si>
  <si>
    <t>【令和５年度にベースアップ等加算を算定していた場合】</t>
  </si>
  <si>
    <t>⇒</t>
  </si>
  <si>
    <t>富良野市</t>
  </si>
  <si>
    <t>川島町</t>
  </si>
  <si>
    <t>長沼町</t>
  </si>
  <si>
    <t>西脇市</t>
  </si>
  <si>
    <t>由利本荘市</t>
  </si>
  <si>
    <t>河南町</t>
  </si>
  <si>
    <t>令和５年度もベア加算を算定しており、令和６年度も同様の賃金改善を継続しました。</t>
  </si>
  <si>
    <t>！チェックボックスにチェック（✔）が入っていません。</t>
  </si>
  <si>
    <t>国分寺市</t>
  </si>
  <si>
    <t>小海町</t>
  </si>
  <si>
    <t>三豊市</t>
  </si>
  <si>
    <t>浦添市</t>
  </si>
  <si>
    <t>【令和６年４月・５月に新規にベースアップ等加算を算定する場合】</t>
  </si>
  <si>
    <t>介護職員とその他の職種のそれぞれについて、賃金改善の見込額の３分の２以上を、ベースアップ等（基本給又は決まって毎月支払われる手当の引上げ）に充てられる計画になっていること</t>
  </si>
  <si>
    <t>旭川市</t>
  </si>
  <si>
    <t>石川県</t>
  </si>
  <si>
    <t>秩父市</t>
  </si>
  <si>
    <t>①新規に算定した旧ベースアップ等加算の額</t>
  </si>
  <si>
    <t>北塩原村</t>
  </si>
  <si>
    <r>
      <rPr>
        <sz val="9"/>
        <color rgb="FF000000"/>
        <rFont val="ＭＳ Ｐゴシック"/>
      </rPr>
      <t>②旧ベースアップ等加算による賃金改善の額</t>
    </r>
    <r>
      <rPr>
        <sz val="8"/>
        <color rgb="FF000000"/>
        <rFont val="ＭＳ Ｐゴシック"/>
      </rPr>
      <t>（ⅰ・ⅱの合計）</t>
    </r>
  </si>
  <si>
    <t>釜石市</t>
  </si>
  <si>
    <t>介護職員</t>
  </si>
  <si>
    <t>処遇加算Ⅰ特定加算Ⅱベア加算なしから新加算Ⅲ</t>
  </si>
  <si>
    <t>北見市</t>
  </si>
  <si>
    <t>令和６年度内の区分変更後に
算定した加算区分</t>
  </si>
  <si>
    <t>！介護職員について、ベースアップ等２／３以上の要件を満たしていません。</t>
  </si>
  <si>
    <t>熱海市</t>
  </si>
  <si>
    <t>井川町</t>
  </si>
  <si>
    <t>新加算Ⅴ（10）</t>
  </si>
  <si>
    <t>業務や福利厚生制度、メンタルヘルス等の職員相談窓口の設置等相談体制の充実</t>
  </si>
  <si>
    <t>処遇加算Ⅱ特定加算なしベア加算なしから新加算Ⅴ（11）</t>
  </si>
  <si>
    <r>
      <rPr>
        <sz val="8"/>
        <color rgb="FF000000"/>
        <rFont val="ＭＳ Ｐゴシック"/>
      </rPr>
      <t>うち、ベースアップ等（</t>
    </r>
    <r>
      <rPr>
        <u/>
        <sz val="8"/>
        <color rgb="FF000000"/>
        <rFont val="ＭＳ Ｐゴシック"/>
      </rPr>
      <t>基本給又は毎月決まって支払われる手当の引上げ</t>
    </r>
    <r>
      <rPr>
        <sz val="8"/>
        <color rgb="FF000000"/>
        <rFont val="ＭＳ Ｐゴシック"/>
      </rPr>
      <t>）による賃金改善額</t>
    </r>
  </si>
  <si>
    <t>　</t>
  </si>
  <si>
    <t>奥州市</t>
  </si>
  <si>
    <r>
      <rPr>
        <sz val="9"/>
        <color rgb="FF000000"/>
        <rFont val="ＭＳ Ｐゴシック"/>
      </rPr>
      <t>資質向上のための計画に沿って、研修機会の提供又は技術指導等を実施するとともに、介護職員の能力評価を行う。　</t>
    </r>
    <r>
      <rPr>
        <sz val="8"/>
        <color rgb="FF000000"/>
        <rFont val="ＭＳ Ｐゴシック"/>
      </rPr>
      <t>※当該取組の内容について以下に記載すること</t>
    </r>
  </si>
  <si>
    <t>その他の職員</t>
  </si>
  <si>
    <t>足利市</t>
  </si>
  <si>
    <t>泉大津市</t>
  </si>
  <si>
    <t>ⅱ）旧ベースアップ等加算による賃金改善の見込額</t>
  </si>
  <si>
    <t>飯綱町</t>
  </si>
  <si>
    <t>松田町</t>
  </si>
  <si>
    <t>いすみ市</t>
  </si>
  <si>
    <t>！その他の職種について、ベースアップ等２／３以上の要件を満たしていません。</t>
  </si>
  <si>
    <t xml:space="preserve"> 計画書で記載した内容から変更がない場合は左欄にチェック（✓）すること。</t>
  </si>
  <si>
    <t>静岡市</t>
  </si>
  <si>
    <t>【新加算Ⅰ～Ⅳ・Ⅴ⑴～⑹・Ⅴ⑻・Ⅴ⑾、旧処遇Ⅰ・Ⅱ】</t>
  </si>
  <si>
    <t>北竜町</t>
  </si>
  <si>
    <t>東海市</t>
  </si>
  <si>
    <t>二本松市</t>
  </si>
  <si>
    <t>井手町</t>
  </si>
  <si>
    <t>【新加算Ⅴ⑺・Ⅴ⑼・Ⅴ⑽・Ⅴ⑿～⒁、旧処遇Ⅲ】</t>
  </si>
  <si>
    <r>
      <rPr>
        <b/>
        <sz val="8"/>
        <color rgb="FF000000"/>
        <rFont val="ＭＳ Ｐゴシック"/>
      </rPr>
      <t>キャリアパス要件ⅠとⅡの</t>
    </r>
    <r>
      <rPr>
        <b/>
        <u/>
        <sz val="8"/>
        <color rgb="FF000000"/>
        <rFont val="ＭＳ Ｐゴシック"/>
      </rPr>
      <t>どちらか</t>
    </r>
    <r>
      <rPr>
        <b/>
        <sz val="8"/>
        <color rgb="FF000000"/>
        <rFont val="ＭＳ Ｐゴシック"/>
      </rPr>
      <t>を満たすこと。</t>
    </r>
  </si>
  <si>
    <t>岐南町</t>
  </si>
  <si>
    <t>本巣市</t>
  </si>
  <si>
    <t>普代村</t>
  </si>
  <si>
    <t>次のイからハまでのすべての基準を満たす。</t>
  </si>
  <si>
    <t>五所川原市</t>
  </si>
  <si>
    <t>イ</t>
  </si>
  <si>
    <t>新加算Ⅴ（12）</t>
  </si>
  <si>
    <t>屋久島町</t>
  </si>
  <si>
    <r>
      <rPr>
        <sz val="9"/>
        <color rgb="FF000000"/>
        <rFont val="ＭＳ Ｐゴシック"/>
      </rPr>
      <t>介護職員の</t>
    </r>
    <r>
      <rPr>
        <u/>
        <sz val="9"/>
        <color rgb="FF000000"/>
        <rFont val="ＭＳ Ｐゴシック"/>
      </rPr>
      <t>任用</t>
    </r>
    <r>
      <rPr>
        <sz val="9"/>
        <color rgb="FF000000"/>
        <rFont val="ＭＳ Ｐゴシック"/>
      </rPr>
      <t>における職位、職責又は職務内容等の要件を定めている。</t>
    </r>
  </si>
  <si>
    <t>鳥取県</t>
  </si>
  <si>
    <t>新庄村</t>
  </si>
  <si>
    <t>上位者・担当者等によるキャリア面談など、キャリアアップ等に関する定期的な相談の機会の確保</t>
  </si>
  <si>
    <t>ロ</t>
  </si>
  <si>
    <t>上三川町</t>
  </si>
  <si>
    <r>
      <rPr>
        <sz val="9"/>
        <color rgb="FF000000"/>
        <rFont val="ＭＳ Ｐゴシック"/>
      </rPr>
      <t>イに掲げる職位、職責又は職務内容等に応じた</t>
    </r>
    <r>
      <rPr>
        <u/>
        <sz val="9"/>
        <color rgb="FF000000"/>
        <rFont val="ＭＳ Ｐゴシック"/>
      </rPr>
      <t>賃金体系</t>
    </r>
    <r>
      <rPr>
        <sz val="9"/>
        <color rgb="FF000000"/>
        <rFont val="ＭＳ Ｐゴシック"/>
      </rPr>
      <t>を定めている。</t>
    </r>
  </si>
  <si>
    <t>一関市</t>
  </si>
  <si>
    <t>香取市</t>
  </si>
  <si>
    <t>八戸市</t>
  </si>
  <si>
    <t>イ、ロについて、就業規則等の明確な根拠規定を書面で整備し、全ての介護職員に周知している。</t>
  </si>
  <si>
    <t>潮来市</t>
  </si>
  <si>
    <t>信濃町</t>
  </si>
  <si>
    <t>下呂市</t>
  </si>
  <si>
    <t>福岡市</t>
  </si>
  <si>
    <t>キャリアパス要件Ⅱ（研修の実施等）　</t>
  </si>
  <si>
    <t>豊浦町</t>
  </si>
  <si>
    <t>福岡県</t>
  </si>
  <si>
    <t>尾花沢市</t>
  </si>
  <si>
    <t>訓子府町</t>
  </si>
  <si>
    <t>次のイとロの両方の基準を満たす。</t>
  </si>
  <si>
    <t>介護職員の職務内容等を踏まえ、介護職員と意見交換しながら、資質向上の目標及び①・②のうち少なくともいずれかに関する具体的な計画を策定し、研修の実施又は研修の機会を確保している。</t>
  </si>
  <si>
    <t>門真市</t>
  </si>
  <si>
    <t>イの実現のための具体的な取組内容
（該当する項目にチェック（✔）した上で、具体的な内容を記載）</t>
  </si>
  <si>
    <t>！チェックボックスにチェック（✔）するだけでなく、右側の自由記載欄に具体的な内容を記載してください。
また、自由記載欄に記載した場合は、左側のチェックボックスにチェック（✓）を入れてください。</t>
  </si>
  <si>
    <t>軽井沢町</t>
  </si>
  <si>
    <t>神石高原町</t>
  </si>
  <si>
    <t>資格取得のための支援の実施</t>
  </si>
  <si>
    <t>※当該取組の内容について以下に記載すること</t>
  </si>
  <si>
    <t>芦屋市</t>
  </si>
  <si>
    <t>赤磐市</t>
  </si>
  <si>
    <t>平谷村</t>
  </si>
  <si>
    <t>処遇加算Ⅲ特定加算なしベア加算なしから新加算Ⅱ</t>
  </si>
  <si>
    <t>処遇加算Ⅰ特定加算Ⅰベア加算なし</t>
  </si>
  <si>
    <t>河北町</t>
  </si>
  <si>
    <t>階上町</t>
  </si>
  <si>
    <t>桑折町</t>
  </si>
  <si>
    <t>イについて、全ての介護職員に周知している。</t>
  </si>
  <si>
    <t>瑞穂市</t>
  </si>
  <si>
    <t>金ケ崎町</t>
  </si>
  <si>
    <t>岡谷市</t>
  </si>
  <si>
    <t>（４）キャリアパス要件Ⅲ　</t>
  </si>
  <si>
    <t>目黒区</t>
  </si>
  <si>
    <t>キャリアパス要件Ⅲ（昇給の仕組みの整備等）</t>
  </si>
  <si>
    <t>住田町</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</si>
  <si>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</si>
  <si>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</si>
  <si>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</si>
  <si>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</si>
  <si>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</si>
  <si>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</si>
  <si>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</si>
  <si>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</si>
  <si>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</si>
  <si>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</si>
  <si>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</si>
  <si>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</si>
  <si>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</si>
  <si>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賃金改善額が月額平均８万円以上又は改善後の賃金が年額440万円以上となる者の数</t>
  </si>
  <si>
    <t>（５）キャリアパス要件Ⅳ（改善後の賃金要件）　</t>
  </si>
  <si>
    <t>【新加算Ⅰ・Ⅱ、Ⅴ⑴～⑺・⑼・⑽・⑿、旧特定Ⅰ・Ⅱ】</t>
  </si>
  <si>
    <t>岩沼市</t>
  </si>
  <si>
    <t>今金町</t>
  </si>
  <si>
    <t>旧特定加算Ⅰ・Ⅱの要件（４・５月）</t>
  </si>
  <si>
    <t>多良木町</t>
  </si>
  <si>
    <t>タブレット端末やインカム等のＩＣＴ活用や見守り機器等の介護ロボットやセンサー等の導入による業務量の縮減</t>
  </si>
  <si>
    <t>（別紙様式3-2「キャリアパス要件Ⅳについて」の欄から転記）</t>
  </si>
  <si>
    <t>敦賀市</t>
  </si>
  <si>
    <t>行方市</t>
  </si>
  <si>
    <t>⇒上記のいずれかまたは全てに「×」が付いた場合、この欄に記入すること</t>
  </si>
  <si>
    <t>板野町</t>
  </si>
  <si>
    <t>那珂市</t>
  </si>
  <si>
    <t>和束町</t>
  </si>
  <si>
    <t>！キャリアパス要件Ⅳの欄に「×」があるのに、左のチェックボックスにチェック（✔）が入っていません。</t>
  </si>
  <si>
    <t>大垣市</t>
  </si>
  <si>
    <t>喜茂別町</t>
  </si>
  <si>
    <t>東吾妻町</t>
  </si>
  <si>
    <t>「月額平均８万円の処遇改善又は改善後の賃金が年額440万円以上となる者」を設定できない場合その理由</t>
  </si>
  <si>
    <t>世羅町</t>
  </si>
  <si>
    <t>長崎県</t>
  </si>
  <si>
    <t>処遇加算Ⅲ特定加算なしベア加算から新加算Ⅲ</t>
  </si>
  <si>
    <t>特定加算の移行パターン（令和６年度に増加した加算額の推計用）</t>
  </si>
  <si>
    <t>志免町</t>
  </si>
  <si>
    <t>泉佐野市</t>
  </si>
  <si>
    <t>岐阜県</t>
  </si>
  <si>
    <t>売木村</t>
  </si>
  <si>
    <t>小規模事業所等で加算額全体が少額であるため。</t>
  </si>
  <si>
    <t>古殿町</t>
  </si>
  <si>
    <t>職員全体の賃金水準が低く、直ちに月額平均８万円等まで賃金を引き上げることが困難であるため。</t>
  </si>
  <si>
    <t>東松山市</t>
  </si>
  <si>
    <t>その他（</t>
  </si>
  <si>
    <t>涌谷町</t>
  </si>
  <si>
    <t>幸手市</t>
  </si>
  <si>
    <t>柏崎市</t>
  </si>
  <si>
    <t>旧特定加算</t>
  </si>
  <si>
    <t>蘭越町</t>
  </si>
  <si>
    <t>かつらぎ町</t>
  </si>
  <si>
    <t>渡嘉敷村</t>
  </si>
  <si>
    <t>（６）職場環境等要件</t>
  </si>
  <si>
    <t>碧南市</t>
  </si>
  <si>
    <r>
      <rPr>
        <sz val="8"/>
        <color rgb="FF000000"/>
        <rFont val="ＭＳ Ｐゴシック"/>
      </rPr>
      <t>【新加算Ⅰ・Ⅱ、Ⅴ⑴～⑺・⑼・⑽・⑿及び旧特定Ⅰ・Ⅱを算定</t>
    </r>
    <r>
      <rPr>
        <u/>
        <sz val="8"/>
        <color rgb="FF000000"/>
        <rFont val="ＭＳ Ｐゴシック"/>
      </rPr>
      <t>しない</t>
    </r>
    <r>
      <rPr>
        <sz val="8"/>
        <color rgb="FF000000"/>
        <rFont val="ＭＳ Ｐゴシック"/>
      </rPr>
      <t>】</t>
    </r>
  </si>
  <si>
    <t>神崎町</t>
  </si>
  <si>
    <t>基山町</t>
  </si>
  <si>
    <t>新加算（令和６年度の算定期間②（期中移行後））</t>
  </si>
  <si>
    <t>三笠市</t>
  </si>
  <si>
    <r>
      <rPr>
        <sz val="8"/>
        <color rgb="FF000000"/>
        <rFont val="ＭＳ Ｐゴシック"/>
      </rPr>
      <t>届出に係る計画の期間中に実施した事項について、チェック（✔）すること。</t>
    </r>
    <r>
      <rPr>
        <b/>
        <u/>
        <sz val="8"/>
        <color rgb="FF000000"/>
        <rFont val="ＭＳ Ｐゴシック"/>
      </rPr>
      <t>全体で必ず１つ以上の取組を行うこと</t>
    </r>
    <r>
      <rPr>
        <sz val="8"/>
        <color rgb="FF000000"/>
        <rFont val="ＭＳ Ｐゴシック"/>
      </rPr>
      <t>。 (ただし、取組を選択するに当たっては、本計画書３（２）「キャリアパス要件」で選択した事項と重複する事項を選択しないこと。)</t>
    </r>
  </si>
  <si>
    <t>由仁町</t>
  </si>
  <si>
    <t>処遇加算Ⅰ特定加算Ⅰベア加算から新加算Ⅳ</t>
  </si>
  <si>
    <r>
      <rPr>
        <sz val="8"/>
        <color rgb="FF000000"/>
        <rFont val="ＭＳ Ｐゴシック"/>
      </rPr>
      <t>【新加算Ⅰ・Ⅱ、Ⅴ⑴～⑺・⑼・⑽・⑿又は旧特定Ⅰ・Ⅱを算定</t>
    </r>
    <r>
      <rPr>
        <u/>
        <sz val="8"/>
        <color rgb="FF000000"/>
        <rFont val="ＭＳ Ｐゴシック"/>
      </rPr>
      <t>する</t>
    </r>
    <r>
      <rPr>
        <sz val="8"/>
        <color rgb="FF000000"/>
        <rFont val="ＭＳ Ｐゴシック"/>
      </rPr>
      <t>】</t>
    </r>
  </si>
  <si>
    <t>小浜市</t>
  </si>
  <si>
    <r>
      <rPr>
        <sz val="8"/>
        <color rgb="FF000000"/>
        <rFont val="ＭＳ Ｐゴシック"/>
      </rP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rgb="FF000000"/>
        <rFont val="ＭＳ Ｐゴシック"/>
      </rPr>
      <t>６区分について、それぞれ１つ以上の取組を行うこと</t>
    </r>
    <r>
      <rPr>
        <sz val="8"/>
        <color rgb="FF000000"/>
        <rFont val="ＭＳ Ｐゴシック"/>
      </rPr>
      <t xml:space="preserve">。
</t>
    </r>
  </si>
  <si>
    <t>北大東村</t>
  </si>
  <si>
    <t>常陸大宮市</t>
  </si>
  <si>
    <t>上野原市</t>
  </si>
  <si>
    <t>羽後町</t>
  </si>
  <si>
    <t>兵庫県</t>
  </si>
  <si>
    <t>小平市</t>
  </si>
  <si>
    <t>近江八幡市</t>
  </si>
  <si>
    <t>区分</t>
  </si>
  <si>
    <t>吉備中央町</t>
  </si>
  <si>
    <t>上野村</t>
  </si>
  <si>
    <t>介護職員の身体の負担軽減のための介護技術の修得支援、介護ロボットやリフト等の介護機器等導入及び研修等による腰痛対策の実施</t>
  </si>
  <si>
    <t>宮津市</t>
  </si>
  <si>
    <t>（４）</t>
  </si>
  <si>
    <t>最上町</t>
  </si>
  <si>
    <t>内容</t>
  </si>
  <si>
    <t>川俣町</t>
  </si>
  <si>
    <t>小笠原村</t>
  </si>
  <si>
    <t>江東区</t>
  </si>
  <si>
    <t>処遇加算Ⅰ特定加算Ⅱベア加算なしから新加算Ⅱ</t>
  </si>
  <si>
    <t>判定・指定権者用</t>
  </si>
  <si>
    <t>青森県</t>
  </si>
  <si>
    <t>藤崎町</t>
  </si>
  <si>
    <t>富士市</t>
  </si>
  <si>
    <r>
      <rPr>
        <b/>
        <sz val="11"/>
        <color auto="1"/>
        <rFont val="ＭＳ Ｐゴシック"/>
      </rPr>
      <t>！</t>
    </r>
    <r>
      <rPr>
        <b/>
        <sz val="9"/>
        <color auto="1"/>
        <rFont val="ＭＳ Ｐゴシック"/>
      </rPr>
      <t>全体で1つ以上の取組が選択されていません。</t>
    </r>
  </si>
  <si>
    <t>事故・トラブルへの対応マニュアル等の作成等の体制の整備</t>
  </si>
  <si>
    <t>東伊豆町</t>
  </si>
  <si>
    <t>入職促進に向けた取組</t>
  </si>
  <si>
    <t>西都市</t>
  </si>
  <si>
    <t>開成町</t>
  </si>
  <si>
    <t>給与明細や勤務記録等、実績報告の根拠となる資料は、指定権者からの求めがあった場合に速やかに提出できるよう、適切に保管しておくこと。</t>
  </si>
  <si>
    <t>法人や事業所の経営理念やケア方針・人材育成方針、その実現のための施策・仕組みなどの明確化</t>
  </si>
  <si>
    <t>事業者の共同による採用・人事ローテーション・研修のための制度構築</t>
  </si>
  <si>
    <t>忠岡町</t>
  </si>
  <si>
    <t>七飯町</t>
  </si>
  <si>
    <t>他産業からの転職者、主婦層、中高年齢者等、経験者・有資格者等にこだわらない幅広い採用の仕組みの構築</t>
  </si>
  <si>
    <t>職業体験の受入れや地域行事への参加や主催等による職業魅力度向上の取組の実施</t>
  </si>
  <si>
    <t>ふじみ野市</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</si>
  <si>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</si>
  <si>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</si>
  <si>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rPr>
        <sz val="9"/>
        <color rgb="FF000000"/>
        <rFont val="ＭＳ Ｐゴシック"/>
      </rPr>
      <t>キャリアパス要件Ⅰ（任用要件・賃金体系の整備等）とキャリアパス要件Ⅱ（研修の実施等）の</t>
    </r>
    <r>
      <rPr>
        <u/>
        <sz val="9"/>
        <color rgb="FF000000"/>
        <rFont val="ＭＳ Ｐゴシック"/>
      </rPr>
      <t>両方</t>
    </r>
    <r>
      <rPr>
        <sz val="9"/>
        <color rgb="FF000000"/>
        <rFont val="ＭＳ Ｐゴシック"/>
      </rPr>
      <t>を満たすこと</t>
    </r>
  </si>
  <si>
    <t>研修の受講やキャリア段位制度と人事考課との連動</t>
  </si>
  <si>
    <t>椎葉村</t>
  </si>
  <si>
    <t>エルダー・メンター（仕事やメンタル面のサポート等をする担当者）制度等導入</t>
  </si>
  <si>
    <t>中山町</t>
  </si>
  <si>
    <t>両立支援・多様な働き方の推進</t>
  </si>
  <si>
    <t>三田市</t>
  </si>
  <si>
    <t>沼田市</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</si>
  <si>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</si>
  <si>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奥尻町</t>
  </si>
  <si>
    <t>宜野湾市</t>
  </si>
  <si>
    <t>阿見町</t>
  </si>
  <si>
    <t>子育てや家族等の介護等と仕事の両立を目指す者のための休業制度等の充実、事業所内託児施設の整備</t>
  </si>
  <si>
    <t>夜間対応型訪問介護</t>
  </si>
  <si>
    <t>栗原市</t>
  </si>
  <si>
    <t>職員の事情等の状況に応じた勤務シフトや短時間正規職員制度の導入、職員の希望に即した非正規職員から正規職員への転換の制度等の整備</t>
  </si>
  <si>
    <t>三重県</t>
  </si>
  <si>
    <t>腰痛を含む心身の健康管理</t>
  </si>
  <si>
    <t>三沢市</t>
  </si>
  <si>
    <t>短時間勤務労働者等も受診可能な健康診断・ストレスチェックや、従業員のための休憩室の設置等健康管理対策の実施</t>
  </si>
  <si>
    <t>雇用管理改善のための管理者に対する研修等の実施</t>
  </si>
  <si>
    <t>山ノ内町</t>
  </si>
  <si>
    <t>岡崎市</t>
  </si>
  <si>
    <t>東近江市</t>
  </si>
  <si>
    <t>新加算Ⅴ（13）</t>
  </si>
  <si>
    <t>大衡村</t>
  </si>
  <si>
    <t>生産性向上のための業務改善の取組</t>
  </si>
  <si>
    <t>日高町</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</si>
  <si>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</si>
  <si>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</si>
  <si>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葉山町</t>
  </si>
  <si>
    <t>勝浦町</t>
  </si>
  <si>
    <t>業務手順書の作成や、記録・報告様式の工夫等による情報共有や作業負担の軽減</t>
  </si>
  <si>
    <t>やりがい・働きがいの醸成</t>
  </si>
  <si>
    <t>身延町</t>
  </si>
  <si>
    <t>新十津川町</t>
  </si>
  <si>
    <t>ミーティング等による職場内コミュニケーションの円滑化による個々の介護職員の気づきを踏まえた勤務環境やケア内容の改善</t>
  </si>
  <si>
    <t>市原市</t>
  </si>
  <si>
    <t>訪問型サービス（総合事業）</t>
  </si>
  <si>
    <t>処遇加算Ⅲ特定加算Ⅱベア加算なしから新加算Ⅲ</t>
  </si>
  <si>
    <t>地域包括ケアの一員としてのモチベーション向上に資する、地域の児童・生徒や住民との交流の実施</t>
  </si>
  <si>
    <t>南大東村</t>
  </si>
  <si>
    <t>室蘭市</t>
  </si>
  <si>
    <t>垂水市</t>
  </si>
  <si>
    <t>介護保険
事業所番号</t>
  </si>
  <si>
    <t>利用者本位のケア方針など介護保険や法人の理念等を定期的に学ぶ機会の提供</t>
  </si>
  <si>
    <t>鶴居村</t>
  </si>
  <si>
    <t>新加算Ⅴ（４）</t>
  </si>
  <si>
    <t>大仙市</t>
  </si>
  <si>
    <r>
      <rPr>
        <sz val="11"/>
        <color rgb="FF000000"/>
        <rFont val="ＭＳ Ｐゴシック"/>
      </rPr>
      <t xml:space="preserve">令和６年度に増加した加算額
</t>
    </r>
    <r>
      <rPr>
        <sz val="10"/>
        <color rgb="FF000000"/>
        <rFont val="ＭＳ Ｐゴシック"/>
      </rPr>
      <t xml:space="preserve">
（令和５年度の区分と比較）</t>
    </r>
  </si>
  <si>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</si>
  <si>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</si>
  <si>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</si>
  <si>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</si>
  <si>
    <t>積丹町</t>
  </si>
  <si>
    <t>新加算Ⅴ（１）</t>
  </si>
  <si>
    <t>新加算Ⅴ（11）</t>
  </si>
  <si>
    <t>葛城市</t>
  </si>
  <si>
    <t>※</t>
  </si>
  <si>
    <t>坂戸市</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</si>
  <si>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</si>
  <si>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芦北町</t>
  </si>
  <si>
    <t>令和</t>
  </si>
  <si>
    <t>宇土市</t>
  </si>
  <si>
    <t>埼玉県</t>
  </si>
  <si>
    <t>木古内町</t>
  </si>
  <si>
    <t>東海村</t>
  </si>
  <si>
    <t>月</t>
  </si>
  <si>
    <t>秩父別町</t>
  </si>
  <si>
    <t>代表者</t>
  </si>
  <si>
    <t>大木町</t>
  </si>
  <si>
    <t>芝山町</t>
  </si>
  <si>
    <t>提出前のチェックリスト</t>
  </si>
  <si>
    <t>以下の項目に「×」がないか、提出前に確認すること。「×」がある場合、当該項目の記載を修正すること。</t>
  </si>
  <si>
    <t>福島県</t>
  </si>
  <si>
    <t>空欄が表示される項目は、記入が不要であるため対応する必要はない。</t>
  </si>
  <si>
    <t>魚津市</t>
  </si>
  <si>
    <t>双葉町</t>
  </si>
  <si>
    <t>（１）</t>
  </si>
  <si>
    <t>御浜町</t>
  </si>
  <si>
    <t>尾張旭市</t>
  </si>
  <si>
    <t>加算額以上の賃金改善を行っている</t>
  </si>
  <si>
    <t>島根県</t>
  </si>
  <si>
    <t>（２）</t>
  </si>
  <si>
    <t>加算以外の部分で賃金水準を下げないことを誓約している</t>
  </si>
  <si>
    <t>高畠町</t>
  </si>
  <si>
    <t>月額賃金改善要件Ⅱ</t>
  </si>
  <si>
    <t>鎌倉市</t>
  </si>
  <si>
    <t>士別市</t>
  </si>
  <si>
    <t>杉戸町</t>
  </si>
  <si>
    <t>中野市</t>
  </si>
  <si>
    <t>高根沢町</t>
  </si>
  <si>
    <t>旧ベースアップ等加算相当の2/3以上の新規の月額賃金改善を行っていること</t>
  </si>
  <si>
    <t>月額賃金改善要件Ⅲ</t>
  </si>
  <si>
    <t>令和６年４・５月から新規にベースアップ等加算を算定する事業所について、旧ベースアップ等加算額以上の新規の賃金改善を行っていること</t>
  </si>
  <si>
    <t>新加算Ⅴ（７）</t>
  </si>
  <si>
    <t>その他の職種について、賃金改善額の2/3以上が、ベースアップ等に充てられていること</t>
  </si>
  <si>
    <t>（介護予防）短期入所療養介護（医療院）</t>
  </si>
  <si>
    <t>時津町</t>
  </si>
  <si>
    <t>（３）</t>
  </si>
  <si>
    <t>二戸市</t>
  </si>
  <si>
    <t>豊中市</t>
  </si>
  <si>
    <t>キャリアパス要件Ⅰ・Ⅱ</t>
  </si>
  <si>
    <t>たつの市</t>
  </si>
  <si>
    <t>三春町</t>
  </si>
  <si>
    <t>上小阿仁村</t>
  </si>
  <si>
    <t>西和賀町</t>
  </si>
  <si>
    <t>東温市</t>
  </si>
  <si>
    <t>名古屋市</t>
  </si>
  <si>
    <t>阿武町</t>
  </si>
  <si>
    <t>キャリアパス要件Ⅲ</t>
  </si>
  <si>
    <t>浜松市</t>
  </si>
  <si>
    <t>キャリアパス要件Ⅲ（昇給の仕組みの整備等）を満たすこと。</t>
  </si>
  <si>
    <t>勝浦市</t>
  </si>
  <si>
    <t>江津市</t>
  </si>
  <si>
    <t>（５）</t>
  </si>
  <si>
    <t>赤穂市</t>
  </si>
  <si>
    <t>（６）</t>
  </si>
  <si>
    <t>岩手町</t>
  </si>
  <si>
    <t>職場環境等要件</t>
  </si>
  <si>
    <t>能登町</t>
  </si>
  <si>
    <t>沖縄県</t>
  </si>
  <si>
    <t>旧特定加算（令和６年４・５月）</t>
  </si>
  <si>
    <t>蟹江町</t>
  </si>
  <si>
    <t>中札内村</t>
  </si>
  <si>
    <t>新加算等の区分ごとに必要な数以上の職場環境等要件の取組を行っていること</t>
  </si>
  <si>
    <t>玉城町</t>
  </si>
  <si>
    <t>仙台市</t>
  </si>
  <si>
    <t>御宿町</t>
  </si>
  <si>
    <t>別紙様式３－２ 個票（令和６年４・５月分）</t>
  </si>
  <si>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</si>
  <si>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</si>
  <si>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</si>
  <si>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</si>
  <si>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</si>
  <si>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</si>
  <si>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</si>
  <si>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</si>
  <si>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</si>
  <si>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</si>
  <si>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　旧処遇改善加算の加算額［円］</t>
  </si>
  <si>
    <t>嘉麻市</t>
  </si>
  <si>
    <t>　旧ベースアップ等加算の加算額［円］</t>
  </si>
  <si>
    <t>日の出町</t>
  </si>
  <si>
    <t>高千穂町</t>
  </si>
  <si>
    <t>キャリアパス要件Ⅳについて</t>
  </si>
  <si>
    <t>新加算Ⅰ・Ⅱの算定を届け出た事業所数
（短期入所・予防・総合事業での重複除く）</t>
  </si>
  <si>
    <t>うち、新規に算定する旧ベースアップ等加算の加算額［円］
（別紙様式3-1 ３⑵に転記）</t>
  </si>
  <si>
    <t>男鹿市</t>
  </si>
  <si>
    <t>乙部町</t>
  </si>
  <si>
    <t>　令和６年度に増加した加算額［円］
　　（旧３加算の上位区分への移行によるもの）</t>
  </si>
  <si>
    <t>指定権者</t>
  </si>
  <si>
    <t>四万十市</t>
  </si>
  <si>
    <t>秋田市</t>
  </si>
  <si>
    <t>旧特定加算Ⅰ・Ⅱの算定を届け出た事業所数
（短期入所・予防・総合事業での重複除く）</t>
  </si>
  <si>
    <t>宇美町</t>
  </si>
  <si>
    <t>邑楽町</t>
  </si>
  <si>
    <t>鋸南町</t>
  </si>
  <si>
    <t>（参考）令和５年度</t>
  </si>
  <si>
    <t>千歳市</t>
  </si>
  <si>
    <t>比布町</t>
  </si>
  <si>
    <t>令和６年度（令和６年４・５月分）</t>
  </si>
  <si>
    <t>守口市</t>
  </si>
  <si>
    <t>キャリアパス要件Ⅳの必要数チェック
（併設の場合０）</t>
  </si>
  <si>
    <t>表２　新加算Ⅰ～Ⅳと旧ベースアップ等加算の比率（月額賃金改善要件Ⅰ・Ⅱ）</t>
  </si>
  <si>
    <t>美咲町</t>
  </si>
  <si>
    <t>多度津町</t>
  </si>
  <si>
    <t>処遇加算の移行パターン（令和６年度に増加した加算額の推計用）</t>
  </si>
  <si>
    <t>毛呂山町</t>
  </si>
  <si>
    <t>御殿場市</t>
  </si>
  <si>
    <t>江別市</t>
  </si>
  <si>
    <t>旧処遇改善加算</t>
  </si>
  <si>
    <t>算定した加算区分</t>
  </si>
  <si>
    <t>軽米町</t>
  </si>
  <si>
    <t>大田市</t>
  </si>
  <si>
    <t>沼田町</t>
  </si>
  <si>
    <t>富士吉田市</t>
  </si>
  <si>
    <t>旧ベースアップ等加算</t>
  </si>
  <si>
    <t>南幌町</t>
  </si>
  <si>
    <t>令和６年４・５月の加算の総額［円］</t>
  </si>
  <si>
    <r>
      <rPr>
        <sz val="10"/>
        <color rgb="FF000000"/>
        <rFont val="ＭＳ Ｐゴシック"/>
      </rPr>
      <t>改善後の賃金要件</t>
    </r>
    <r>
      <rPr>
        <sz val="9"/>
        <color rgb="FF000000"/>
        <rFont val="ＭＳ Ｐゴシック"/>
      </rPr>
      <t>（月平均8万円以上又は年額440万円以上）［円］</t>
    </r>
  </si>
  <si>
    <t>松江市</t>
  </si>
  <si>
    <t>愛別町</t>
  </si>
  <si>
    <t>1</t>
  </si>
  <si>
    <t>別紙様式３－３ 個票（令和６年６月以降分）</t>
  </si>
  <si>
    <t>岩手県</t>
  </si>
  <si>
    <t>立山町</t>
  </si>
  <si>
    <t>中富良野町</t>
  </si>
  <si>
    <t>　新加算の加算額［円］</t>
  </si>
  <si>
    <t>つくばみらい市</t>
  </si>
  <si>
    <t>伊豆の国市</t>
  </si>
  <si>
    <t>新加算（令和６年度の算定期間①）</t>
  </si>
  <si>
    <t>　うち、新規に増加する旧ベースアップ等加算相当の加算額［円］
　（別紙様式3-1 ３⑴に転記）</t>
  </si>
  <si>
    <t>山元町</t>
  </si>
  <si>
    <t>中標津町</t>
  </si>
  <si>
    <t>中頓別町</t>
  </si>
  <si>
    <t>新加算Ⅰ・Ⅱ・Ⅴ⑴～⑺・⑼・⑽・⑿の算定を届け出た事業所数（短期入所・予防・総合事業での重複除く）</t>
  </si>
  <si>
    <t>淡路市</t>
  </si>
  <si>
    <t>　令和６年度に増加した加算額［円］
　（令和６年度改定での加算率の引上げ及び新加算への移行によるもの）</t>
  </si>
  <si>
    <t>介護職員処遇改善加算</t>
  </si>
  <si>
    <t>東御市</t>
  </si>
  <si>
    <t>新加算（令和６年度の算定期間②（区分変更後））</t>
  </si>
  <si>
    <t>厚沢部町</t>
  </si>
  <si>
    <t>河内町</t>
  </si>
  <si>
    <t>横瀬町</t>
  </si>
  <si>
    <t>幸田町</t>
  </si>
  <si>
    <t>新加算の移行パターン
（令和６年度に増加した加算額の推計用）</t>
  </si>
  <si>
    <t>令和６年度に増加した加算額
（令和５年度の加算率と比較）</t>
  </si>
  <si>
    <t>処遇加算Ⅱ特定加算なしベア加算なしから新加算Ⅰ</t>
  </si>
  <si>
    <t>令和６年度の算定期間②（令和６年度内の区分変更後）</t>
  </si>
  <si>
    <t>令和６年度に増加した加算額
（令和５年度の加算率と
比較）</t>
  </si>
  <si>
    <t>東大阪市</t>
  </si>
  <si>
    <t>朝霞市</t>
  </si>
  <si>
    <t>加算の総額［円］</t>
  </si>
  <si>
    <t>新規に増加する旧ベースアップ等加算相当の新加算の見込額［円］</t>
  </si>
  <si>
    <t>土佐町</t>
  </si>
  <si>
    <t>湖南市</t>
  </si>
  <si>
    <t>室戸市</t>
  </si>
  <si>
    <t>月額賃金要件Ⅱ</t>
  </si>
  <si>
    <t>キャリアパス
要件Ⅳ</t>
  </si>
  <si>
    <t>中之条町</t>
  </si>
  <si>
    <r>
      <rPr>
        <sz val="9"/>
        <color rgb="FF000000"/>
        <rFont val="ＭＳ Ｐゴシック"/>
      </rPr>
      <t>改善後の賃金要件</t>
    </r>
    <r>
      <rPr>
        <sz val="8"/>
        <color rgb="FF000000"/>
        <rFont val="ＭＳ Ｐゴシック"/>
      </rPr>
      <t>（月額8万円以上又は年額440万円以上）</t>
    </r>
    <r>
      <rPr>
        <sz val="9"/>
        <color rgb="FF000000"/>
        <rFont val="ＭＳ Ｐゴシック"/>
      </rPr>
      <t>を満たす職員数を記載</t>
    </r>
    <r>
      <rPr>
        <sz val="8"/>
        <color rgb="FF000000"/>
        <rFont val="ＭＳ Ｐゴシック"/>
      </rPr>
      <t>［人］</t>
    </r>
  </si>
  <si>
    <t>加古川市</t>
  </si>
  <si>
    <t>大子町</t>
  </si>
  <si>
    <t>上富田町</t>
  </si>
  <si>
    <r>
      <rPr>
        <sz val="9"/>
        <color rgb="FF000000"/>
        <rFont val="ＭＳ Ｐゴシック"/>
      </rPr>
      <t>改善後の賃金要件（月額</t>
    </r>
    <r>
      <rPr>
        <sz val="8"/>
        <color rgb="FF000000"/>
        <rFont val="ＭＳ Ｐゴシック"/>
      </rPr>
      <t>8万円以上又は年額440万円以上）</t>
    </r>
    <r>
      <rPr>
        <sz val="9"/>
        <color rgb="FF000000"/>
        <rFont val="ＭＳ Ｐゴシック"/>
      </rPr>
      <t>を満たす職員数を記載</t>
    </r>
    <r>
      <rPr>
        <sz val="8"/>
        <color rgb="FF000000"/>
        <rFont val="ＭＳ Ｐゴシック"/>
      </rPr>
      <t>［人］</t>
    </r>
  </si>
  <si>
    <t>表１　処遇改善加算・特定加算　算定対象サービス</t>
  </si>
  <si>
    <t>表３</t>
  </si>
  <si>
    <t>渋川市</t>
  </si>
  <si>
    <t>通所型サービス（総合事業）</t>
  </si>
  <si>
    <t>（介護予防）小規模多機能型居宅介護</t>
  </si>
  <si>
    <t>野辺地町</t>
  </si>
  <si>
    <t>新加算Ⅲ</t>
  </si>
  <si>
    <t>上峰町</t>
  </si>
  <si>
    <t>表４</t>
  </si>
  <si>
    <t>かすみがうら市</t>
  </si>
  <si>
    <t>おいらせ町</t>
  </si>
  <si>
    <t>滝上町</t>
  </si>
  <si>
    <t>大多喜町</t>
  </si>
  <si>
    <t>王寺町</t>
  </si>
  <si>
    <t>介護職員等特定処遇改善加算</t>
  </si>
  <si>
    <t>旧ベースアップ等加算の加算率との比</t>
  </si>
  <si>
    <t>多治見市</t>
  </si>
  <si>
    <t>広島県</t>
  </si>
  <si>
    <t>佐野市</t>
  </si>
  <si>
    <t>✓</t>
  </si>
  <si>
    <t>氷見市</t>
  </si>
  <si>
    <t>キャリアパス要件等の適合状況に応じた加算率</t>
  </si>
  <si>
    <t>中野区</t>
  </si>
  <si>
    <t>サービス提供体制強化加算等の算定状況に応じた加算率</t>
  </si>
  <si>
    <t>下野市</t>
  </si>
  <si>
    <t>神栖市</t>
  </si>
  <si>
    <t>各要件の適合状況に応じた加算率（新加算（Ⅴ）は経過措置区分）</t>
  </si>
  <si>
    <t>大崎町</t>
  </si>
  <si>
    <t>新加算Ⅱ</t>
  </si>
  <si>
    <t>余市町</t>
  </si>
  <si>
    <t>新加算Ⅴ（２）</t>
  </si>
  <si>
    <t>邑南町</t>
  </si>
  <si>
    <t>文京区</t>
  </si>
  <si>
    <t>芦別市</t>
  </si>
  <si>
    <t>静岡県</t>
  </si>
  <si>
    <t>処遇加算Ⅰ</t>
  </si>
  <si>
    <t>南知多町</t>
  </si>
  <si>
    <t>印南町</t>
  </si>
  <si>
    <t>処遇加算Ⅱ</t>
  </si>
  <si>
    <t>辰野町</t>
  </si>
  <si>
    <t>風間浦村</t>
  </si>
  <si>
    <t>二宮町</t>
  </si>
  <si>
    <t>紗那村</t>
  </si>
  <si>
    <t>処遇加算Ⅲ</t>
  </si>
  <si>
    <t>甲府市</t>
  </si>
  <si>
    <t>利尻富士町</t>
  </si>
  <si>
    <t>処遇加算なし</t>
  </si>
  <si>
    <t>かほく市</t>
  </si>
  <si>
    <t>特定加算Ⅰ</t>
  </si>
  <si>
    <t>特定加算Ⅱ</t>
  </si>
  <si>
    <t>三芳町</t>
  </si>
  <si>
    <t>粕屋町</t>
  </si>
  <si>
    <t>石狩市</t>
  </si>
  <si>
    <t>網走市</t>
  </si>
  <si>
    <t>特定加算なし</t>
  </si>
  <si>
    <t>小川町</t>
  </si>
  <si>
    <t>岩内町</t>
  </si>
  <si>
    <t>松前町</t>
  </si>
  <si>
    <t>むつ市</t>
  </si>
  <si>
    <t>寿都町</t>
  </si>
  <si>
    <t>刈羽村</t>
  </si>
  <si>
    <t>大山町</t>
  </si>
  <si>
    <t>ベア加算なし</t>
  </si>
  <si>
    <t>稚内市</t>
  </si>
  <si>
    <t>豊田市</t>
  </si>
  <si>
    <t>大空町</t>
  </si>
  <si>
    <t>岸和田市</t>
  </si>
  <si>
    <t>新加算Ⅳ</t>
  </si>
  <si>
    <t>新加算Ⅴ（３）</t>
  </si>
  <si>
    <t>新加算Ⅴ（５）</t>
  </si>
  <si>
    <t>新加算Ⅴ（８）</t>
  </si>
  <si>
    <t>里庄町</t>
  </si>
  <si>
    <t>会津美里町</t>
  </si>
  <si>
    <t>今別町</t>
  </si>
  <si>
    <t>阿賀町</t>
  </si>
  <si>
    <t>鳴門市</t>
  </si>
  <si>
    <t>洋野町</t>
  </si>
  <si>
    <t>長万部町</t>
  </si>
  <si>
    <t>新加算Ⅴ（14）</t>
  </si>
  <si>
    <t>秋田県</t>
  </si>
  <si>
    <t>新居浜市</t>
  </si>
  <si>
    <t>本宮市</t>
  </si>
  <si>
    <t>訪問介護</t>
  </si>
  <si>
    <t>○</t>
  </si>
  <si>
    <t>―</t>
  </si>
  <si>
    <t>定期巡回･随時対応型訪問介護看護</t>
  </si>
  <si>
    <t>北島町</t>
  </si>
  <si>
    <t>我孫子市</t>
  </si>
  <si>
    <t>西目屋村</t>
  </si>
  <si>
    <t>河津町</t>
  </si>
  <si>
    <t>（介護予防）通所リハビリテーション</t>
  </si>
  <si>
    <t>上勝町</t>
  </si>
  <si>
    <t>伊江村</t>
  </si>
  <si>
    <t>岩泉町</t>
  </si>
  <si>
    <t>（介護予防）認知症対応型通所介護</t>
  </si>
  <si>
    <t>看護小規模多機能型居宅介護</t>
  </si>
  <si>
    <t>松川町</t>
  </si>
  <si>
    <t>島牧村</t>
  </si>
  <si>
    <t>大津町</t>
  </si>
  <si>
    <t>士幌町</t>
  </si>
  <si>
    <t>事業所の所在地（市区町村）</t>
  </si>
  <si>
    <t>（介護予防）認知症対応型共同生活介護</t>
  </si>
  <si>
    <t>介護老人福祉施設</t>
  </si>
  <si>
    <t>古賀市</t>
  </si>
  <si>
    <t>西川町</t>
  </si>
  <si>
    <t>広陵町</t>
  </si>
  <si>
    <t>地域密着型介護老人福祉施設</t>
  </si>
  <si>
    <t>（介護予防）短期入所生活介護</t>
  </si>
  <si>
    <t>大阪府</t>
  </si>
  <si>
    <t>熊谷市</t>
  </si>
  <si>
    <t>介護老人保健施設</t>
  </si>
  <si>
    <t>幌延町</t>
  </si>
  <si>
    <t>千葉県</t>
  </si>
  <si>
    <t>下妻市</t>
  </si>
  <si>
    <t>大崎上島町</t>
  </si>
  <si>
    <t>高崎市</t>
  </si>
  <si>
    <t>（介護予防）短期入所療養介護 （病院等（老健以外）)</t>
  </si>
  <si>
    <t>矢祭町</t>
  </si>
  <si>
    <t>夕張市</t>
  </si>
  <si>
    <t>鹿角市</t>
  </si>
  <si>
    <t>大樹町</t>
  </si>
  <si>
    <t>事業所の所在地（都道府県）</t>
  </si>
  <si>
    <t>北海道</t>
  </si>
  <si>
    <t>東みよし町</t>
  </si>
  <si>
    <t>会津若松市</t>
  </si>
  <si>
    <t>海田町</t>
  </si>
  <si>
    <t>函館市</t>
  </si>
  <si>
    <t>釧路市</t>
  </si>
  <si>
    <t>八雲町</t>
  </si>
  <si>
    <t>上砂川町</t>
  </si>
  <si>
    <t>芳賀町</t>
  </si>
  <si>
    <t>野田村</t>
  </si>
  <si>
    <t>阿南市</t>
  </si>
  <si>
    <t>利尻町</t>
  </si>
  <si>
    <t>帯広市</t>
  </si>
  <si>
    <t>長岡市</t>
  </si>
  <si>
    <t>岩見沢市</t>
  </si>
  <si>
    <t>山鹿市</t>
  </si>
  <si>
    <t>上尾市</t>
  </si>
  <si>
    <t>鹿児島市</t>
  </si>
  <si>
    <t>柏市</t>
  </si>
  <si>
    <t>留萌市</t>
  </si>
  <si>
    <t>東京都</t>
  </si>
  <si>
    <t>五條市</t>
  </si>
  <si>
    <t>安八町</t>
  </si>
  <si>
    <t>宮代町</t>
  </si>
  <si>
    <t>府中市</t>
  </si>
  <si>
    <t>苫小牧市</t>
  </si>
  <si>
    <t>仁淀川町</t>
  </si>
  <si>
    <t>大館市</t>
  </si>
  <si>
    <t>神奈川県</t>
  </si>
  <si>
    <t>新潟県</t>
  </si>
  <si>
    <t>蓬田村</t>
  </si>
  <si>
    <t>大分県</t>
  </si>
  <si>
    <t>美唄市</t>
  </si>
  <si>
    <t>まんのう町</t>
  </si>
  <si>
    <t>処遇加算Ⅲ特定加算Ⅰベア加算なしから新加算Ⅰ</t>
  </si>
  <si>
    <t>箱根町</t>
  </si>
  <si>
    <t>富山県</t>
  </si>
  <si>
    <t>すさみ町</t>
  </si>
  <si>
    <t>梼原町</t>
  </si>
  <si>
    <t>色麻町</t>
  </si>
  <si>
    <t>福井県</t>
  </si>
  <si>
    <t>湯梨浜町</t>
  </si>
  <si>
    <t>赤平市</t>
  </si>
  <si>
    <t>佐久市</t>
  </si>
  <si>
    <t>名寄市</t>
  </si>
  <si>
    <t>処遇加算Ⅰ特定加算なしベア加算なしから新加算Ⅲ</t>
  </si>
  <si>
    <t>印西市</t>
  </si>
  <si>
    <t>山梨県</t>
  </si>
  <si>
    <t>紋別市</t>
  </si>
  <si>
    <t>相馬市</t>
  </si>
  <si>
    <t>長野県</t>
  </si>
  <si>
    <t>苅田町</t>
  </si>
  <si>
    <t>泰阜村</t>
  </si>
  <si>
    <t>下北山村</t>
  </si>
  <si>
    <t>大町町</t>
  </si>
  <si>
    <t>鮫川村</t>
  </si>
  <si>
    <t>上田市</t>
  </si>
  <si>
    <t>歌志内市</t>
  </si>
  <si>
    <t>半田市</t>
  </si>
  <si>
    <t>松戸市</t>
  </si>
  <si>
    <t>愛知県</t>
  </si>
  <si>
    <t>中島村</t>
  </si>
  <si>
    <t>奈良県</t>
  </si>
  <si>
    <t>根室市</t>
  </si>
  <si>
    <t>朝来市</t>
  </si>
  <si>
    <t>処遇加算Ⅰ特定加算Ⅰベア加算から新加算Ⅰ</t>
  </si>
  <si>
    <t>滝川市</t>
  </si>
  <si>
    <t>滑川市</t>
  </si>
  <si>
    <t>京都府</t>
  </si>
  <si>
    <t>雄武町</t>
  </si>
  <si>
    <t>阿智村</t>
  </si>
  <si>
    <t>深川市</t>
  </si>
  <si>
    <t>登別市</t>
  </si>
  <si>
    <t>恵庭市</t>
  </si>
  <si>
    <t>越前町</t>
  </si>
  <si>
    <t>飯田市</t>
  </si>
  <si>
    <t>伊達市</t>
  </si>
  <si>
    <t>山口県</t>
  </si>
  <si>
    <t>伊根町</t>
  </si>
  <si>
    <t>館林市</t>
  </si>
  <si>
    <t>韮崎市</t>
  </si>
  <si>
    <t>川西町</t>
  </si>
  <si>
    <t>北斗市</t>
  </si>
  <si>
    <t>処遇加算Ⅰ特定加算Ⅰベア加算なしから新加算Ⅴ（１）</t>
  </si>
  <si>
    <t>関川村</t>
  </si>
  <si>
    <t>徳島県</t>
  </si>
  <si>
    <t>四街道市</t>
  </si>
  <si>
    <t>宮崎県</t>
  </si>
  <si>
    <t>志賀町</t>
  </si>
  <si>
    <t>当別町</t>
  </si>
  <si>
    <t>西興部村</t>
  </si>
  <si>
    <t>愛媛県</t>
  </si>
  <si>
    <t>桜井市</t>
  </si>
  <si>
    <t>福島町</t>
  </si>
  <si>
    <t>大桑村</t>
  </si>
  <si>
    <t>知内町</t>
  </si>
  <si>
    <t>佐賀県</t>
  </si>
  <si>
    <t>牧之原市</t>
  </si>
  <si>
    <t>熊本県</t>
  </si>
  <si>
    <t>鹿部町</t>
  </si>
  <si>
    <t>春日部市</t>
  </si>
  <si>
    <t>森町</t>
  </si>
  <si>
    <t>鹿児島県</t>
  </si>
  <si>
    <t>江差町</t>
  </si>
  <si>
    <t>上ノ国町</t>
  </si>
  <si>
    <t>小美玉市</t>
  </si>
  <si>
    <t>せたな町</t>
  </si>
  <si>
    <t>三郷町</t>
  </si>
  <si>
    <t>ニセコ町</t>
  </si>
  <si>
    <t>留寿都村</t>
  </si>
  <si>
    <t>佐川町</t>
  </si>
  <si>
    <t>倶知安町</t>
  </si>
  <si>
    <t>えびの市</t>
  </si>
  <si>
    <t>伊奈町</t>
  </si>
  <si>
    <t>共和町</t>
  </si>
  <si>
    <t>泊村</t>
  </si>
  <si>
    <t>函南町</t>
  </si>
  <si>
    <t>剣淵町</t>
  </si>
  <si>
    <t>神恵内村</t>
  </si>
  <si>
    <t>赤井川村</t>
  </si>
  <si>
    <t>東通村</t>
  </si>
  <si>
    <t>奈井江町</t>
  </si>
  <si>
    <t>八百津町</t>
  </si>
  <si>
    <t>月形町</t>
  </si>
  <si>
    <t>南箕輪村</t>
  </si>
  <si>
    <t>浦臼町</t>
  </si>
  <si>
    <t>大鰐町</t>
  </si>
  <si>
    <t>妹背牛町</t>
  </si>
  <si>
    <t>小田原市</t>
  </si>
  <si>
    <t>伊予市</t>
  </si>
  <si>
    <t>雨竜町</t>
  </si>
  <si>
    <t>上川町</t>
  </si>
  <si>
    <t>南伊豆町</t>
  </si>
  <si>
    <t>美瑛町</t>
  </si>
  <si>
    <t>香美市</t>
  </si>
  <si>
    <t>処遇加算なし特定加算なしベア加算なしから新加算Ⅴ（３）</t>
  </si>
  <si>
    <t>上富良野町</t>
  </si>
  <si>
    <t>南富良野町</t>
  </si>
  <si>
    <t>占冠村</t>
  </si>
  <si>
    <t>由良町</t>
  </si>
  <si>
    <t>和寒町</t>
  </si>
  <si>
    <t>下川町</t>
  </si>
  <si>
    <t>長崎市</t>
  </si>
  <si>
    <t>東庄町</t>
  </si>
  <si>
    <t>美深町</t>
  </si>
  <si>
    <t>立川市</t>
  </si>
  <si>
    <t>甘楽町</t>
  </si>
  <si>
    <t>音威子府村</t>
  </si>
  <si>
    <t>八峰町</t>
  </si>
  <si>
    <t>幌加内町</t>
  </si>
  <si>
    <t>東村山市</t>
  </si>
  <si>
    <t>佐伯市</t>
  </si>
  <si>
    <t>苫前町</t>
  </si>
  <si>
    <t>遠別町</t>
  </si>
  <si>
    <t>天塩町</t>
  </si>
  <si>
    <t>天栄村</t>
  </si>
  <si>
    <t>猿払村</t>
  </si>
  <si>
    <t>神河町</t>
  </si>
  <si>
    <t>明石市</t>
  </si>
  <si>
    <t>浜頓別町</t>
  </si>
  <si>
    <t>王滝村</t>
  </si>
  <si>
    <t>美幌町</t>
  </si>
  <si>
    <t>枝幸町</t>
  </si>
  <si>
    <t>高浜町</t>
  </si>
  <si>
    <t>豊富町</t>
  </si>
  <si>
    <t>津別町</t>
  </si>
  <si>
    <t>富士見市</t>
  </si>
  <si>
    <t>斜里町</t>
  </si>
  <si>
    <t>ひたちなか市</t>
  </si>
  <si>
    <t>長門市</t>
  </si>
  <si>
    <t>白糠町</t>
  </si>
  <si>
    <t>清瀬市</t>
  </si>
  <si>
    <t>置戸町</t>
  </si>
  <si>
    <t>聖籠町</t>
  </si>
  <si>
    <t>佐呂間町</t>
  </si>
  <si>
    <t>遠軽町</t>
  </si>
  <si>
    <t>処遇加算Ⅱ特定加算Ⅰベア加算から新加算Ⅴ（２）</t>
  </si>
  <si>
    <t>湧別町</t>
  </si>
  <si>
    <t>興部町</t>
  </si>
  <si>
    <t>新発田市</t>
  </si>
  <si>
    <t>洞爺湖町</t>
  </si>
  <si>
    <t>古河市</t>
  </si>
  <si>
    <t>太子町</t>
  </si>
  <si>
    <t>田舎館村</t>
  </si>
  <si>
    <t>安平町</t>
  </si>
  <si>
    <t>宮崎市</t>
  </si>
  <si>
    <t>川崎市</t>
  </si>
  <si>
    <t>新冠町</t>
  </si>
  <si>
    <t>燕市</t>
  </si>
  <si>
    <t>六戸町</t>
  </si>
  <si>
    <t>中土佐町</t>
  </si>
  <si>
    <t>五木村</t>
  </si>
  <si>
    <t>えりも町</t>
  </si>
  <si>
    <t>上士幌町</t>
  </si>
  <si>
    <t>鹿追町</t>
  </si>
  <si>
    <t>新得町</t>
  </si>
  <si>
    <t>清水町</t>
  </si>
  <si>
    <t>伊豆市</t>
  </si>
  <si>
    <t>芽室町</t>
  </si>
  <si>
    <t>千葉市</t>
  </si>
  <si>
    <t>更別村</t>
  </si>
  <si>
    <t>座間市</t>
  </si>
  <si>
    <t>京都市</t>
  </si>
  <si>
    <t>吉岡町</t>
  </si>
  <si>
    <t>広尾町</t>
  </si>
  <si>
    <t>幕別町</t>
  </si>
  <si>
    <t>池田町</t>
  </si>
  <si>
    <t>豊頃町</t>
  </si>
  <si>
    <t>本別町</t>
  </si>
  <si>
    <t>足寄町</t>
  </si>
  <si>
    <t>小布施町</t>
  </si>
  <si>
    <t>徳島市</t>
  </si>
  <si>
    <t>陸別町</t>
  </si>
  <si>
    <t>太良町</t>
  </si>
  <si>
    <t>茂木町</t>
  </si>
  <si>
    <t>浦幌町</t>
  </si>
  <si>
    <t>釧路町</t>
  </si>
  <si>
    <t>湯沢市</t>
  </si>
  <si>
    <t>厚岸町</t>
  </si>
  <si>
    <t>浜中町</t>
  </si>
  <si>
    <t>茨城町</t>
  </si>
  <si>
    <t>標茶町</t>
  </si>
  <si>
    <t>標津町</t>
  </si>
  <si>
    <t>羅臼町</t>
  </si>
  <si>
    <t>色丹村</t>
  </si>
  <si>
    <t>岩倉市</t>
  </si>
  <si>
    <t>遠野市</t>
  </si>
  <si>
    <t>奈良市</t>
  </si>
  <si>
    <t>処遇加算Ⅰ特定加算なしベア加算から新加算Ⅳ</t>
  </si>
  <si>
    <t>留夜別村</t>
  </si>
  <si>
    <t>伊勢崎市</t>
  </si>
  <si>
    <t>留別村</t>
  </si>
  <si>
    <t>西東京市</t>
  </si>
  <si>
    <t>七宗町</t>
  </si>
  <si>
    <t>蘂取村</t>
  </si>
  <si>
    <t>平川市</t>
  </si>
  <si>
    <t>弘前市</t>
  </si>
  <si>
    <t>三川町</t>
  </si>
  <si>
    <t>登米市</t>
  </si>
  <si>
    <t>黒石市</t>
  </si>
  <si>
    <t>十和田市</t>
  </si>
  <si>
    <t>新温泉町</t>
  </si>
  <si>
    <t>つがる市</t>
  </si>
  <si>
    <t>平内町</t>
  </si>
  <si>
    <t>千代田町</t>
  </si>
  <si>
    <t>外ヶ浜町</t>
  </si>
  <si>
    <t>南小国町</t>
  </si>
  <si>
    <t>平戸市</t>
  </si>
  <si>
    <t>鰺ヶ沢町</t>
  </si>
  <si>
    <t>宮古市</t>
  </si>
  <si>
    <t>田子町</t>
  </si>
  <si>
    <t>深浦町</t>
  </si>
  <si>
    <t>板柳町</t>
  </si>
  <si>
    <t>中泊町</t>
  </si>
  <si>
    <t>七戸町</t>
  </si>
  <si>
    <t>飛島村</t>
  </si>
  <si>
    <t>見附市</t>
  </si>
  <si>
    <t>横浜町</t>
  </si>
  <si>
    <t>南相馬市</t>
  </si>
  <si>
    <t>東北町</t>
  </si>
  <si>
    <t>六ヶ所村</t>
  </si>
  <si>
    <t>本庄市</t>
  </si>
  <si>
    <t>大間町</t>
  </si>
  <si>
    <t>佐井村</t>
  </si>
  <si>
    <t>十日町市</t>
  </si>
  <si>
    <t>三戸町</t>
  </si>
  <si>
    <t>長井市</t>
  </si>
  <si>
    <t>五戸町</t>
  </si>
  <si>
    <t>土庄町</t>
  </si>
  <si>
    <t>南部町</t>
  </si>
  <si>
    <t>浦安市</t>
  </si>
  <si>
    <t>新郷村</t>
  </si>
  <si>
    <t>竹田市</t>
  </si>
  <si>
    <t>盛岡市</t>
  </si>
  <si>
    <t>吉富町</t>
  </si>
  <si>
    <t>尼崎市</t>
  </si>
  <si>
    <t>大船渡市</t>
  </si>
  <si>
    <t>花巻市</t>
  </si>
  <si>
    <t>塩竈市</t>
  </si>
  <si>
    <t>北上市</t>
  </si>
  <si>
    <t>陸前高田市</t>
  </si>
  <si>
    <t>西予市</t>
  </si>
  <si>
    <t>八幡平市</t>
  </si>
  <si>
    <t>伊勢市</t>
  </si>
  <si>
    <t>滝沢市</t>
  </si>
  <si>
    <t>大阪狭山市</t>
  </si>
  <si>
    <t>雫石町</t>
  </si>
  <si>
    <t>青梅市</t>
  </si>
  <si>
    <t>葛巻町</t>
  </si>
  <si>
    <t>東秩父村</t>
  </si>
  <si>
    <t>府中町</t>
  </si>
  <si>
    <t>紫波町</t>
  </si>
  <si>
    <t>山梨市</t>
  </si>
  <si>
    <t>矢巾町</t>
  </si>
  <si>
    <t>四條畷市</t>
  </si>
  <si>
    <t>東成瀬村</t>
  </si>
  <si>
    <t>平泉町</t>
  </si>
  <si>
    <t>富岡町</t>
  </si>
  <si>
    <t>大槌町</t>
  </si>
  <si>
    <t>田野畑村</t>
  </si>
  <si>
    <t>九戸村</t>
  </si>
  <si>
    <t>姫路市</t>
  </si>
  <si>
    <t>菰野町</t>
  </si>
  <si>
    <t>一戸町</t>
  </si>
  <si>
    <t>気仙沼市</t>
  </si>
  <si>
    <t>岬町</t>
  </si>
  <si>
    <t>つるぎ町</t>
  </si>
  <si>
    <t>昭和村</t>
  </si>
  <si>
    <t>白石市</t>
  </si>
  <si>
    <t>名取市</t>
  </si>
  <si>
    <t>角田市</t>
  </si>
  <si>
    <t>富谷市</t>
  </si>
  <si>
    <t>蔵王町</t>
  </si>
  <si>
    <t>鞍手町</t>
  </si>
  <si>
    <t>七ヶ宿町</t>
  </si>
  <si>
    <t>鶴ヶ島市</t>
  </si>
  <si>
    <t>吉野町</t>
  </si>
  <si>
    <t>大河原町</t>
  </si>
  <si>
    <t>東村</t>
  </si>
  <si>
    <t>柴田町</t>
  </si>
  <si>
    <t>桐生市</t>
  </si>
  <si>
    <t>飯舘村</t>
  </si>
  <si>
    <t>長浜市</t>
  </si>
  <si>
    <t>川崎町</t>
  </si>
  <si>
    <t>藤沢市</t>
  </si>
  <si>
    <t>丸森町</t>
  </si>
  <si>
    <t>松島町</t>
  </si>
  <si>
    <t>南牧村</t>
  </si>
  <si>
    <t>七ヶ浜町</t>
  </si>
  <si>
    <t>嬬恋村</t>
  </si>
  <si>
    <t>大郷町</t>
  </si>
  <si>
    <t>加美町</t>
  </si>
  <si>
    <t>美里町</t>
  </si>
  <si>
    <t>杵築市</t>
  </si>
  <si>
    <t>女川町</t>
  </si>
  <si>
    <t>いの町</t>
  </si>
  <si>
    <t>草加市</t>
  </si>
  <si>
    <t>南三陸町</t>
  </si>
  <si>
    <t>津南町</t>
  </si>
  <si>
    <t>処遇加算Ⅲ特定加算Ⅰベア加算なしから新加算Ⅲ</t>
  </si>
  <si>
    <t>真室川町</t>
  </si>
  <si>
    <t>能代市</t>
  </si>
  <si>
    <t>高鍋町</t>
  </si>
  <si>
    <t>北秋田市</t>
  </si>
  <si>
    <t>広野町</t>
  </si>
  <si>
    <t>にかほ市</t>
  </si>
  <si>
    <t>仙北市</t>
  </si>
  <si>
    <t>小坂町</t>
  </si>
  <si>
    <t>藤里町</t>
  </si>
  <si>
    <t>阿蘇市</t>
  </si>
  <si>
    <t>三種町</t>
  </si>
  <si>
    <t>大和高田市</t>
  </si>
  <si>
    <t>五城目町</t>
  </si>
  <si>
    <t>天理市</t>
  </si>
  <si>
    <t>山形市</t>
  </si>
  <si>
    <t>旭市</t>
  </si>
  <si>
    <t>貝塚市</t>
  </si>
  <si>
    <t>鶴岡市</t>
  </si>
  <si>
    <t>北名古屋市</t>
  </si>
  <si>
    <t>酒田市</t>
  </si>
  <si>
    <t>寒河江市</t>
  </si>
  <si>
    <t>土佐清水市</t>
  </si>
  <si>
    <t>上山市</t>
  </si>
  <si>
    <t>西宮市</t>
  </si>
  <si>
    <t>館山市</t>
  </si>
  <si>
    <t>村山市</t>
  </si>
  <si>
    <t>天童市</t>
  </si>
  <si>
    <t>滑川町</t>
  </si>
  <si>
    <t>東根市</t>
  </si>
  <si>
    <t>山辺町</t>
  </si>
  <si>
    <t>朝日町</t>
  </si>
  <si>
    <t>氷川町</t>
  </si>
  <si>
    <t>糸満市</t>
  </si>
  <si>
    <t>喜多方市</t>
  </si>
  <si>
    <t>勝山市</t>
  </si>
  <si>
    <t>大江町</t>
  </si>
  <si>
    <t>甲賀市</t>
  </si>
  <si>
    <t>大石田町</t>
  </si>
  <si>
    <t>塙町</t>
  </si>
  <si>
    <t>金山町</t>
  </si>
  <si>
    <t>舟形町</t>
  </si>
  <si>
    <t>井原市</t>
  </si>
  <si>
    <t>江戸川区</t>
  </si>
  <si>
    <t>処遇加算Ⅲ特定加算Ⅱベア加算</t>
  </si>
  <si>
    <t>大蔵村</t>
  </si>
  <si>
    <t>鮭川村</t>
  </si>
  <si>
    <t>海老名市</t>
  </si>
  <si>
    <t>国見町</t>
  </si>
  <si>
    <t>川北町</t>
  </si>
  <si>
    <t>東員町</t>
  </si>
  <si>
    <t>戸沢村</t>
  </si>
  <si>
    <t>市川市</t>
  </si>
  <si>
    <t>白鷹町</t>
  </si>
  <si>
    <t>飯豊町</t>
  </si>
  <si>
    <t>田尻町</t>
  </si>
  <si>
    <t>庄内町</t>
  </si>
  <si>
    <t>遊佐町</t>
  </si>
  <si>
    <t>郡山市</t>
  </si>
  <si>
    <t>美浦村</t>
  </si>
  <si>
    <t>いわき市</t>
  </si>
  <si>
    <t>稲敷市</t>
  </si>
  <si>
    <t>出雲崎町</t>
  </si>
  <si>
    <t>白河市</t>
  </si>
  <si>
    <t>雲仙市</t>
  </si>
  <si>
    <t>須賀川市</t>
  </si>
  <si>
    <t>日進市</t>
  </si>
  <si>
    <t>長野市</t>
  </si>
  <si>
    <t>田村市</t>
  </si>
  <si>
    <t>玉村町</t>
  </si>
  <si>
    <t>大玉村</t>
  </si>
  <si>
    <t>処遇加算なし特定加算なしベア加算なしから新加算Ⅴ（５）</t>
  </si>
  <si>
    <t>鏡石町</t>
  </si>
  <si>
    <t>岩出市</t>
  </si>
  <si>
    <t>下郷町</t>
  </si>
  <si>
    <t>只見町</t>
  </si>
  <si>
    <t>西会津町</t>
  </si>
  <si>
    <t>磐梯町</t>
  </si>
  <si>
    <t>猪苗代町</t>
  </si>
  <si>
    <t>あさぎり町</t>
  </si>
  <si>
    <t>須坂市</t>
  </si>
  <si>
    <t>摂津市</t>
  </si>
  <si>
    <t>吉川市</t>
  </si>
  <si>
    <t>木祖村</t>
  </si>
  <si>
    <t>会津坂下町</t>
  </si>
  <si>
    <t>常滑市</t>
  </si>
  <si>
    <t>柳津町</t>
  </si>
  <si>
    <t>三島町</t>
  </si>
  <si>
    <t>北区</t>
  </si>
  <si>
    <t>西郷村</t>
  </si>
  <si>
    <t>矢吹町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</si>
  <si>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</si>
  <si>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</si>
  <si>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</si>
  <si>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</si>
  <si>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</si>
  <si>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</si>
  <si>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</si>
  <si>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</si>
  <si>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</si>
  <si>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</si>
  <si>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</si>
  <si>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</si>
  <si>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</si>
  <si>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浪江町</t>
  </si>
  <si>
    <t>川越町</t>
  </si>
  <si>
    <t>神川町</t>
  </si>
  <si>
    <t>葛尾村</t>
  </si>
  <si>
    <t>新地町</t>
  </si>
  <si>
    <t>筑西市</t>
  </si>
  <si>
    <t>刈谷市</t>
  </si>
  <si>
    <t>水戸市</t>
  </si>
  <si>
    <t>柏原市</t>
  </si>
  <si>
    <t>石岡市</t>
  </si>
  <si>
    <t>結城市</t>
  </si>
  <si>
    <t>常総市</t>
  </si>
  <si>
    <t>あま市</t>
  </si>
  <si>
    <t>常陸太田市</t>
  </si>
  <si>
    <t>薩摩川内市</t>
  </si>
  <si>
    <t>北茨城市</t>
  </si>
  <si>
    <t>高岡市</t>
  </si>
  <si>
    <t>白石町</t>
  </si>
  <si>
    <t>水上村</t>
  </si>
  <si>
    <t>笠間市</t>
  </si>
  <si>
    <t>つくば市</t>
  </si>
  <si>
    <t>鹿嶋市</t>
  </si>
  <si>
    <t>和木町</t>
  </si>
  <si>
    <t>名張市</t>
  </si>
  <si>
    <t>守谷市</t>
  </si>
  <si>
    <t>東栄町</t>
  </si>
  <si>
    <t>坂東市</t>
  </si>
  <si>
    <t>桜川市</t>
  </si>
  <si>
    <t>大洗町</t>
  </si>
  <si>
    <t>小松島市</t>
  </si>
  <si>
    <t>大月市</t>
  </si>
  <si>
    <t>桶川市</t>
  </si>
  <si>
    <t>榛東村</t>
  </si>
  <si>
    <t>福智町</t>
  </si>
  <si>
    <t>城里町</t>
  </si>
  <si>
    <t>八千代町</t>
  </si>
  <si>
    <t>境町</t>
  </si>
  <si>
    <t>利根町</t>
  </si>
  <si>
    <t>宇都宮市</t>
  </si>
  <si>
    <t>壬生町</t>
  </si>
  <si>
    <t>処遇加算Ⅱ特定加算Ⅱベア加算から新加算Ⅱ</t>
  </si>
  <si>
    <t>鹿沼市</t>
  </si>
  <si>
    <t>佐倉市</t>
  </si>
  <si>
    <t>日光市</t>
  </si>
  <si>
    <t>根羽村</t>
  </si>
  <si>
    <t>みなかみ町</t>
  </si>
  <si>
    <t>小山市</t>
  </si>
  <si>
    <t>大田原市</t>
  </si>
  <si>
    <t>交野市</t>
  </si>
  <si>
    <t>湯浅町</t>
  </si>
  <si>
    <t>矢板市</t>
  </si>
  <si>
    <t>佐渡市</t>
  </si>
  <si>
    <t>那須塩原市</t>
  </si>
  <si>
    <t>益子町</t>
  </si>
  <si>
    <t>市貝町</t>
  </si>
  <si>
    <t>新上五島町</t>
  </si>
  <si>
    <t>野木町</t>
  </si>
  <si>
    <t>塩谷町</t>
  </si>
  <si>
    <t>那珂川町</t>
  </si>
  <si>
    <t>松伏町</t>
  </si>
  <si>
    <t>太田市</t>
  </si>
  <si>
    <t>三木市</t>
  </si>
  <si>
    <t>藤岡市</t>
  </si>
  <si>
    <t>富岡市</t>
  </si>
  <si>
    <t>志木市</t>
  </si>
  <si>
    <t>行田市</t>
  </si>
  <si>
    <t>みどり市</t>
  </si>
  <si>
    <t>熊野市</t>
  </si>
  <si>
    <t>宇治田原町</t>
  </si>
  <si>
    <t>四国中央市</t>
  </si>
  <si>
    <t>下仁田町</t>
  </si>
  <si>
    <t>北谷町</t>
  </si>
  <si>
    <t>長野原町</t>
  </si>
  <si>
    <t>五島市</t>
  </si>
  <si>
    <t>処遇加算Ⅱ特定加算Ⅰベア加算なしから新加算Ⅴ（５）</t>
  </si>
  <si>
    <t>野田市</t>
  </si>
  <si>
    <t>草津町</t>
  </si>
  <si>
    <t>京丹後市</t>
  </si>
  <si>
    <t>高山村</t>
  </si>
  <si>
    <t>上郡町</t>
  </si>
  <si>
    <t>片品村</t>
  </si>
  <si>
    <t>川場村</t>
  </si>
  <si>
    <t>四日市市</t>
  </si>
  <si>
    <t>大泉町</t>
  </si>
  <si>
    <t>安芸太田町</t>
  </si>
  <si>
    <t>川越市</t>
  </si>
  <si>
    <t>富津市</t>
  </si>
  <si>
    <t>皆野町</t>
  </si>
  <si>
    <t>川口市</t>
  </si>
  <si>
    <t>玖珠町</t>
  </si>
  <si>
    <t>所沢市</t>
  </si>
  <si>
    <t>小鹿野町</t>
  </si>
  <si>
    <t>加須市</t>
  </si>
  <si>
    <t>狭山市</t>
  </si>
  <si>
    <t>笠松町</t>
  </si>
  <si>
    <t>羽生市</t>
  </si>
  <si>
    <t>生坂村</t>
  </si>
  <si>
    <t>安堵町</t>
  </si>
  <si>
    <t>鴻巣市</t>
  </si>
  <si>
    <t>深谷市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</si>
  <si>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</si>
  <si>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</si>
  <si>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</si>
  <si>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</si>
  <si>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</si>
  <si>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</si>
  <si>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</si>
  <si>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</si>
  <si>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</si>
  <si>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</si>
  <si>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</si>
  <si>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</si>
  <si>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</si>
  <si>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</si>
  <si>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</si>
  <si>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</si>
  <si>
    <t>筑北村</t>
  </si>
  <si>
    <t>越生町</t>
  </si>
  <si>
    <t>嵐山町</t>
  </si>
  <si>
    <t>八幡市</t>
  </si>
  <si>
    <t>吉見町</t>
  </si>
  <si>
    <t>小矢部市</t>
  </si>
  <si>
    <t>宝達志水町</t>
  </si>
  <si>
    <t>鳩山町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</si>
  <si>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</si>
  <si>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</si>
  <si>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</si>
  <si>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</si>
  <si>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</si>
  <si>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</si>
  <si>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</si>
  <si>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</si>
  <si>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</si>
  <si>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</si>
  <si>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</si>
  <si>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</si>
  <si>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</si>
  <si>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</si>
  <si>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</si>
  <si>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流山市</t>
  </si>
  <si>
    <t>鎌ケ谷市</t>
  </si>
  <si>
    <t>君津市</t>
  </si>
  <si>
    <t>松本市</t>
  </si>
  <si>
    <t>美祢市</t>
  </si>
  <si>
    <t>八街市</t>
  </si>
  <si>
    <t>知多市</t>
  </si>
  <si>
    <t>白井市</t>
  </si>
  <si>
    <t>富里市</t>
  </si>
  <si>
    <t>豊丘村</t>
  </si>
  <si>
    <t>南房総市</t>
  </si>
  <si>
    <t>匝瑳市</t>
  </si>
  <si>
    <t>山武市</t>
  </si>
  <si>
    <t>大網白里市</t>
  </si>
  <si>
    <t>町田市</t>
  </si>
  <si>
    <t>酒々井町</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</si>
  <si>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</si>
  <si>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</si>
  <si>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</si>
  <si>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</si>
  <si>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</si>
  <si>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</si>
  <si>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</si>
  <si>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</si>
  <si>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横芝光町</t>
  </si>
  <si>
    <t>処遇加算Ⅱ特定加算Ⅰベア加算なしから新加算Ⅲ</t>
  </si>
  <si>
    <t>睦沢町</t>
  </si>
  <si>
    <t>白子町</t>
  </si>
  <si>
    <t>長柄町</t>
  </si>
  <si>
    <t>千代田区</t>
  </si>
  <si>
    <t>中央区</t>
  </si>
  <si>
    <t>海津市</t>
  </si>
  <si>
    <t>港区</t>
  </si>
  <si>
    <t>那智勝浦町</t>
  </si>
  <si>
    <t>新宿区</t>
  </si>
  <si>
    <t>墨田区</t>
  </si>
  <si>
    <t>品川区</t>
  </si>
  <si>
    <t>処遇加算Ⅰ特定加算Ⅰベア加算なしから新加算Ⅰ</t>
  </si>
  <si>
    <t>宜野座村</t>
  </si>
  <si>
    <t>阿南町</t>
  </si>
  <si>
    <t>大田区</t>
  </si>
  <si>
    <t>世田谷区</t>
  </si>
  <si>
    <t>処遇加算なし特定加算なしベア加算なしから新加算Ⅴ（10）</t>
  </si>
  <si>
    <t>渋谷区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</si>
  <si>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</si>
  <si>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</si>
  <si>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</si>
  <si>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</si>
  <si>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</si>
  <si>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</si>
  <si>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</si>
  <si>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</si>
  <si>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</si>
  <si>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</si>
  <si>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</si>
  <si>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</si>
  <si>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</si>
  <si>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</si>
  <si>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</si>
  <si>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</si>
  <si>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</si>
  <si>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</si>
  <si>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小金井市</t>
  </si>
  <si>
    <t>高島市</t>
  </si>
  <si>
    <t>勝央町</t>
  </si>
  <si>
    <t>日野市</t>
  </si>
  <si>
    <t>国立市</t>
  </si>
  <si>
    <t>東大和市</t>
  </si>
  <si>
    <t>東久留米市</t>
  </si>
  <si>
    <t>武蔵村山市</t>
  </si>
  <si>
    <t>福井市</t>
  </si>
  <si>
    <t>多摩市</t>
  </si>
  <si>
    <t>平群町</t>
  </si>
  <si>
    <t>周防大島町</t>
  </si>
  <si>
    <t>稲城市</t>
  </si>
  <si>
    <t>羽村市</t>
  </si>
  <si>
    <t>あきる野市</t>
  </si>
  <si>
    <t>有田町</t>
  </si>
  <si>
    <t>瑞穂町</t>
  </si>
  <si>
    <t>奥多摩町</t>
  </si>
  <si>
    <t>大島町</t>
  </si>
  <si>
    <t>粟島浦村</t>
  </si>
  <si>
    <t>草津市</t>
  </si>
  <si>
    <t>利島村</t>
  </si>
  <si>
    <t>南国市</t>
  </si>
  <si>
    <t>福知山市</t>
  </si>
  <si>
    <t>神津島村</t>
  </si>
  <si>
    <t>津市</t>
  </si>
  <si>
    <t>野迫川村</t>
  </si>
  <si>
    <t>三宅村</t>
  </si>
  <si>
    <t>伊勢原市</t>
  </si>
  <si>
    <t>御蔵島村</t>
  </si>
  <si>
    <t>八丈町</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</si>
  <si>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</si>
  <si>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</si>
  <si>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</si>
  <si>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</si>
  <si>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</si>
  <si>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</si>
  <si>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</si>
  <si>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</si>
  <si>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</si>
  <si>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</si>
  <si>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</si>
  <si>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</si>
  <si>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</si>
  <si>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</si>
  <si>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</si>
  <si>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</si>
  <si>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</si>
  <si>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処遇加算Ⅰ特定加算Ⅱベア加算なしから新加算Ⅰ</t>
  </si>
  <si>
    <t>南足柄市</t>
  </si>
  <si>
    <t>大鹿村</t>
  </si>
  <si>
    <t>寒川町</t>
  </si>
  <si>
    <t>大磯町</t>
  </si>
  <si>
    <t>中井町</t>
  </si>
  <si>
    <t>山北町</t>
  </si>
  <si>
    <t>那珂川市</t>
  </si>
  <si>
    <t>真鶴町</t>
  </si>
  <si>
    <t>出水市</t>
  </si>
  <si>
    <t>妙高市</t>
  </si>
  <si>
    <t>本部町</t>
  </si>
  <si>
    <t>湯河原町</t>
  </si>
  <si>
    <t>清川村</t>
  </si>
  <si>
    <t>新潟市</t>
  </si>
  <si>
    <t>三条市</t>
  </si>
  <si>
    <t>小千谷市</t>
  </si>
  <si>
    <t>道志村</t>
  </si>
  <si>
    <t>加茂市</t>
  </si>
  <si>
    <t>糸魚川市</t>
  </si>
  <si>
    <t>松茂町</t>
  </si>
  <si>
    <t>加賀市</t>
  </si>
  <si>
    <t>五泉市</t>
  </si>
  <si>
    <t>上越市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</si>
  <si>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</si>
  <si>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</si>
  <si>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</si>
  <si>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</si>
  <si>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</si>
  <si>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</si>
  <si>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</si>
  <si>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</si>
  <si>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</si>
  <si>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</si>
  <si>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</si>
  <si>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</si>
  <si>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</si>
  <si>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</si>
  <si>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</si>
  <si>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</si>
  <si>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舟橋村</t>
  </si>
  <si>
    <t>小豆島町</t>
  </si>
  <si>
    <t>土佐市</t>
  </si>
  <si>
    <t>上市町</t>
  </si>
  <si>
    <t>入善町</t>
  </si>
  <si>
    <t>防府市</t>
  </si>
  <si>
    <t>金沢市</t>
  </si>
  <si>
    <t>越前市</t>
  </si>
  <si>
    <t>七尾市</t>
  </si>
  <si>
    <t>小松市</t>
  </si>
  <si>
    <t>早島町</t>
  </si>
  <si>
    <t>珠洲市</t>
  </si>
  <si>
    <t>羽咋市</t>
  </si>
  <si>
    <t>垂井町</t>
  </si>
  <si>
    <t>高浜市</t>
  </si>
  <si>
    <t>白山市</t>
  </si>
  <si>
    <t>能美市</t>
  </si>
  <si>
    <t>津幡町</t>
  </si>
  <si>
    <t>内灘町</t>
  </si>
  <si>
    <t>大野市</t>
  </si>
  <si>
    <t>市川三郷町</t>
  </si>
  <si>
    <t>太宰府市</t>
  </si>
  <si>
    <t>中能登町</t>
  </si>
  <si>
    <t>山中湖村</t>
  </si>
  <si>
    <t>穴水町</t>
  </si>
  <si>
    <t>あわら市</t>
  </si>
  <si>
    <t>令和６年６月以降の算定状況</t>
  </si>
  <si>
    <t>坂井市</t>
  </si>
  <si>
    <t>永平寺町</t>
  </si>
  <si>
    <t>南越前町</t>
  </si>
  <si>
    <t>美浜町</t>
  </si>
  <si>
    <t>若狭町</t>
  </si>
  <si>
    <t>都留市</t>
  </si>
  <si>
    <t>南アルプス市</t>
  </si>
  <si>
    <t>北杜市</t>
  </si>
  <si>
    <t>三原市</t>
  </si>
  <si>
    <t>甲斐市</t>
  </si>
  <si>
    <t>甲州市</t>
  </si>
  <si>
    <t>中央市</t>
  </si>
  <si>
    <t>富士川町</t>
  </si>
  <si>
    <t>南丹市</t>
  </si>
  <si>
    <t>西桂町</t>
  </si>
  <si>
    <t>忍野村</t>
  </si>
  <si>
    <t>鳴沢村</t>
  </si>
  <si>
    <t>木曽町</t>
  </si>
  <si>
    <t>遠賀町</t>
  </si>
  <si>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</si>
  <si>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</si>
  <si>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</si>
  <si>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</si>
  <si>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</si>
  <si>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</si>
  <si>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</si>
  <si>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</si>
  <si>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</si>
  <si>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</si>
  <si>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</si>
  <si>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</si>
  <si>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</si>
  <si>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</si>
  <si>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</si>
  <si>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</si>
  <si>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</si>
  <si>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</si>
  <si>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北相木村</t>
  </si>
  <si>
    <t>御代田町</t>
  </si>
  <si>
    <t>安芸市</t>
  </si>
  <si>
    <t>立科町</t>
  </si>
  <si>
    <t>青木村</t>
  </si>
  <si>
    <t>長和町</t>
  </si>
  <si>
    <t>下諏訪町</t>
  </si>
  <si>
    <t>沼津市</t>
  </si>
  <si>
    <t>富士見町</t>
  </si>
  <si>
    <t>栗東市</t>
  </si>
  <si>
    <t>原村</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</si>
  <si>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</si>
  <si>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</si>
  <si>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</si>
  <si>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</si>
  <si>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</si>
  <si>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</si>
  <si>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</si>
  <si>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</si>
  <si>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</si>
  <si>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</si>
  <si>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</si>
  <si>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</si>
  <si>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</si>
  <si>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</si>
  <si>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</si>
  <si>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</si>
  <si>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</si>
  <si>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</si>
  <si>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</si>
  <si>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</si>
  <si>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</si>
  <si>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串間市</t>
  </si>
  <si>
    <t>野沢温泉村</t>
  </si>
  <si>
    <t>小川村</t>
  </si>
  <si>
    <t>栄村</t>
  </si>
  <si>
    <t>岐阜市</t>
  </si>
  <si>
    <t>春日井市</t>
  </si>
  <si>
    <t>高山市</t>
  </si>
  <si>
    <t>関市</t>
  </si>
  <si>
    <t>中津川市</t>
  </si>
  <si>
    <t>能勢町</t>
  </si>
  <si>
    <t>美濃市</t>
  </si>
  <si>
    <t>羽島市</t>
  </si>
  <si>
    <t>恵那市</t>
  </si>
  <si>
    <t>吉野ヶ里町</t>
  </si>
  <si>
    <t>度会町</t>
  </si>
  <si>
    <t>美濃加茂市</t>
  </si>
  <si>
    <t>土岐市</t>
  </si>
  <si>
    <t>各務原市</t>
  </si>
  <si>
    <t>久山町</t>
  </si>
  <si>
    <t>可児市</t>
  </si>
  <si>
    <t>山県市</t>
  </si>
  <si>
    <t>養老町</t>
  </si>
  <si>
    <t>関ケ原町</t>
  </si>
  <si>
    <t>輪之内町</t>
  </si>
  <si>
    <t>揖斐川町</t>
  </si>
  <si>
    <t>和泉市</t>
  </si>
  <si>
    <t>大野町</t>
  </si>
  <si>
    <t>坂祝町</t>
  </si>
  <si>
    <t>川辺町</t>
  </si>
  <si>
    <t>白川町</t>
  </si>
  <si>
    <t>白川村</t>
  </si>
  <si>
    <t>富士宮市</t>
  </si>
  <si>
    <t>伊東市</t>
  </si>
  <si>
    <t>海南市</t>
  </si>
  <si>
    <t>島田市</t>
  </si>
  <si>
    <t>竜王町</t>
  </si>
  <si>
    <t>磐田市</t>
  </si>
  <si>
    <t>焼津市</t>
  </si>
  <si>
    <t>藤枝市</t>
  </si>
  <si>
    <t>袋井市</t>
  </si>
  <si>
    <t>下田市</t>
  </si>
  <si>
    <t>藤井寺市</t>
  </si>
  <si>
    <t>裾野市</t>
  </si>
  <si>
    <t>湖西市</t>
  </si>
  <si>
    <t>稲美町</t>
  </si>
  <si>
    <t>御前崎市</t>
  </si>
  <si>
    <t>松崎町</t>
  </si>
  <si>
    <t>西伊豆町</t>
  </si>
  <si>
    <t>小山町</t>
  </si>
  <si>
    <t>川根本町</t>
  </si>
  <si>
    <t>一宮市</t>
  </si>
  <si>
    <t>豊川市</t>
  </si>
  <si>
    <t>津島市</t>
  </si>
  <si>
    <t>安城市</t>
  </si>
  <si>
    <t>蒲郡市</t>
  </si>
  <si>
    <t>犬山市</t>
  </si>
  <si>
    <t>江南市</t>
  </si>
  <si>
    <t>田布施町</t>
  </si>
  <si>
    <t>宿毛市</t>
  </si>
  <si>
    <t>大治町</t>
  </si>
  <si>
    <t>稲沢市</t>
  </si>
  <si>
    <t>新城市</t>
  </si>
  <si>
    <t>大府市</t>
  </si>
  <si>
    <t>知立市</t>
  </si>
  <si>
    <t>田原市</t>
  </si>
  <si>
    <t>愛西市</t>
  </si>
  <si>
    <t>清須市</t>
  </si>
  <si>
    <t>佐用町</t>
  </si>
  <si>
    <t>弥富市</t>
  </si>
  <si>
    <t>みやき町</t>
  </si>
  <si>
    <t>豊山町</t>
  </si>
  <si>
    <t>扶桑町</t>
  </si>
  <si>
    <t>阿久比町</t>
  </si>
  <si>
    <t>武豊町</t>
  </si>
  <si>
    <t>豊根村</t>
  </si>
  <si>
    <t>松阪市</t>
  </si>
  <si>
    <t>桑名市</t>
  </si>
  <si>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</si>
  <si>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</si>
  <si>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</si>
  <si>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</si>
  <si>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</si>
  <si>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</si>
  <si>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</si>
  <si>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</si>
  <si>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</si>
  <si>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</si>
  <si>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</si>
  <si>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</si>
  <si>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</si>
  <si>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</si>
  <si>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</si>
  <si>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</si>
  <si>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球磨村</t>
  </si>
  <si>
    <t>大津市</t>
  </si>
  <si>
    <t>彦根市</t>
  </si>
  <si>
    <t>野洲市</t>
  </si>
  <si>
    <t>米原市</t>
  </si>
  <si>
    <t>南関町</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</si>
  <si>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</si>
  <si>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</si>
  <si>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</si>
  <si>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</si>
  <si>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</si>
  <si>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</si>
  <si>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</si>
  <si>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</si>
  <si>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</si>
  <si>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</si>
  <si>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</si>
  <si>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</si>
  <si>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</si>
  <si>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</si>
  <si>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</si>
  <si>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笠置町</t>
  </si>
  <si>
    <t>南山城村</t>
  </si>
  <si>
    <t>与謝野町</t>
  </si>
  <si>
    <t>島原市</t>
  </si>
  <si>
    <t>堺市</t>
  </si>
  <si>
    <t>池田市</t>
  </si>
  <si>
    <t>高槻市</t>
  </si>
  <si>
    <t>古座川町</t>
  </si>
  <si>
    <t>枚方市</t>
  </si>
  <si>
    <t>八尾市</t>
  </si>
  <si>
    <t>寝屋川市</t>
  </si>
  <si>
    <t>粟国村</t>
  </si>
  <si>
    <t>松原市</t>
  </si>
  <si>
    <t>箕面市</t>
  </si>
  <si>
    <t>羽曳野市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</si>
  <si>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</si>
  <si>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</si>
  <si>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</si>
  <si>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</si>
  <si>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</si>
  <si>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</si>
  <si>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</si>
  <si>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</si>
  <si>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</si>
  <si>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</si>
  <si>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</si>
  <si>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</si>
  <si>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</si>
  <si>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</si>
  <si>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</si>
  <si>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</si>
  <si>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</si>
  <si>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</si>
  <si>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</si>
  <si>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</si>
  <si>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</si>
  <si>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</si>
  <si>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処遇加算Ⅲ特定加算Ⅱベア加算なし</t>
  </si>
  <si>
    <t>宍粟市</t>
  </si>
  <si>
    <t>処遇加算Ⅲ特定加算Ⅱベア加算なしから新加算Ⅳ</t>
  </si>
  <si>
    <t>加東市</t>
  </si>
  <si>
    <t>新富町</t>
  </si>
  <si>
    <t>多可町</t>
  </si>
  <si>
    <t>処遇加算Ⅱ特定加算なしベア加算</t>
  </si>
  <si>
    <t>播磨町</t>
  </si>
  <si>
    <t>市川町</t>
  </si>
  <si>
    <t>橿原市</t>
  </si>
  <si>
    <t>御所市</t>
  </si>
  <si>
    <t>生駒市</t>
  </si>
  <si>
    <t>福津市</t>
  </si>
  <si>
    <t>宇陀市</t>
  </si>
  <si>
    <t>三宅町</t>
  </si>
  <si>
    <t>曽爾村</t>
  </si>
  <si>
    <t>御杖村</t>
  </si>
  <si>
    <t>高取町</t>
  </si>
  <si>
    <t>明日香村</t>
  </si>
  <si>
    <t>長洲町</t>
  </si>
  <si>
    <t>上牧町</t>
  </si>
  <si>
    <t>河合町</t>
  </si>
  <si>
    <t>大淀町</t>
  </si>
  <si>
    <t>佐賀市</t>
  </si>
  <si>
    <t>下市町</t>
  </si>
  <si>
    <t>黒滝村</t>
  </si>
  <si>
    <t>天川村</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</si>
  <si>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</si>
  <si>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</si>
  <si>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</si>
  <si>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</si>
  <si>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</si>
  <si>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</si>
  <si>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</si>
  <si>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</si>
  <si>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</si>
  <si>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</si>
  <si>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</si>
  <si>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</si>
  <si>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</si>
  <si>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</si>
  <si>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</si>
  <si>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太地町</t>
  </si>
  <si>
    <t>北山村</t>
  </si>
  <si>
    <t>串本町</t>
  </si>
  <si>
    <t>天城町</t>
  </si>
  <si>
    <t>鳥取市</t>
  </si>
  <si>
    <t>八女市</t>
  </si>
  <si>
    <t>米子市</t>
  </si>
  <si>
    <t>諫早市</t>
  </si>
  <si>
    <t>倉吉市</t>
  </si>
  <si>
    <t>境港市</t>
  </si>
  <si>
    <t>南阿蘇村</t>
  </si>
  <si>
    <t>若桜町</t>
  </si>
  <si>
    <t>智頭町</t>
  </si>
  <si>
    <t>八頭町</t>
  </si>
  <si>
    <t>三朝町</t>
  </si>
  <si>
    <t>北栄町</t>
  </si>
  <si>
    <t>日吉津村</t>
  </si>
  <si>
    <t>伯耆町</t>
  </si>
  <si>
    <t>日南町</t>
  </si>
  <si>
    <t>笠岡市</t>
  </si>
  <si>
    <t>江府町</t>
  </si>
  <si>
    <t>綾町</t>
  </si>
  <si>
    <t>出雲市</t>
  </si>
  <si>
    <t>益田市</t>
  </si>
  <si>
    <t>安来市</t>
  </si>
  <si>
    <t>川本町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</si>
  <si>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</si>
  <si>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</si>
  <si>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</si>
  <si>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</si>
  <si>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</si>
  <si>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</si>
  <si>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</si>
  <si>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</si>
  <si>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</si>
  <si>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</si>
  <si>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</si>
  <si>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</si>
  <si>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</si>
  <si>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</si>
  <si>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</si>
  <si>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</si>
  <si>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</si>
  <si>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</si>
  <si>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</si>
  <si>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</si>
  <si>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</si>
  <si>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鏡野町</t>
  </si>
  <si>
    <t>西粟倉村</t>
  </si>
  <si>
    <t>宮若市</t>
  </si>
  <si>
    <t>広島市</t>
  </si>
  <si>
    <t>竹原市</t>
  </si>
  <si>
    <t>尾道市</t>
  </si>
  <si>
    <t>庄原市</t>
  </si>
  <si>
    <t>東広島市</t>
  </si>
  <si>
    <t>安芸高田市</t>
  </si>
  <si>
    <t>江田島市</t>
  </si>
  <si>
    <t>長与町</t>
  </si>
  <si>
    <t>坂町</t>
  </si>
  <si>
    <t>北広島町</t>
  </si>
  <si>
    <t>宇部市</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</si>
  <si>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</si>
  <si>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</si>
  <si>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</si>
  <si>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</si>
  <si>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</si>
  <si>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</si>
  <si>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</si>
  <si>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</si>
  <si>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</si>
  <si>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</si>
  <si>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</si>
  <si>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</si>
  <si>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</si>
  <si>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</si>
  <si>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</si>
  <si>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丸亀市</t>
  </si>
  <si>
    <t>坂出市</t>
  </si>
  <si>
    <t>国富町</t>
  </si>
  <si>
    <t>善通寺市</t>
  </si>
  <si>
    <t>観音寺市</t>
  </si>
  <si>
    <t>さぬき市</t>
  </si>
  <si>
    <t>三木町</t>
  </si>
  <si>
    <t>宇多津町</t>
  </si>
  <si>
    <t>綾川町</t>
  </si>
  <si>
    <t>琴平町</t>
  </si>
  <si>
    <t>松山市</t>
  </si>
  <si>
    <t>宇和島市</t>
  </si>
  <si>
    <t>八幡浜市</t>
  </si>
  <si>
    <t>大洲市</t>
  </si>
  <si>
    <t>久万高原町</t>
  </si>
  <si>
    <t>伊方町</t>
  </si>
  <si>
    <t>上天草市</t>
  </si>
  <si>
    <t>松野町</t>
  </si>
  <si>
    <t>愛南町</t>
  </si>
  <si>
    <t>須崎市</t>
  </si>
  <si>
    <t>奈半利町</t>
  </si>
  <si>
    <t>田野町</t>
  </si>
  <si>
    <t>馬路村</t>
  </si>
  <si>
    <t>芸西村</t>
  </si>
  <si>
    <t>越知町</t>
  </si>
  <si>
    <t>日高村</t>
  </si>
  <si>
    <t>津野町</t>
  </si>
  <si>
    <t>四万十町</t>
  </si>
  <si>
    <t>大月町</t>
  </si>
  <si>
    <t>令和５年度から令和６年６月以降への移行パターン</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</si>
  <si>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</si>
  <si>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</si>
  <si>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</si>
  <si>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</si>
  <si>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</si>
  <si>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</si>
  <si>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</si>
  <si>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</si>
  <si>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</si>
  <si>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</si>
  <si>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</si>
  <si>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</si>
  <si>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</si>
  <si>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</si>
  <si>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</si>
  <si>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</si>
  <si>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</si>
  <si>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</si>
  <si>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</si>
  <si>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</si>
  <si>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岡垣町</t>
  </si>
  <si>
    <t>処遇加算Ⅲ特定加算なしベア加算なしから新加算Ⅳ</t>
  </si>
  <si>
    <t>筑前町</t>
  </si>
  <si>
    <t>東峰村</t>
  </si>
  <si>
    <t>大刀洗町</t>
  </si>
  <si>
    <t>香春町</t>
  </si>
  <si>
    <t>糸田町</t>
  </si>
  <si>
    <t>大任町</t>
  </si>
  <si>
    <t>那覇市</t>
  </si>
  <si>
    <t>赤村</t>
  </si>
  <si>
    <t>みやこ町</t>
  </si>
  <si>
    <t>上毛町</t>
  </si>
  <si>
    <t>門川町</t>
  </si>
  <si>
    <t>鳥栖市</t>
  </si>
  <si>
    <t>多久市</t>
  </si>
  <si>
    <t>処遇加算Ⅱ特定加算Ⅰベア加算なしから新加算Ⅰ</t>
  </si>
  <si>
    <t>伊万里市</t>
  </si>
  <si>
    <t>小城市</t>
  </si>
  <si>
    <t>嬉野市</t>
  </si>
  <si>
    <t>玄海町</t>
  </si>
  <si>
    <t>和水町</t>
  </si>
  <si>
    <t>江北町</t>
  </si>
  <si>
    <t>佐世保市</t>
  </si>
  <si>
    <t>大村市</t>
  </si>
  <si>
    <t>松浦市</t>
  </si>
  <si>
    <t>対馬市</t>
  </si>
  <si>
    <t>川棚町</t>
  </si>
  <si>
    <t>波佐見町</t>
  </si>
  <si>
    <t>豊見城市</t>
  </si>
  <si>
    <t>小値賀町</t>
  </si>
  <si>
    <t>熊本市</t>
  </si>
  <si>
    <t>八代市</t>
  </si>
  <si>
    <t>水俣市</t>
  </si>
  <si>
    <t>菊池市</t>
  </si>
  <si>
    <t>宇城市</t>
  </si>
  <si>
    <t>合志市</t>
  </si>
  <si>
    <t>玉東町</t>
  </si>
  <si>
    <t>菊陽町</t>
  </si>
  <si>
    <t>産山村</t>
  </si>
  <si>
    <t>御船町</t>
  </si>
  <si>
    <t>津奈木町</t>
  </si>
  <si>
    <t>湯前町</t>
  </si>
  <si>
    <t>嘉手納町</t>
  </si>
  <si>
    <t>相良村</t>
  </si>
  <si>
    <t>苓北町</t>
  </si>
  <si>
    <t>別府市</t>
  </si>
  <si>
    <t>中津市</t>
  </si>
  <si>
    <t>日田市</t>
  </si>
  <si>
    <t>処遇加算Ⅰ特定加算なしベア加算なしから新加算Ⅳ</t>
  </si>
  <si>
    <t>臼杵市</t>
  </si>
  <si>
    <t>豊後高田市</t>
  </si>
  <si>
    <t>宇佐市</t>
  </si>
  <si>
    <t>国東市</t>
  </si>
  <si>
    <t>姫島村</t>
  </si>
  <si>
    <t>日出町</t>
  </si>
  <si>
    <t>九重町</t>
  </si>
  <si>
    <t>都城市</t>
  </si>
  <si>
    <t>日南市</t>
  </si>
  <si>
    <t>小林市</t>
  </si>
  <si>
    <t>三股町</t>
  </si>
  <si>
    <t>都農町</t>
  </si>
  <si>
    <t>諸塚村</t>
  </si>
  <si>
    <t>日之影町</t>
  </si>
  <si>
    <t>五ヶ瀬町</t>
  </si>
  <si>
    <t>鹿屋市</t>
  </si>
  <si>
    <t>枕崎市</t>
  </si>
  <si>
    <t>姶良市</t>
  </si>
  <si>
    <t>阿久根市</t>
  </si>
  <si>
    <t>指宿市</t>
  </si>
  <si>
    <t>西之表市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</si>
  <si>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</si>
  <si>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</si>
  <si>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</si>
  <si>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</si>
  <si>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</si>
  <si>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</si>
  <si>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</si>
  <si>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</si>
  <si>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</si>
  <si>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</si>
  <si>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</si>
  <si>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</si>
  <si>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</si>
  <si>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東串良町</t>
  </si>
  <si>
    <t>錦江町</t>
  </si>
  <si>
    <t>南大隅町</t>
  </si>
  <si>
    <t>南種子町</t>
  </si>
  <si>
    <t>大和村</t>
  </si>
  <si>
    <t>宇検村</t>
  </si>
  <si>
    <t>瀬戸内町</t>
  </si>
  <si>
    <t>龍郷町</t>
  </si>
  <si>
    <t>喜界町</t>
  </si>
  <si>
    <t>徳之島町</t>
  </si>
  <si>
    <t>伊仙町</t>
  </si>
  <si>
    <t>知名町</t>
  </si>
  <si>
    <t>与論町</t>
  </si>
  <si>
    <t>石垣市</t>
  </si>
  <si>
    <t>名護市</t>
  </si>
  <si>
    <t>沖縄市</t>
  </si>
  <si>
    <t>うるま市</t>
  </si>
  <si>
    <t>宮古島市</t>
  </si>
  <si>
    <t>南城市</t>
  </si>
  <si>
    <t>国頭村</t>
  </si>
  <si>
    <t>大宜味村</t>
  </si>
  <si>
    <t>今帰仁村</t>
  </si>
  <si>
    <t>恩納村</t>
  </si>
  <si>
    <t>金武町</t>
  </si>
  <si>
    <t>読谷村</t>
  </si>
  <si>
    <t>北中城村</t>
  </si>
  <si>
    <t>中城村</t>
  </si>
  <si>
    <t>与那原町</t>
  </si>
  <si>
    <t>南風原町</t>
  </si>
  <si>
    <t>渡名喜村</t>
  </si>
  <si>
    <t>伊平屋村</t>
  </si>
  <si>
    <t>伊是名村</t>
  </si>
  <si>
    <t>八重瀬町</t>
  </si>
  <si>
    <t>多良間村</t>
  </si>
  <si>
    <t>竹富町</t>
  </si>
  <si>
    <t>令和５年度の算定状況</t>
  </si>
  <si>
    <t>令和６年４・５月の算定状況</t>
  </si>
  <si>
    <t>令和５年度から令和６年４・５月への移行パターン</t>
  </si>
  <si>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</si>
  <si>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</si>
  <si>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</si>
  <si>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</si>
  <si>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</si>
  <si>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</si>
  <si>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</si>
  <si>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</si>
  <si>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</si>
  <si>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</si>
  <si>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</si>
  <si>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</si>
  <si>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</si>
  <si>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</si>
  <si>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</si>
  <si>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処遇加算Ⅲ特定加算Ⅰベア加算</t>
  </si>
  <si>
    <t>処遇加算Ⅰ特定加算Ⅱベア加算から新加算Ⅳ</t>
  </si>
  <si>
    <t>処遇加算Ⅲ特定加算Ⅰベア加算なし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</si>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</sst>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66">
    <font>
      <sz val="11"/>
      <color auto="1"/>
      <name val="ＭＳ Ｐゴシック"/>
      <family val="3"/>
    </font>
    <font>
      <sz val="11"/>
      <color rgb="FF000000"/>
      <name val="ＭＳ Ｐゴシック"/>
      <family val="3"/>
    </font>
    <font>
      <sz val="11"/>
      <color rgb="FFFFFFFF"/>
      <name val="ＭＳ Ｐゴシック"/>
      <family val="3"/>
    </font>
    <font>
      <sz val="11"/>
      <color auto="1"/>
      <name val="ＭＳ Ｐゴシック"/>
      <family val="3"/>
    </font>
    <font>
      <sz val="11"/>
      <color rgb="FF993300"/>
      <name val="ＭＳ Ｐゴシック"/>
      <family val="3"/>
    </font>
    <font>
      <b/>
      <sz val="18"/>
      <color rgb="FF003366"/>
      <name val="ＭＳ Ｐゴシック"/>
      <family val="3"/>
    </font>
    <font>
      <b/>
      <sz val="11"/>
      <color rgb="FFFFFFFF"/>
      <name val="ＭＳ Ｐゴシック"/>
      <family val="3"/>
    </font>
    <font>
      <sz val="11"/>
      <color rgb="FFFF9900"/>
      <name val="ＭＳ Ｐゴシック"/>
      <family val="3"/>
    </font>
    <font>
      <sz val="11"/>
      <color rgb="FF333399"/>
      <name val="ＭＳ Ｐゴシック"/>
      <family val="3"/>
    </font>
    <font>
      <b/>
      <sz val="11"/>
      <color rgb="FF333333"/>
      <name val="ＭＳ Ｐゴシック"/>
      <family val="3"/>
    </font>
    <font>
      <sz val="11"/>
      <color rgb="FF800080"/>
      <name val="ＭＳ Ｐゴシック"/>
      <family val="3"/>
    </font>
    <font>
      <sz val="8"/>
      <color auto="1"/>
      <name val="ＭＳ Ｐゴシック"/>
      <family val="3"/>
    </font>
    <font>
      <sz val="11"/>
      <color rgb="FF008000"/>
      <name val="ＭＳ Ｐゴシック"/>
      <family val="3"/>
    </font>
    <font>
      <b/>
      <sz val="15"/>
      <color rgb="FF003366"/>
      <name val="ＭＳ Ｐゴシック"/>
      <family val="3"/>
    </font>
    <font>
      <b/>
      <sz val="13"/>
      <color rgb="FF003366"/>
      <name val="ＭＳ Ｐゴシック"/>
      <family val="3"/>
    </font>
    <font>
      <b/>
      <sz val="11"/>
      <color rgb="FF003366"/>
      <name val="ＭＳ Ｐゴシック"/>
      <family val="3"/>
    </font>
    <font>
      <b/>
      <sz val="11"/>
      <color rgb="FFFF9900"/>
      <name val="ＭＳ Ｐゴシック"/>
      <family val="3"/>
    </font>
    <font>
      <i/>
      <sz val="11"/>
      <color rgb="FF808080"/>
      <name val="ＭＳ Ｐゴシック"/>
      <family val="3"/>
    </font>
    <font>
      <sz val="11"/>
      <color rgb="FFFF0000"/>
      <name val="ＭＳ Ｐゴシック"/>
      <family val="3"/>
    </font>
    <font>
      <b/>
      <sz val="11"/>
      <color rgb="FF000000"/>
      <name val="ＭＳ Ｐゴシック"/>
      <family val="3"/>
    </font>
    <font>
      <sz val="6"/>
      <color auto="1"/>
      <name val="游ゴシック"/>
      <family val="3"/>
    </font>
    <font>
      <sz val="12"/>
      <color rgb="FF000000"/>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rgb="FF000000"/>
      <name val="ＭＳ Ｐゴシック"/>
      <family val="3"/>
    </font>
    <font>
      <b/>
      <sz val="11"/>
      <color rgb="FFFF0000"/>
      <name val="ＭＳ Ｐゴシック"/>
      <family val="3"/>
    </font>
    <font>
      <sz val="14"/>
      <color rgb="FF000000"/>
      <name val="ＭＳ Ｐゴシック"/>
      <family val="3"/>
    </font>
    <font>
      <u/>
      <sz val="11"/>
      <color rgb="FF0000FF"/>
      <name val="ＭＳ Ｐゴシック"/>
      <family val="3"/>
    </font>
    <font>
      <u/>
      <sz val="11"/>
      <color rgb="FF000000"/>
      <name val="ＭＳ Ｐゴシック"/>
      <family val="3"/>
    </font>
    <font>
      <sz val="10"/>
      <color auto="1"/>
      <name val="ＭＳ Ｐゴシック"/>
      <family val="3"/>
    </font>
    <font>
      <sz val="10.5"/>
      <color auto="1"/>
      <name val="ＭＳ Ｐゴシック"/>
      <family val="3"/>
    </font>
    <font>
      <sz val="13"/>
      <color rgb="FF000000"/>
      <name val="ＭＳ Ｐゴシック"/>
      <family val="3"/>
    </font>
    <font>
      <sz val="10"/>
      <color rgb="FF000000"/>
      <name val="ＭＳ Ｐゴシック"/>
      <family val="3"/>
    </font>
    <font>
      <sz val="9"/>
      <color rgb="FF000000"/>
      <name val="ＭＳ Ｐゴシック"/>
      <family val="3"/>
    </font>
    <font>
      <sz val="9"/>
      <color auto="1"/>
      <name val="ＭＳ Ｐゴシック"/>
      <family val="3"/>
    </font>
    <font>
      <sz val="8"/>
      <color rgb="FF000000"/>
      <name val="ＭＳ Ｐゴシック"/>
      <family val="3"/>
    </font>
    <font>
      <b/>
      <sz val="9"/>
      <color rgb="FF000000"/>
      <name val="ＭＳ Ｐゴシック"/>
      <family val="3"/>
    </font>
    <font>
      <b/>
      <sz val="10"/>
      <color rgb="FF000000"/>
      <name val="ＭＳ Ｐゴシック"/>
      <family val="3"/>
    </font>
    <font>
      <b/>
      <sz val="10.5"/>
      <color auto="1"/>
      <name val="ＭＳ Ｐゴシック"/>
      <family val="3"/>
    </font>
    <font>
      <b/>
      <sz val="10.5"/>
      <color rgb="FF000000"/>
      <name val="ＭＳ Ｐゴシック"/>
      <family val="3"/>
    </font>
    <font>
      <b/>
      <sz val="12"/>
      <color auto="1"/>
      <name val="ＭＳ Ｐゴシック"/>
      <family val="3"/>
    </font>
    <font>
      <b/>
      <sz val="8"/>
      <color rgb="FF000000"/>
      <name val="ＭＳ Ｐゴシック"/>
      <family val="3"/>
    </font>
    <font>
      <b/>
      <sz val="9.5"/>
      <color rgb="FF000000"/>
      <name val="ＭＳ Ｐゴシック"/>
      <family val="3"/>
    </font>
    <font>
      <sz val="10"/>
      <color rgb="FFFF0000"/>
      <name val="ＭＳ Ｐゴシック"/>
      <family val="3"/>
    </font>
    <font>
      <sz val="10.5"/>
      <color rgb="FF000000"/>
      <name val="ＭＳ Ｐゴシック"/>
      <family val="3"/>
    </font>
    <font>
      <sz val="8.5"/>
      <color rgb="FF000000"/>
      <name val="ＭＳ Ｐゴシック"/>
      <family val="3"/>
    </font>
    <font>
      <u/>
      <sz val="9"/>
      <color rgb="FF000000"/>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rgb="FF000000"/>
      <name val="ＭＳ Ｐゴシック"/>
      <family val="3"/>
    </font>
    <font>
      <sz val="7"/>
      <color auto="1"/>
      <name val="ＭＳ Ｐゴシック"/>
      <family val="3"/>
    </font>
    <font>
      <sz val="10"/>
      <color rgb="FFFFFFFF"/>
      <name val="ＭＳ Ｐゴシック"/>
      <family val="3"/>
    </font>
    <font>
      <u/>
      <sz val="8"/>
      <color rgb="FF000000"/>
      <name val="ＭＳ Ｐゴシック"/>
      <family val="3"/>
    </font>
    <font>
      <u/>
      <sz val="8"/>
      <color rgb="FFFF0000"/>
      <name val="ＭＳ Ｐゴシック"/>
      <family val="3"/>
    </font>
    <font>
      <b/>
      <sz val="10"/>
      <color auto="1"/>
      <name val="ＭＳ Ｐゴシック"/>
      <family val="3"/>
    </font>
    <font>
      <sz val="9"/>
      <color rgb="FF404040"/>
      <name val="ＭＳ Ｐゴシック"/>
      <family val="3"/>
    </font>
    <font>
      <sz val="11"/>
      <color rgb="FF404040"/>
      <name val="ＭＳ Ｐゴシック"/>
      <family val="3"/>
    </font>
    <font>
      <sz val="10"/>
      <color rgb="FF404040"/>
      <name val="ＭＳ Ｐゴシック"/>
      <family val="3"/>
    </font>
    <font>
      <sz val="12"/>
      <color rgb="FFFFFFFF"/>
      <name val="ＭＳ Ｐゴシック"/>
      <family val="3"/>
    </font>
    <font>
      <sz val="11"/>
      <color auto="1"/>
      <name val="ＭＳ Ｐ明朝"/>
      <family val="1"/>
    </font>
    <font>
      <sz val="9"/>
      <color auto="1"/>
      <name val="ＭＳ Ｐ明朝"/>
      <family val="1"/>
    </font>
    <font>
      <sz val="11.5"/>
      <color rgb="FF000000"/>
      <name val="ＭＳ Ｐゴシック"/>
      <family val="3"/>
    </font>
    <font>
      <sz val="10"/>
      <color auto="1"/>
      <name val="ＭＳ 明朝"/>
      <family val="1"/>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6">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hair">
        <color auto="1"/>
      </left>
      <right style="hair">
        <color auto="1"/>
      </right>
      <top style="thin">
        <color auto="1"/>
      </top>
      <bottom style="thin">
        <color auto="1"/>
      </bottom>
      <diagonal/>
    </border>
    <border>
      <left style="thin">
        <color auto="1"/>
      </left>
      <right style="thin">
        <color auto="1"/>
      </right>
      <top style="medium">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hair">
        <color auto="1"/>
      </bottom>
      <diagonal/>
    </border>
    <border>
      <left style="thin">
        <color auto="1"/>
      </left>
      <right/>
      <top/>
      <bottom/>
      <diagonal/>
    </border>
    <border>
      <left style="thin">
        <color auto="1"/>
      </left>
      <right style="hair">
        <color auto="1"/>
      </right>
      <top/>
      <bottom style="thin">
        <color auto="1"/>
      </bottom>
      <diagonal/>
    </border>
    <border>
      <left/>
      <right style="thin">
        <color auto="1"/>
      </right>
      <top/>
      <bottom/>
      <diagonal/>
    </border>
    <border>
      <left/>
      <right/>
      <top/>
      <bottom style="medium">
        <color auto="1"/>
      </bottom>
      <diagonal/>
    </border>
    <border>
      <left style="thin">
        <color auto="1"/>
      </left>
      <right style="hair">
        <color auto="1"/>
      </right>
      <top style="medium">
        <color auto="1"/>
      </top>
      <bottom/>
      <diagonal/>
    </border>
    <border>
      <left style="thin">
        <color auto="1"/>
      </left>
      <right style="hair">
        <color auto="1"/>
      </right>
      <top/>
      <bottom style="hair">
        <color auto="1"/>
      </bottom>
      <diagonal/>
    </border>
    <border>
      <left style="thin">
        <color auto="1"/>
      </left>
      <right/>
      <top style="hair">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style="thin">
        <color auto="1"/>
      </left>
      <right style="thin">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hair">
        <color auto="1"/>
      </top>
      <bottom style="thin">
        <color auto="1"/>
      </bottom>
      <diagonal/>
    </border>
    <border>
      <left/>
      <right style="medium">
        <color auto="1"/>
      </right>
      <top/>
      <bottom/>
      <diagonal/>
    </border>
    <border>
      <left/>
      <right style="thin">
        <color auto="1"/>
      </right>
      <top style="hair">
        <color auto="1"/>
      </top>
      <bottom style="hair">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hair">
        <color auto="1"/>
      </top>
      <bottom/>
      <diagonal/>
    </border>
    <border>
      <left/>
      <right style="medium">
        <color auto="1"/>
      </right>
      <top/>
      <bottom style="hair">
        <color auto="1"/>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right/>
      <top style="thin">
        <color auto="1"/>
      </top>
      <bottom style="medium">
        <color auto="1"/>
      </bottom>
      <diagonal/>
    </border>
    <border>
      <left style="medium">
        <color auto="1"/>
      </left>
      <right style="thin">
        <color rgb="FF7F7F7F"/>
      </right>
      <top style="thin">
        <color rgb="FF7F7F7F"/>
      </top>
      <bottom style="thin">
        <color rgb="FF7F7F7F"/>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rgb="FF7F7F7F"/>
      </right>
      <top style="thin">
        <color rgb="FF7F7F7F"/>
      </top>
      <bottom style="thin">
        <color rgb="FF7F7F7F"/>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medium">
        <color auto="1"/>
      </bottom>
      <diagonal/>
    </border>
  </borders>
  <cellStyleXfs count="57">
    <xf numFmtId="0" fontId="0" fillId="0" borderId="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38" fontId="3" fillId="0" borderId="0" applyBorder="0" applyProtection="0">
      <alignment vertical="center"/>
    </xf>
    <xf numFmtId="0" fontId="4"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5" fillId="0" borderId="0" applyBorder="0" applyProtection="0">
      <alignment vertical="center"/>
    </xf>
    <xf numFmtId="0" fontId="6" fillId="21" borderId="1" applyProtection="0">
      <alignment vertical="center"/>
    </xf>
    <xf numFmtId="9" fontId="3" fillId="0" borderId="0" applyBorder="0" applyProtection="0">
      <alignment vertical="center"/>
    </xf>
    <xf numFmtId="0" fontId="3" fillId="22" borderId="2" applyProtection="0">
      <alignment vertical="center"/>
    </xf>
    <xf numFmtId="0" fontId="7" fillId="0" borderId="3" applyProtection="0">
      <alignment vertical="center"/>
    </xf>
    <xf numFmtId="0" fontId="8" fillId="7" borderId="4" applyProtection="0">
      <alignment vertical="center"/>
    </xf>
    <xf numFmtId="0" fontId="9" fillId="23" borderId="5" applyProtection="0">
      <alignment vertical="center"/>
    </xf>
    <xf numFmtId="0" fontId="10" fillId="3" borderId="0" applyBorder="0" applyProtection="0">
      <alignment vertical="center"/>
    </xf>
    <xf numFmtId="38" fontId="3" fillId="0" borderId="0" applyBorder="0" applyProtection="0">
      <alignment vertical="center"/>
    </xf>
    <xf numFmtId="0" fontId="3"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4" borderId="0" applyBorder="0" applyProtection="0">
      <alignment vertical="center"/>
    </xf>
    <xf numFmtId="0" fontId="13" fillId="0" borderId="6" applyProtection="0">
      <alignment vertical="center"/>
    </xf>
    <xf numFmtId="0" fontId="14" fillId="0" borderId="7" applyProtection="0">
      <alignment vertical="center"/>
    </xf>
    <xf numFmtId="0" fontId="15" fillId="0" borderId="8" applyProtection="0">
      <alignment vertical="center"/>
    </xf>
    <xf numFmtId="0" fontId="15" fillId="0" borderId="0" applyBorder="0" applyProtection="0">
      <alignment vertical="center"/>
    </xf>
    <xf numFmtId="0" fontId="16" fillId="23" borderId="4" applyProtection="0">
      <alignment vertical="center"/>
    </xf>
    <xf numFmtId="0" fontId="17" fillId="0" borderId="0" applyBorder="0" applyProtection="0">
      <alignment vertical="center"/>
    </xf>
    <xf numFmtId="0" fontId="18" fillId="0" borderId="0" applyBorder="0" applyProtection="0">
      <alignment vertical="center"/>
    </xf>
    <xf numFmtId="0" fontId="19" fillId="0" borderId="9" applyProtection="0">
      <alignment vertical="center"/>
    </xf>
    <xf numFmtId="0" fontId="29" fillId="0" borderId="0" applyBorder="0" applyProtection="0">
      <alignment vertical="center"/>
    </xf>
    <xf numFmtId="9" fontId="3" fillId="0" borderId="0" applyBorder="0" applyProtection="0">
      <alignment vertical="center"/>
    </xf>
  </cellStyleXfs>
  <cellXfs count="755">
    <xf numFmtId="0" fontId="0" fillId="0" borderId="0" xfId="0">
      <alignment vertical="center"/>
    </xf>
    <xf numFmtId="0" fontId="0" fillId="0" borderId="0" xfId="0" applyProtection="1">
      <alignment vertical="center"/>
    </xf>
    <xf numFmtId="0" fontId="21"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1" fillId="0" borderId="0" xfId="0" applyFont="1" applyBorder="1" applyAlignment="1" applyProtection="1">
      <alignment horizontal="left" vertical="center" wrapText="1"/>
    </xf>
    <xf numFmtId="0" fontId="24" fillId="0" borderId="0"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5" fillId="0" borderId="0" xfId="0" applyFont="1" applyProtection="1">
      <alignment vertical="center"/>
    </xf>
    <xf numFmtId="0" fontId="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1" fillId="0" borderId="12" xfId="0" applyFont="1" applyBorder="1" applyProtection="1">
      <alignment vertical="center"/>
    </xf>
    <xf numFmtId="0" fontId="1" fillId="0" borderId="13" xfId="0" applyFont="1" applyBorder="1" applyProtection="1">
      <alignment vertical="center"/>
    </xf>
    <xf numFmtId="0" fontId="1" fillId="0" borderId="14" xfId="0" applyFont="1" applyBorder="1" applyAlignment="1" applyProtection="1">
      <alignment vertical="center" wrapText="1" shrinkToFit="1"/>
    </xf>
    <xf numFmtId="0" fontId="1" fillId="0" borderId="12" xfId="0" applyFont="1" applyBorder="1" applyAlignment="1" applyProtection="1">
      <alignment vertical="center" shrinkToFit="1"/>
    </xf>
    <xf numFmtId="0" fontId="1" fillId="0" borderId="0" xfId="0" applyFont="1" applyAlignment="1" applyProtection="1">
      <alignment horizontal="right" vertical="top" wrapText="1"/>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16" borderId="16" xfId="0" applyFont="1" applyFill="1" applyBorder="1" applyAlignment="1" applyProtection="1">
      <alignment horizontal="left" vertical="center"/>
      <protection locked="0"/>
    </xf>
    <xf numFmtId="0" fontId="1" fillId="0" borderId="10" xfId="0" applyFont="1" applyBorder="1" applyAlignment="1" applyProtection="1">
      <alignment horizontal="left" vertical="center"/>
    </xf>
    <xf numFmtId="0" fontId="1" fillId="0" borderId="14" xfId="0" applyFont="1" applyBorder="1" applyProtection="1">
      <alignment vertical="center"/>
    </xf>
    <xf numFmtId="0" fontId="1" fillId="0" borderId="0" xfId="0" applyFont="1" applyBorder="1" applyAlignment="1" applyProtection="1">
      <alignment horizontal="left" vertical="top" wrapText="1"/>
    </xf>
    <xf numFmtId="0" fontId="1" fillId="0" borderId="11" xfId="0" applyFont="1" applyBorder="1" applyAlignment="1" applyProtection="1">
      <alignment horizontal="center" vertical="center"/>
    </xf>
    <xf numFmtId="49" fontId="28" fillId="16" borderId="17" xfId="0" applyNumberFormat="1" applyFont="1" applyFill="1" applyBorder="1" applyAlignment="1" applyProtection="1">
      <alignment horizontal="center" vertical="center"/>
      <protection locked="0"/>
    </xf>
    <xf numFmtId="49" fontId="28" fillId="16" borderId="18" xfId="0" applyNumberFormat="1" applyFont="1" applyFill="1" applyBorder="1" applyAlignment="1" applyProtection="1">
      <alignment horizontal="center" vertical="center"/>
      <protection locked="0"/>
    </xf>
    <xf numFmtId="49" fontId="21" fillId="16" borderId="19" xfId="0" applyNumberFormat="1" applyFont="1" applyFill="1" applyBorder="1" applyAlignment="1" applyProtection="1">
      <alignment horizontal="center" vertical="center"/>
      <protection locked="0"/>
    </xf>
    <xf numFmtId="49" fontId="21" fillId="16" borderId="20" xfId="0" applyNumberFormat="1" applyFont="1" applyFill="1" applyBorder="1" applyAlignment="1" applyProtection="1">
      <alignment horizontal="center" vertical="center"/>
      <protection locked="0"/>
    </xf>
    <xf numFmtId="0" fontId="1" fillId="16" borderId="21" xfId="0" applyFont="1" applyFill="1" applyBorder="1" applyAlignment="1" applyProtection="1">
      <alignment horizontal="left" vertical="center"/>
      <protection locked="0"/>
    </xf>
    <xf numFmtId="0" fontId="1" fillId="16" borderId="22" xfId="0" applyFont="1" applyFill="1" applyBorder="1" applyAlignment="1" applyProtection="1">
      <alignment horizontal="left" vertical="center"/>
      <protection locked="0"/>
    </xf>
    <xf numFmtId="0" fontId="1" fillId="16" borderId="23" xfId="0" applyFont="1" applyFill="1" applyBorder="1" applyAlignment="1" applyProtection="1">
      <alignment horizontal="center" vertical="center"/>
      <protection locked="0"/>
    </xf>
    <xf numFmtId="0" fontId="1" fillId="16" borderId="24" xfId="0" applyFont="1" applyFill="1" applyBorder="1" applyAlignment="1" applyProtection="1">
      <alignment horizontal="left" vertical="center"/>
      <protection locked="0"/>
    </xf>
    <xf numFmtId="0" fontId="1" fillId="16" borderId="25" xfId="0" applyFont="1" applyFill="1" applyBorder="1" applyAlignment="1" applyProtection="1">
      <alignment horizontal="left" vertical="center"/>
      <protection locked="0"/>
    </xf>
    <xf numFmtId="0" fontId="30" fillId="16" borderId="26" xfId="55" applyFont="1" applyFill="1" applyBorder="1" applyAlignment="1" applyProtection="1">
      <alignment horizontal="left" vertical="center"/>
      <protection locked="0"/>
    </xf>
    <xf numFmtId="0" fontId="1" fillId="16" borderId="27" xfId="0" applyFont="1" applyFill="1" applyBorder="1" applyProtection="1">
      <alignment vertical="center"/>
      <protection locked="0"/>
    </xf>
    <xf numFmtId="0" fontId="1" fillId="16" borderId="14" xfId="0" applyFont="1" applyFill="1" applyBorder="1" applyAlignment="1" applyProtection="1">
      <alignment vertical="center" wrapText="1"/>
      <protection locked="0"/>
    </xf>
    <xf numFmtId="0" fontId="1" fillId="16" borderId="14" xfId="0" applyFont="1" applyFill="1" applyBorder="1" applyProtection="1">
      <alignment vertical="center"/>
      <protection locked="0"/>
    </xf>
    <xf numFmtId="0" fontId="1" fillId="16" borderId="28" xfId="0" applyFont="1" applyFill="1" applyBorder="1" applyProtection="1">
      <alignment vertical="center"/>
      <protection locked="0"/>
    </xf>
    <xf numFmtId="0" fontId="1" fillId="16" borderId="29" xfId="0" applyFont="1" applyFill="1" applyBorder="1" applyAlignment="1" applyProtection="1">
      <alignment horizontal="center" vertical="center"/>
      <protection locked="0"/>
    </xf>
    <xf numFmtId="0" fontId="1" fillId="0" borderId="29" xfId="0" applyFont="1" applyBorder="1" applyProtection="1">
      <alignment vertical="center"/>
    </xf>
    <xf numFmtId="0" fontId="1" fillId="0" borderId="11" xfId="0" applyFont="1" applyBorder="1" applyAlignment="1" applyProtection="1">
      <alignment horizontal="center" vertical="center" wrapText="1"/>
    </xf>
    <xf numFmtId="0" fontId="1" fillId="16" borderId="30" xfId="0" applyFont="1" applyFill="1" applyBorder="1" applyProtection="1">
      <alignment vertical="center"/>
      <protection locked="0"/>
    </xf>
    <xf numFmtId="0" fontId="1" fillId="16" borderId="31" xfId="0" applyFont="1" applyFill="1" applyBorder="1" applyAlignment="1" applyProtection="1">
      <alignment horizontal="center" vertical="center"/>
      <protection locked="0"/>
    </xf>
    <xf numFmtId="0" fontId="1" fillId="0" borderId="32" xfId="0" applyFont="1" applyBorder="1" applyProtection="1">
      <alignment vertical="center"/>
    </xf>
    <xf numFmtId="0" fontId="1" fillId="0" borderId="33" xfId="0" applyFont="1" applyBorder="1" applyProtection="1">
      <alignment vertical="center"/>
    </xf>
    <xf numFmtId="0" fontId="1" fillId="16" borderId="12" xfId="0" applyFont="1" applyFill="1" applyBorder="1" applyProtection="1">
      <alignment vertical="center"/>
      <protection locked="0"/>
    </xf>
    <xf numFmtId="0" fontId="1" fillId="0" borderId="0" xfId="0" applyFont="1" applyAlignment="1" applyProtection="1">
      <alignment horizontal="center" vertical="center" wrapText="1"/>
    </xf>
    <xf numFmtId="0" fontId="1" fillId="16" borderId="27" xfId="0" applyFont="1" applyFill="1" applyBorder="1" applyAlignment="1" applyProtection="1">
      <alignment vertical="center" wrapText="1"/>
      <protection locked="0"/>
    </xf>
    <xf numFmtId="0" fontId="1" fillId="16" borderId="28" xfId="0" applyFont="1" applyFill="1" applyBorder="1" applyAlignment="1" applyProtection="1">
      <alignment vertical="center" wrapText="1"/>
      <protection locked="0"/>
    </xf>
    <xf numFmtId="0" fontId="1" fillId="16" borderId="34" xfId="0" applyFont="1" applyFill="1" applyBorder="1" applyAlignment="1" applyProtection="1">
      <alignment vertical="center" wrapText="1"/>
      <protection locked="0"/>
    </xf>
    <xf numFmtId="0" fontId="1" fillId="16" borderId="35" xfId="0" applyFont="1" applyFill="1" applyBorder="1" applyAlignment="1" applyProtection="1">
      <alignment vertical="center" wrapText="1"/>
      <protection locked="0"/>
    </xf>
    <xf numFmtId="0" fontId="1" fillId="16" borderId="36" xfId="0" applyFont="1" applyFill="1" applyBorder="1" applyAlignment="1" applyProtection="1">
      <alignment vertical="center" wrapText="1"/>
      <protection locked="0"/>
    </xf>
    <xf numFmtId="0" fontId="1" fillId="0" borderId="0" xfId="0" applyFont="1" applyAlignment="1" applyProtection="1">
      <alignment horizontal="left" vertical="top" wrapText="1"/>
    </xf>
    <xf numFmtId="176" fontId="1" fillId="0" borderId="0" xfId="0" applyNumberFormat="1" applyFont="1" applyProtection="1">
      <alignment vertical="center"/>
    </xf>
    <xf numFmtId="0" fontId="0" fillId="0" borderId="0" xfId="0" applyAlignment="1" applyProtection="1">
      <alignment vertical="top" wrapText="1"/>
    </xf>
    <xf numFmtId="0" fontId="24" fillId="0" borderId="0" xfId="0" applyFont="1" applyAlignment="1" applyProtection="1">
      <alignment vertical="top" wrapText="1"/>
    </xf>
    <xf numFmtId="0" fontId="21" fillId="0" borderId="0" xfId="0" applyFont="1" applyAlignment="1" applyProtection="1">
      <alignment vertical="center" wrapText="1"/>
    </xf>
    <xf numFmtId="177" fontId="1" fillId="0" borderId="0" xfId="0" applyNumberFormat="1" applyFont="1" applyProtection="1">
      <alignment vertical="center"/>
    </xf>
    <xf numFmtId="0" fontId="31" fillId="0" borderId="0" xfId="0" applyFont="1" applyProtection="1">
      <alignment vertical="center"/>
    </xf>
    <xf numFmtId="0" fontId="24" fillId="0" borderId="0" xfId="0" applyFont="1" applyProtection="1">
      <alignment vertical="center"/>
    </xf>
    <xf numFmtId="0" fontId="11" fillId="0" borderId="0" xfId="0" applyFont="1" applyProtection="1">
      <alignment vertical="center"/>
    </xf>
    <xf numFmtId="0" fontId="31" fillId="0" borderId="0" xfId="0" applyFont="1" applyAlignment="1" applyProtection="1">
      <alignment vertical="top"/>
    </xf>
    <xf numFmtId="0" fontId="32" fillId="0" borderId="0" xfId="0" applyFont="1" applyProtection="1">
      <alignment vertical="center"/>
    </xf>
    <xf numFmtId="0" fontId="0" fillId="24" borderId="0" xfId="0" applyFill="1" applyProtection="1">
      <alignment vertical="center"/>
    </xf>
    <xf numFmtId="0" fontId="31" fillId="24" borderId="0" xfId="0" applyFont="1" applyFill="1" applyProtection="1">
      <alignment vertical="center"/>
    </xf>
    <xf numFmtId="0" fontId="24" fillId="24" borderId="0" xfId="0" applyFont="1" applyFill="1" applyProtection="1">
      <alignment vertical="center"/>
    </xf>
    <xf numFmtId="0" fontId="11" fillId="24" borderId="0" xfId="0" applyFont="1" applyFill="1" applyProtection="1">
      <alignment vertical="center"/>
    </xf>
    <xf numFmtId="0" fontId="31" fillId="24" borderId="0" xfId="0" applyFont="1" applyFill="1" applyAlignment="1" applyProtection="1">
      <alignment vertical="top"/>
    </xf>
    <xf numFmtId="0" fontId="32" fillId="24" borderId="0" xfId="0" applyFont="1" applyFill="1" applyProtection="1">
      <alignment vertical="center"/>
    </xf>
    <xf numFmtId="0" fontId="1" fillId="24" borderId="0" xfId="0" applyFont="1" applyFill="1" applyProtection="1">
      <alignment vertical="center"/>
    </xf>
    <xf numFmtId="0" fontId="33" fillId="24" borderId="0" xfId="0" applyFont="1" applyFill="1" applyBorder="1" applyAlignment="1" applyProtection="1">
      <alignment horizontal="center" vertical="center"/>
    </xf>
    <xf numFmtId="0" fontId="33" fillId="24" borderId="0" xfId="0" applyFont="1" applyFill="1" applyAlignment="1" applyProtection="1">
      <alignment horizontal="center" vertical="center"/>
    </xf>
    <xf numFmtId="0" fontId="26" fillId="24" borderId="0" xfId="0" applyFont="1" applyFill="1" applyProtection="1">
      <alignment vertical="center"/>
    </xf>
    <xf numFmtId="0" fontId="34" fillId="24" borderId="37" xfId="0" applyFont="1" applyFill="1" applyBorder="1" applyAlignment="1" applyProtection="1">
      <alignment horizontal="center" vertical="center"/>
    </xf>
    <xf numFmtId="0" fontId="34" fillId="24" borderId="15" xfId="0" applyFont="1" applyFill="1" applyBorder="1" applyAlignment="1" applyProtection="1">
      <alignment horizontal="center" vertical="center"/>
    </xf>
    <xf numFmtId="0" fontId="34" fillId="24" borderId="10" xfId="0" applyFont="1" applyFill="1" applyBorder="1" applyAlignment="1" applyProtection="1">
      <alignment horizontal="center" vertical="center" wrapText="1"/>
    </xf>
    <xf numFmtId="0" fontId="34" fillId="24" borderId="38" xfId="0" applyFont="1" applyFill="1" applyBorder="1" applyAlignment="1" applyProtection="1">
      <alignment horizontal="center" vertical="center" wrapText="1"/>
    </xf>
    <xf numFmtId="0" fontId="34" fillId="24" borderId="39" xfId="0" applyFont="1" applyFill="1" applyBorder="1" applyAlignment="1" applyProtection="1">
      <alignment horizontal="center" vertical="center" wrapText="1"/>
    </xf>
    <xf numFmtId="0" fontId="34" fillId="24" borderId="14" xfId="0" applyFont="1" applyFill="1" applyBorder="1" applyAlignment="1" applyProtection="1">
      <alignment horizontal="center" vertical="center"/>
    </xf>
    <xf numFmtId="0" fontId="26" fillId="24" borderId="0" xfId="0" applyFont="1" applyFill="1" applyAlignment="1" applyProtection="1">
      <alignment horizontal="left" vertical="center"/>
    </xf>
    <xf numFmtId="0" fontId="19" fillId="24" borderId="0" xfId="0" applyFont="1" applyFill="1" applyProtection="1">
      <alignment vertical="center"/>
    </xf>
    <xf numFmtId="0" fontId="35" fillId="25" borderId="14" xfId="0" applyFont="1" applyFill="1" applyBorder="1" applyAlignment="1" applyProtection="1">
      <alignment horizontal="left" vertical="center"/>
    </xf>
    <xf numFmtId="0" fontId="36" fillId="24" borderId="37" xfId="0" applyFont="1" applyFill="1" applyBorder="1" applyAlignment="1" applyProtection="1">
      <alignment horizontal="center" vertical="center"/>
    </xf>
    <xf numFmtId="0" fontId="36" fillId="24" borderId="39" xfId="0" applyFont="1" applyFill="1" applyBorder="1" applyAlignment="1" applyProtection="1">
      <alignment horizontal="center" vertical="center"/>
    </xf>
    <xf numFmtId="0" fontId="36" fillId="24" borderId="15" xfId="0" applyFont="1" applyFill="1" applyBorder="1" applyAlignment="1" applyProtection="1">
      <alignment horizontal="center" vertical="center"/>
    </xf>
    <xf numFmtId="0" fontId="36" fillId="24" borderId="10" xfId="0" applyFont="1" applyFill="1" applyBorder="1" applyAlignment="1" applyProtection="1">
      <alignment horizontal="center" vertical="center"/>
    </xf>
    <xf numFmtId="0" fontId="18" fillId="24" borderId="0" xfId="0" applyFont="1" applyFill="1" applyProtection="1">
      <alignment vertical="center"/>
    </xf>
    <xf numFmtId="0" fontId="36" fillId="25" borderId="14" xfId="0" applyFont="1" applyFill="1" applyBorder="1" applyAlignment="1" applyProtection="1">
      <alignment horizontal="left" vertical="center"/>
    </xf>
    <xf numFmtId="0" fontId="35" fillId="24" borderId="10" xfId="0" applyFont="1" applyFill="1" applyBorder="1" applyAlignment="1" applyProtection="1">
      <alignment horizontal="center" vertical="center" wrapText="1"/>
    </xf>
    <xf numFmtId="0" fontId="37" fillId="24" borderId="0" xfId="0" applyFont="1" applyFill="1" applyBorder="1" applyAlignment="1" applyProtection="1">
      <alignment horizontal="left" vertical="center"/>
    </xf>
    <xf numFmtId="0" fontId="11" fillId="24" borderId="0" xfId="0" applyFont="1" applyFill="1" applyAlignment="1" applyProtection="1">
      <alignment horizontal="center" vertical="top"/>
    </xf>
    <xf numFmtId="0" fontId="35" fillId="24" borderId="0" xfId="0" applyFont="1" applyFill="1" applyProtection="1">
      <alignment vertical="center"/>
    </xf>
    <xf numFmtId="0" fontId="11" fillId="24" borderId="37" xfId="0" applyFont="1" applyFill="1" applyBorder="1" applyAlignment="1" applyProtection="1">
      <alignment horizontal="center" vertical="center"/>
    </xf>
    <xf numFmtId="0" fontId="11" fillId="24" borderId="39" xfId="0" applyFont="1" applyFill="1" applyBorder="1" applyAlignment="1" applyProtection="1">
      <alignment horizontal="center" vertical="center"/>
    </xf>
    <xf numFmtId="0" fontId="11" fillId="24" borderId="40" xfId="0" applyFont="1" applyFill="1" applyBorder="1" applyAlignment="1" applyProtection="1">
      <alignment horizontal="center" vertical="center"/>
    </xf>
    <xf numFmtId="0" fontId="34" fillId="24" borderId="0" xfId="0" applyFont="1" applyFill="1" applyAlignment="1" applyProtection="1">
      <alignment horizontal="center" vertical="center"/>
    </xf>
    <xf numFmtId="0" fontId="37" fillId="24" borderId="0" xfId="0" applyFont="1" applyFill="1" applyAlignment="1" applyProtection="1">
      <alignment horizontal="center" vertical="top"/>
    </xf>
    <xf numFmtId="0" fontId="11" fillId="24" borderId="0" xfId="0" applyFont="1" applyFill="1" applyAlignment="1" applyProtection="1">
      <alignment horizontal="right" vertical="top"/>
    </xf>
    <xf numFmtId="0" fontId="19" fillId="24" borderId="0" xfId="0" applyFont="1" applyFill="1" applyBorder="1" applyAlignment="1" applyProtection="1">
      <alignment horizontal="left" vertical="center"/>
    </xf>
    <xf numFmtId="0" fontId="0" fillId="24" borderId="0" xfId="0" applyFont="1" applyFill="1" applyAlignment="1" applyProtection="1">
      <alignment horizontal="center" vertical="center"/>
    </xf>
    <xf numFmtId="0" fontId="35" fillId="0" borderId="35" xfId="0" applyFont="1" applyBorder="1" applyAlignment="1" applyProtection="1">
      <alignment vertical="center" wrapText="1"/>
    </xf>
    <xf numFmtId="0" fontId="35" fillId="24" borderId="0" xfId="0" applyFont="1" applyFill="1" applyAlignment="1" applyProtection="1">
      <alignment vertical="center" wrapText="1"/>
    </xf>
    <xf numFmtId="49" fontId="26" fillId="24" borderId="0" xfId="0" applyNumberFormat="1" applyFont="1" applyFill="1" applyBorder="1" applyProtection="1">
      <alignment vertical="center"/>
    </xf>
    <xf numFmtId="0" fontId="19" fillId="24" borderId="0" xfId="0" applyFont="1" applyFill="1" applyBorder="1" applyAlignment="1" applyProtection="1">
      <alignment horizontal="left" vertical="top" wrapText="1"/>
    </xf>
    <xf numFmtId="0" fontId="35" fillId="24" borderId="14" xfId="0" applyFont="1" applyFill="1" applyBorder="1" applyAlignment="1" applyProtection="1">
      <alignment horizontal="left" vertical="center" wrapText="1"/>
    </xf>
    <xf numFmtId="0" fontId="35" fillId="24" borderId="37" xfId="0" applyFont="1" applyFill="1" applyBorder="1" applyAlignment="1" applyProtection="1">
      <alignment horizontal="left" vertical="top" wrapText="1"/>
    </xf>
    <xf numFmtId="0" fontId="0" fillId="24" borderId="12" xfId="0" applyFill="1" applyBorder="1" applyAlignment="1" applyProtection="1">
      <alignment horizontal="left" vertical="top"/>
    </xf>
    <xf numFmtId="0" fontId="19" fillId="0" borderId="0" xfId="0" applyFont="1" applyBorder="1" applyAlignment="1" applyProtection="1">
      <alignment horizontal="left" vertical="center"/>
    </xf>
    <xf numFmtId="0" fontId="35" fillId="24" borderId="0" xfId="0" applyFont="1" applyFill="1" applyBorder="1" applyAlignment="1" applyProtection="1">
      <alignment horizontal="left" vertical="center" wrapText="1"/>
    </xf>
    <xf numFmtId="0" fontId="19" fillId="24" borderId="0" xfId="0" applyFont="1" applyFill="1" applyAlignment="1" applyProtection="1">
      <alignment vertical="center"/>
    </xf>
    <xf numFmtId="49" fontId="38" fillId="24" borderId="0" xfId="0" applyNumberFormat="1" applyFont="1" applyFill="1" applyProtection="1">
      <alignment vertical="center"/>
    </xf>
    <xf numFmtId="49" fontId="37" fillId="24" borderId="0" xfId="0" applyNumberFormat="1" applyFont="1" applyFill="1" applyAlignment="1" applyProtection="1">
      <alignment horizontal="center" vertical="top"/>
    </xf>
    <xf numFmtId="0" fontId="39" fillId="24" borderId="0" xfId="0" applyFont="1" applyFill="1" applyProtection="1">
      <alignment vertical="center"/>
    </xf>
    <xf numFmtId="0" fontId="39" fillId="24" borderId="0" xfId="0" applyFont="1" applyFill="1" applyAlignment="1" applyProtection="1">
      <alignment horizontal="left" vertical="center" wrapText="1"/>
    </xf>
    <xf numFmtId="0" fontId="34" fillId="24" borderId="41" xfId="0" applyFont="1" applyFill="1" applyBorder="1" applyAlignment="1" applyProtection="1">
      <alignment horizontal="center" vertical="center"/>
    </xf>
    <xf numFmtId="0" fontId="39" fillId="24" borderId="41" xfId="0" applyFont="1" applyFill="1" applyBorder="1" applyProtection="1">
      <alignment vertical="center"/>
    </xf>
    <xf numFmtId="0" fontId="34" fillId="24" borderId="0" xfId="0" applyFont="1" applyFill="1" applyAlignment="1" applyProtection="1">
      <alignment horizontal="left" vertical="center"/>
    </xf>
    <xf numFmtId="0" fontId="38" fillId="24" borderId="0" xfId="0" applyFont="1" applyFill="1" applyAlignment="1" applyProtection="1">
      <alignment horizontal="left" vertical="center"/>
    </xf>
    <xf numFmtId="0" fontId="39" fillId="24" borderId="42" xfId="0" applyFont="1" applyFill="1" applyBorder="1" applyProtection="1">
      <alignment vertical="center"/>
    </xf>
    <xf numFmtId="0" fontId="34" fillId="26" borderId="16" xfId="0" applyFont="1" applyFill="1" applyBorder="1" applyAlignment="1" applyProtection="1">
      <alignment horizontal="center" vertical="center"/>
    </xf>
    <xf numFmtId="0" fontId="35" fillId="24" borderId="43" xfId="0" applyFont="1" applyFill="1" applyBorder="1" applyAlignment="1" applyProtection="1">
      <alignment horizontal="center" vertical="center"/>
    </xf>
    <xf numFmtId="0" fontId="35" fillId="24" borderId="44" xfId="0" applyFont="1" applyFill="1" applyBorder="1" applyAlignment="1" applyProtection="1">
      <alignment horizontal="center" vertical="center"/>
    </xf>
    <xf numFmtId="0" fontId="35" fillId="24" borderId="45" xfId="0" applyFont="1" applyFill="1" applyBorder="1" applyAlignment="1" applyProtection="1">
      <alignment horizontal="center" vertical="center"/>
    </xf>
    <xf numFmtId="0" fontId="39" fillId="24" borderId="0" xfId="0" applyFont="1" applyFill="1" applyBorder="1" applyProtection="1">
      <alignment vertical="center"/>
    </xf>
    <xf numFmtId="0" fontId="34" fillId="0" borderId="14" xfId="0" applyFont="1" applyBorder="1" applyAlignment="1" applyProtection="1">
      <alignment horizontal="left" vertical="center"/>
    </xf>
    <xf numFmtId="0" fontId="35" fillId="0" borderId="14" xfId="0" applyFont="1" applyBorder="1" applyAlignment="1" applyProtection="1">
      <alignment horizontal="left" vertical="center" wrapText="1"/>
    </xf>
    <xf numFmtId="0" fontId="35" fillId="24" borderId="46" xfId="0" applyFont="1" applyFill="1" applyBorder="1" applyProtection="1">
      <alignment vertical="center"/>
    </xf>
    <xf numFmtId="0" fontId="35" fillId="24" borderId="47" xfId="0" applyFont="1" applyFill="1" applyBorder="1" applyProtection="1">
      <alignment vertical="center"/>
    </xf>
    <xf numFmtId="0" fontId="35" fillId="24" borderId="48" xfId="0" applyFont="1" applyFill="1" applyBorder="1" applyProtection="1">
      <alignment vertical="center"/>
    </xf>
    <xf numFmtId="0" fontId="11" fillId="24" borderId="0" xfId="0" applyFont="1" applyFill="1" applyAlignment="1" applyProtection="1">
      <alignment vertical="center"/>
    </xf>
    <xf numFmtId="49" fontId="19" fillId="24" borderId="0" xfId="0" applyNumberFormat="1" applyFont="1" applyFill="1" applyProtection="1">
      <alignment vertical="center"/>
    </xf>
    <xf numFmtId="49" fontId="37" fillId="24" borderId="0" xfId="0" applyNumberFormat="1" applyFont="1" applyFill="1" applyProtection="1">
      <alignment vertical="center"/>
    </xf>
    <xf numFmtId="49" fontId="37" fillId="0" borderId="0" xfId="0" applyNumberFormat="1" applyFont="1" applyAlignment="1" applyProtection="1">
      <alignment horizontal="center" vertical="top"/>
    </xf>
    <xf numFmtId="49" fontId="35" fillId="24" borderId="49" xfId="0" applyNumberFormat="1" applyFont="1" applyFill="1" applyBorder="1" applyAlignment="1" applyProtection="1">
      <alignment horizontal="left" vertical="center" wrapText="1"/>
    </xf>
    <xf numFmtId="49" fontId="35" fillId="25" borderId="14" xfId="0" applyNumberFormat="1" applyFont="1" applyFill="1" applyBorder="1" applyAlignment="1" applyProtection="1">
      <alignment horizontal="center" vertical="center" wrapText="1"/>
    </xf>
    <xf numFmtId="0" fontId="35" fillId="0" borderId="35" xfId="0" applyFont="1" applyBorder="1" applyAlignment="1" applyProtection="1">
      <alignment horizontal="left" vertical="center" wrapText="1"/>
    </xf>
    <xf numFmtId="49" fontId="1" fillId="24" borderId="0" xfId="0" applyNumberFormat="1" applyFont="1" applyFill="1" applyProtection="1">
      <alignment vertical="center"/>
    </xf>
    <xf numFmtId="49" fontId="40" fillId="24" borderId="0" xfId="0" applyNumberFormat="1" applyFont="1" applyFill="1" applyAlignment="1" applyProtection="1">
      <alignment vertical="center"/>
    </xf>
    <xf numFmtId="0" fontId="34" fillId="24" borderId="14" xfId="0" applyFont="1" applyFill="1" applyBorder="1" applyAlignment="1" applyProtection="1">
      <alignment horizontal="left" vertical="top" wrapText="1"/>
      <protection locked="0"/>
    </xf>
    <xf numFmtId="0" fontId="37" fillId="24" borderId="0" xfId="0" applyFont="1" applyFill="1" applyAlignment="1" applyProtection="1">
      <alignment horizontal="center" vertical="center"/>
    </xf>
    <xf numFmtId="49" fontId="1" fillId="24" borderId="46" xfId="0" applyNumberFormat="1" applyFont="1" applyFill="1" applyBorder="1" applyProtection="1">
      <alignment vertical="center"/>
    </xf>
    <xf numFmtId="0" fontId="41" fillId="24" borderId="47" xfId="0" applyFont="1" applyFill="1" applyBorder="1" applyAlignment="1" applyProtection="1">
      <alignment vertical="center" wrapText="1"/>
    </xf>
    <xf numFmtId="0" fontId="41" fillId="24" borderId="47" xfId="0" applyFont="1" applyFill="1" applyBorder="1" applyProtection="1">
      <alignment vertical="center"/>
    </xf>
    <xf numFmtId="0" fontId="1" fillId="24" borderId="48" xfId="0" applyFont="1" applyFill="1" applyBorder="1" applyProtection="1">
      <alignment vertical="center"/>
    </xf>
    <xf numFmtId="0" fontId="42" fillId="24" borderId="0" xfId="0" applyFont="1" applyFill="1" applyProtection="1">
      <alignment vertical="center"/>
    </xf>
    <xf numFmtId="0" fontId="31" fillId="25" borderId="14" xfId="0" applyFont="1" applyFill="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40" xfId="0" applyFont="1" applyBorder="1" applyAlignment="1" applyProtection="1">
      <alignment vertical="center"/>
    </xf>
    <xf numFmtId="0" fontId="11" fillId="0" borderId="51" xfId="0" applyFont="1" applyBorder="1" applyAlignment="1" applyProtection="1">
      <alignment vertical="center"/>
    </xf>
    <xf numFmtId="0" fontId="11" fillId="0" borderId="51" xfId="0" applyFont="1" applyBorder="1" applyAlignment="1" applyProtection="1">
      <alignment horizontal="center" vertical="center"/>
    </xf>
    <xf numFmtId="0" fontId="37" fillId="0" borderId="52" xfId="0" applyFont="1" applyBorder="1" applyAlignment="1" applyProtection="1">
      <alignment horizontal="center" vertical="center"/>
    </xf>
    <xf numFmtId="0" fontId="1" fillId="24" borderId="0" xfId="0" applyFont="1" applyFill="1" applyAlignment="1" applyProtection="1">
      <alignment horizontal="center" vertical="center"/>
    </xf>
    <xf numFmtId="0" fontId="37" fillId="24" borderId="0" xfId="0" applyFont="1" applyFill="1" applyProtection="1">
      <alignment vertical="center"/>
    </xf>
    <xf numFmtId="0" fontId="36" fillId="24" borderId="53" xfId="0" applyFont="1" applyFill="1" applyBorder="1" applyAlignment="1" applyProtection="1">
      <alignment horizontal="left" vertical="center"/>
    </xf>
    <xf numFmtId="0" fontId="36" fillId="0" borderId="37" xfId="0" applyFont="1" applyBorder="1" applyProtection="1">
      <alignment vertical="center"/>
    </xf>
    <xf numFmtId="0" fontId="36" fillId="24" borderId="12" xfId="0" applyFont="1" applyFill="1" applyBorder="1" applyAlignment="1" applyProtection="1">
      <alignment horizontal="left" vertical="center"/>
    </xf>
    <xf numFmtId="0" fontId="36" fillId="24" borderId="54" xfId="0" applyFont="1" applyFill="1" applyBorder="1" applyAlignment="1" applyProtection="1">
      <alignment horizontal="left" vertical="center" wrapText="1"/>
    </xf>
    <xf numFmtId="0" fontId="36" fillId="24" borderId="53" xfId="0" applyFont="1" applyFill="1" applyBorder="1" applyAlignment="1" applyProtection="1">
      <alignment horizontal="left" vertical="center" wrapText="1"/>
    </xf>
    <xf numFmtId="0" fontId="37" fillId="24" borderId="55" xfId="0" applyFont="1" applyFill="1" applyBorder="1" applyAlignment="1" applyProtection="1">
      <alignment horizontal="center" vertical="center" wrapText="1"/>
    </xf>
    <xf numFmtId="0" fontId="37" fillId="24" borderId="0" xfId="0" applyFont="1" applyFill="1" applyBorder="1" applyAlignment="1" applyProtection="1">
      <alignment horizontal="center" vertical="center" wrapText="1"/>
    </xf>
    <xf numFmtId="0" fontId="11" fillId="24" borderId="0" xfId="0" applyFont="1" applyFill="1" applyBorder="1" applyAlignment="1" applyProtection="1">
      <alignment horizontal="left" vertical="top" wrapText="1"/>
    </xf>
    <xf numFmtId="0" fontId="36" fillId="24" borderId="0" xfId="0" applyFont="1" applyFill="1" applyAlignment="1" applyProtection="1">
      <alignment horizontal="left" vertical="center" wrapText="1"/>
    </xf>
    <xf numFmtId="0" fontId="36" fillId="24" borderId="56" xfId="0" applyFont="1" applyFill="1" applyBorder="1" applyAlignment="1" applyProtection="1">
      <alignment horizontal="left" vertical="center"/>
    </xf>
    <xf numFmtId="0" fontId="36" fillId="24" borderId="57" xfId="0" applyFont="1" applyFill="1" applyBorder="1" applyAlignment="1" applyProtection="1">
      <alignment horizontal="left" vertical="center"/>
    </xf>
    <xf numFmtId="0" fontId="36" fillId="24" borderId="58" xfId="0" applyFont="1" applyFill="1" applyBorder="1" applyAlignment="1" applyProtection="1">
      <alignment horizontal="left" vertical="center" wrapText="1"/>
    </xf>
    <xf numFmtId="0" fontId="36" fillId="24" borderId="58" xfId="0" applyFont="1" applyFill="1" applyBorder="1" applyAlignment="1">
      <alignment horizontal="left" vertical="center" wrapText="1"/>
    </xf>
    <xf numFmtId="0" fontId="36" fillId="24" borderId="59" xfId="0" applyFont="1" applyFill="1" applyBorder="1" applyAlignment="1" applyProtection="1">
      <alignment horizontal="left" vertical="center" wrapText="1"/>
    </xf>
    <xf numFmtId="0" fontId="36" fillId="24" borderId="60" xfId="0" applyFont="1" applyFill="1" applyBorder="1" applyAlignment="1" applyProtection="1">
      <alignment horizontal="left" vertical="center"/>
    </xf>
    <xf numFmtId="0" fontId="36" fillId="24" borderId="60" xfId="0" applyFont="1" applyFill="1" applyBorder="1" applyAlignment="1" applyProtection="1">
      <alignment horizontal="left" vertical="center" wrapText="1"/>
    </xf>
    <xf numFmtId="0" fontId="36" fillId="24" borderId="61" xfId="0" applyFont="1" applyFill="1" applyBorder="1" applyAlignment="1" applyProtection="1">
      <alignment horizontal="left" vertical="center" wrapText="1"/>
    </xf>
    <xf numFmtId="0" fontId="11" fillId="24" borderId="0" xfId="0" applyFont="1" applyFill="1" applyAlignment="1" applyProtection="1">
      <alignment horizontal="left" vertical="center" wrapText="1"/>
    </xf>
    <xf numFmtId="0" fontId="37" fillId="24" borderId="0" xfId="0" applyFont="1" applyFill="1" applyBorder="1" applyAlignment="1">
      <alignment horizontal="left" vertical="top" wrapText="1"/>
    </xf>
    <xf numFmtId="0" fontId="11" fillId="24" borderId="0" xfId="0" applyFont="1" applyFill="1" applyBorder="1" applyAlignment="1">
      <alignment horizontal="left" vertical="top" wrapText="1"/>
    </xf>
    <xf numFmtId="0" fontId="35" fillId="0" borderId="10" xfId="0" applyFont="1" applyBorder="1" applyAlignment="1" applyProtection="1">
      <alignment horizontal="left" vertical="top" wrapText="1"/>
    </xf>
    <xf numFmtId="49" fontId="37" fillId="24" borderId="0" xfId="0" applyNumberFormat="1" applyFont="1" applyFill="1" applyAlignment="1" applyProtection="1">
      <alignment horizontal="center" vertical="center"/>
    </xf>
    <xf numFmtId="0" fontId="24" fillId="22" borderId="16"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xf>
    <xf numFmtId="0" fontId="11" fillId="25" borderId="13" xfId="0" applyFont="1" applyFill="1" applyBorder="1" applyAlignment="1" applyProtection="1">
      <alignment horizontal="center" vertical="center" textRotation="255"/>
    </xf>
    <xf numFmtId="0" fontId="11" fillId="25" borderId="14" xfId="0" applyFont="1" applyFill="1" applyBorder="1" applyAlignment="1" applyProtection="1">
      <alignment horizontal="center" vertical="center" textRotation="255" wrapText="1"/>
    </xf>
    <xf numFmtId="0" fontId="43" fillId="24" borderId="0" xfId="0" applyFont="1" applyFill="1" applyAlignment="1" applyProtection="1">
      <alignment horizontal="left" vertical="center"/>
    </xf>
    <xf numFmtId="0" fontId="37" fillId="24" borderId="0" xfId="0" applyFont="1" applyFill="1" applyAlignment="1" applyProtection="1">
      <alignment horizontal="left" vertical="center" wrapText="1"/>
    </xf>
    <xf numFmtId="0" fontId="39" fillId="24" borderId="0" xfId="0" applyFont="1" applyFill="1" applyBorder="1" applyAlignment="1" applyProtection="1">
      <alignment horizontal="left" vertical="center" wrapText="1"/>
    </xf>
    <xf numFmtId="0" fontId="35" fillId="24" borderId="51" xfId="0" applyFont="1" applyFill="1" applyBorder="1" applyAlignment="1" applyProtection="1">
      <alignment horizontal="center" vertical="center"/>
    </xf>
    <xf numFmtId="0" fontId="35" fillId="24" borderId="40" xfId="0" applyFont="1" applyFill="1" applyBorder="1" applyAlignment="1" applyProtection="1">
      <alignment horizontal="center" vertical="center"/>
    </xf>
    <xf numFmtId="0" fontId="35" fillId="24" borderId="0" xfId="0" applyFont="1" applyFill="1" applyAlignment="1" applyProtection="1">
      <alignment horizontal="center" vertical="center"/>
    </xf>
    <xf numFmtId="0" fontId="35" fillId="0" borderId="62" xfId="0" applyFont="1" applyBorder="1" applyAlignment="1" applyProtection="1">
      <alignment horizontal="center" vertical="center"/>
    </xf>
    <xf numFmtId="0" fontId="19" fillId="24" borderId="0" xfId="0" applyFont="1" applyFill="1" applyAlignment="1" applyProtection="1">
      <alignment horizontal="left" vertical="center"/>
    </xf>
    <xf numFmtId="0" fontId="44" fillId="24" borderId="0" xfId="0" applyFont="1" applyFill="1" applyProtection="1">
      <alignment vertical="center"/>
    </xf>
    <xf numFmtId="0" fontId="35" fillId="0" borderId="63" xfId="0" applyFont="1" applyBorder="1" applyAlignment="1" applyProtection="1">
      <alignment horizontal="left" vertical="center" wrapText="1"/>
    </xf>
    <xf numFmtId="0" fontId="35" fillId="0" borderId="57" xfId="0" applyFont="1" applyBorder="1" applyAlignment="1" applyProtection="1">
      <alignment horizontal="center" vertical="center" wrapText="1"/>
    </xf>
    <xf numFmtId="0" fontId="35" fillId="0" borderId="64" xfId="0" applyFont="1" applyBorder="1" applyAlignment="1" applyProtection="1">
      <alignment horizontal="left" vertical="center"/>
    </xf>
    <xf numFmtId="0" fontId="31" fillId="24" borderId="65" xfId="0" applyFont="1" applyFill="1" applyBorder="1" applyProtection="1">
      <alignment vertical="center"/>
    </xf>
    <xf numFmtId="0" fontId="37" fillId="26" borderId="66" xfId="0" applyFont="1" applyFill="1" applyBorder="1" applyAlignment="1" applyProtection="1">
      <alignment horizontal="center" vertical="center" wrapText="1"/>
    </xf>
    <xf numFmtId="0" fontId="37" fillId="26" borderId="67" xfId="0" applyFont="1" applyFill="1" applyBorder="1" applyAlignment="1" applyProtection="1">
      <alignment horizontal="center" vertical="center" wrapText="1"/>
    </xf>
    <xf numFmtId="0" fontId="37" fillId="26" borderId="68" xfId="0" applyFont="1" applyFill="1" applyBorder="1" applyAlignment="1" applyProtection="1">
      <alignment horizontal="center" vertical="center" wrapText="1"/>
    </xf>
    <xf numFmtId="49" fontId="34" fillId="24" borderId="0" xfId="0" applyNumberFormat="1" applyFont="1" applyFill="1" applyProtection="1">
      <alignment vertical="center"/>
    </xf>
    <xf numFmtId="0" fontId="37" fillId="0" borderId="0" xfId="0" applyFont="1" applyBorder="1" applyAlignment="1" applyProtection="1">
      <alignment horizontal="left" vertical="top" wrapText="1"/>
    </xf>
    <xf numFmtId="0" fontId="37" fillId="24" borderId="0" xfId="0" applyFont="1" applyFill="1" applyAlignment="1" applyProtection="1">
      <alignment horizontal="left" vertical="top" wrapText="1"/>
    </xf>
    <xf numFmtId="0" fontId="37" fillId="24" borderId="0" xfId="0" applyFont="1" applyFill="1" applyAlignment="1" applyProtection="1">
      <alignment horizontal="left" vertical="center"/>
    </xf>
    <xf numFmtId="0" fontId="37" fillId="24" borderId="0" xfId="0" applyFont="1" applyFill="1" applyBorder="1" applyAlignment="1" applyProtection="1">
      <alignment horizontal="left" vertical="top" wrapText="1"/>
    </xf>
    <xf numFmtId="49" fontId="45" fillId="24" borderId="0" xfId="0" applyNumberFormat="1" applyFont="1" applyFill="1" applyAlignment="1" applyProtection="1">
      <alignment vertical="top"/>
    </xf>
    <xf numFmtId="0" fontId="37" fillId="24" borderId="0" xfId="0" applyFont="1" applyFill="1" applyAlignment="1" applyProtection="1">
      <alignment horizontal="center" vertical="center" wrapText="1"/>
    </xf>
    <xf numFmtId="0" fontId="1" fillId="24" borderId="65" xfId="0" applyFont="1" applyFill="1" applyBorder="1" applyProtection="1">
      <alignment vertical="center"/>
    </xf>
    <xf numFmtId="0" fontId="41" fillId="24" borderId="0" xfId="0" applyFont="1" applyFill="1" applyBorder="1" applyAlignment="1" applyProtection="1">
      <alignment horizontal="left" vertical="center" wrapText="1"/>
    </xf>
    <xf numFmtId="0" fontId="41" fillId="24" borderId="0" xfId="0" applyFont="1" applyFill="1" applyProtection="1">
      <alignment vertical="center"/>
    </xf>
    <xf numFmtId="0" fontId="46" fillId="24" borderId="0" xfId="0" applyFont="1" applyFill="1" applyProtection="1">
      <alignment vertical="center"/>
    </xf>
    <xf numFmtId="0" fontId="41" fillId="24" borderId="42" xfId="0" applyFont="1" applyFill="1" applyBorder="1" applyProtection="1">
      <alignment vertical="center"/>
    </xf>
    <xf numFmtId="0" fontId="40" fillId="24" borderId="0" xfId="0" applyFont="1" applyFill="1" applyProtection="1">
      <alignment vertical="center"/>
    </xf>
    <xf numFmtId="0" fontId="36" fillId="0" borderId="69" xfId="0" applyFont="1" applyBorder="1" applyAlignment="1" applyProtection="1">
      <alignment horizontal="left" vertical="center"/>
    </xf>
    <xf numFmtId="0" fontId="36" fillId="0" borderId="70" xfId="0" applyFont="1" applyBorder="1" applyAlignment="1" applyProtection="1">
      <alignment horizontal="left" vertical="center"/>
    </xf>
    <xf numFmtId="0" fontId="36" fillId="0" borderId="71" xfId="0" applyFont="1" applyBorder="1" applyAlignment="1" applyProtection="1">
      <alignment horizontal="left" vertical="center"/>
    </xf>
    <xf numFmtId="0" fontId="36" fillId="0" borderId="72" xfId="0" applyFont="1" applyBorder="1" applyAlignment="1" applyProtection="1">
      <alignment horizontal="left" vertical="center"/>
    </xf>
    <xf numFmtId="0" fontId="36" fillId="0" borderId="73" xfId="0" applyFont="1" applyBorder="1" applyAlignment="1" applyProtection="1">
      <alignment horizontal="left" vertical="center"/>
    </xf>
    <xf numFmtId="0" fontId="35" fillId="0" borderId="73" xfId="0" applyFont="1" applyBorder="1" applyAlignment="1" applyProtection="1">
      <alignment horizontal="left" vertical="center"/>
    </xf>
    <xf numFmtId="0" fontId="35" fillId="0" borderId="74" xfId="0" applyFont="1" applyBorder="1" applyAlignment="1" applyProtection="1">
      <alignment horizontal="left" vertical="center"/>
    </xf>
    <xf numFmtId="0" fontId="36" fillId="0" borderId="10" xfId="0" applyFont="1" applyBorder="1" applyAlignment="1" applyProtection="1">
      <alignment horizontal="center" vertical="center"/>
    </xf>
    <xf numFmtId="0" fontId="36" fillId="24" borderId="0" xfId="0" applyFont="1" applyFill="1" applyAlignment="1" applyProtection="1">
      <alignment horizontal="left" vertical="center"/>
    </xf>
    <xf numFmtId="0" fontId="0" fillId="24" borderId="0" xfId="0" applyFill="1" applyAlignment="1" applyProtection="1">
      <alignment horizontal="left" vertical="center" wrapText="1"/>
    </xf>
    <xf numFmtId="0" fontId="37" fillId="24" borderId="0" xfId="0" applyFont="1" applyFill="1" applyBorder="1" applyAlignment="1" applyProtection="1">
      <alignment horizontal="left" vertical="center" wrapText="1"/>
    </xf>
    <xf numFmtId="0" fontId="43" fillId="24" borderId="0" xfId="0" applyFont="1" applyFill="1" applyAlignment="1" applyProtection="1">
      <alignment vertical="center" wrapText="1"/>
    </xf>
    <xf numFmtId="0" fontId="35" fillId="24" borderId="59" xfId="0" applyFont="1" applyFill="1" applyBorder="1" applyProtection="1">
      <alignment vertical="center"/>
    </xf>
    <xf numFmtId="0" fontId="35" fillId="24" borderId="75" xfId="0" applyFont="1" applyFill="1" applyBorder="1" applyProtection="1">
      <alignment vertical="center"/>
    </xf>
    <xf numFmtId="0" fontId="35" fillId="24" borderId="76" xfId="0" applyFont="1" applyFill="1" applyBorder="1" applyProtection="1">
      <alignment vertical="center"/>
    </xf>
    <xf numFmtId="0" fontId="35" fillId="0" borderId="77" xfId="0" applyFont="1" applyBorder="1" applyAlignment="1" applyProtection="1">
      <alignment vertical="center" wrapText="1"/>
    </xf>
    <xf numFmtId="0" fontId="44" fillId="24" borderId="49" xfId="0" applyFont="1" applyFill="1" applyBorder="1" applyProtection="1">
      <alignment vertical="center"/>
    </xf>
    <xf numFmtId="0" fontId="34" fillId="0" borderId="78" xfId="0" applyFont="1" applyBorder="1" applyAlignment="1" applyProtection="1">
      <alignment horizontal="left" vertical="center"/>
    </xf>
    <xf numFmtId="0" fontId="37" fillId="24" borderId="65" xfId="0" applyFont="1" applyFill="1" applyBorder="1" applyProtection="1">
      <alignment vertical="center"/>
    </xf>
    <xf numFmtId="0" fontId="37" fillId="24" borderId="0" xfId="0" applyFont="1" applyFill="1" applyBorder="1" applyProtection="1">
      <alignment vertical="center"/>
    </xf>
    <xf numFmtId="0" fontId="37" fillId="24" borderId="0" xfId="0" applyFont="1" applyFill="1" applyBorder="1" applyAlignment="1" applyProtection="1">
      <alignment vertical="center" wrapText="1"/>
    </xf>
    <xf numFmtId="0" fontId="37" fillId="24" borderId="42" xfId="0" applyFont="1" applyFill="1" applyBorder="1" applyProtection="1">
      <alignment vertical="center"/>
    </xf>
    <xf numFmtId="0" fontId="41" fillId="24" borderId="0" xfId="0" applyFont="1" applyFill="1" applyAlignment="1" applyProtection="1">
      <alignment vertical="center" wrapText="1"/>
    </xf>
    <xf numFmtId="0" fontId="1" fillId="24" borderId="42" xfId="0" applyFont="1" applyFill="1" applyBorder="1" applyProtection="1">
      <alignment vertical="center"/>
    </xf>
    <xf numFmtId="0" fontId="36" fillId="24" borderId="55" xfId="0" applyFont="1" applyFill="1" applyBorder="1" applyAlignment="1" applyProtection="1">
      <alignment horizontal="left" vertical="center" wrapText="1"/>
    </xf>
    <xf numFmtId="0" fontId="43" fillId="0" borderId="53" xfId="0" applyFont="1" applyBorder="1" applyAlignment="1" applyProtection="1">
      <alignment horizontal="left" vertical="center" wrapText="1"/>
    </xf>
    <xf numFmtId="0" fontId="35" fillId="24" borderId="79" xfId="0" applyFont="1" applyFill="1" applyBorder="1" applyAlignment="1" applyProtection="1">
      <alignment horizontal="left" vertical="center"/>
    </xf>
    <xf numFmtId="0" fontId="35" fillId="24" borderId="39" xfId="0" applyFont="1" applyFill="1" applyBorder="1" applyAlignment="1" applyProtection="1">
      <alignment horizontal="left" vertical="center"/>
    </xf>
    <xf numFmtId="0" fontId="0" fillId="24" borderId="39" xfId="0" applyFill="1" applyBorder="1" applyAlignment="1" applyProtection="1">
      <alignment horizontal="center" vertical="center"/>
    </xf>
    <xf numFmtId="0" fontId="0" fillId="24" borderId="40" xfId="0" applyFill="1" applyBorder="1" applyAlignment="1" applyProtection="1">
      <alignment horizontal="center" vertical="center"/>
    </xf>
    <xf numFmtId="0" fontId="34" fillId="0" borderId="53" xfId="0" applyFont="1" applyBorder="1" applyAlignment="1" applyProtection="1">
      <alignment horizontal="left" vertical="center"/>
    </xf>
    <xf numFmtId="0" fontId="35" fillId="24" borderId="49" xfId="0" applyFont="1" applyFill="1" applyBorder="1" applyAlignment="1" applyProtection="1">
      <alignment vertical="center" wrapText="1"/>
    </xf>
    <xf numFmtId="0" fontId="35" fillId="24" borderId="62" xfId="0" applyFont="1" applyFill="1" applyBorder="1" applyAlignment="1" applyProtection="1">
      <alignment vertical="center" wrapText="1"/>
    </xf>
    <xf numFmtId="0" fontId="37" fillId="24" borderId="65" xfId="0" applyFont="1" applyFill="1" applyBorder="1" applyAlignment="1" applyProtection="1">
      <alignment vertical="center" wrapText="1"/>
    </xf>
    <xf numFmtId="0" fontId="34" fillId="24" borderId="0" xfId="0" applyFont="1" applyFill="1" applyBorder="1" applyProtection="1">
      <alignment vertical="center"/>
    </xf>
    <xf numFmtId="0" fontId="35" fillId="24" borderId="0" xfId="0" applyFont="1" applyFill="1" applyBorder="1" applyAlignment="1" applyProtection="1">
      <alignment vertical="top"/>
    </xf>
    <xf numFmtId="0" fontId="35" fillId="24" borderId="42" xfId="0" applyFont="1" applyFill="1" applyBorder="1" applyAlignment="1" applyProtection="1">
      <alignment vertical="top"/>
    </xf>
    <xf numFmtId="0" fontId="34" fillId="24" borderId="0" xfId="0" applyFont="1" applyFill="1" applyProtection="1">
      <alignment vertical="center"/>
    </xf>
    <xf numFmtId="0" fontId="41" fillId="26" borderId="0" xfId="0" applyFont="1" applyFill="1" applyBorder="1" applyAlignment="1" applyProtection="1">
      <alignment horizontal="center" vertical="center"/>
      <protection locked="0"/>
    </xf>
    <xf numFmtId="0" fontId="36" fillId="26" borderId="80" xfId="0" applyFont="1" applyFill="1" applyBorder="1" applyAlignment="1" applyProtection="1">
      <alignment horizontal="center" vertical="center" wrapText="1"/>
    </xf>
    <xf numFmtId="0" fontId="36" fillId="26" borderId="81" xfId="0" applyFont="1" applyFill="1" applyBorder="1" applyAlignment="1" applyProtection="1">
      <alignment horizontal="center" vertical="center" wrapText="1"/>
    </xf>
    <xf numFmtId="0" fontId="36" fillId="24" borderId="0" xfId="0" applyFont="1" applyFill="1" applyBorder="1" applyAlignment="1" applyProtection="1">
      <alignment horizontal="center" vertical="center" wrapText="1"/>
    </xf>
    <xf numFmtId="0" fontId="35" fillId="26" borderId="21" xfId="0" applyFont="1" applyFill="1" applyBorder="1" applyAlignment="1" applyProtection="1">
      <alignment horizontal="left" vertical="center" wrapText="1"/>
      <protection locked="0"/>
    </xf>
    <xf numFmtId="0" fontId="35" fillId="26" borderId="82" xfId="0" applyFont="1" applyFill="1" applyBorder="1" applyAlignment="1" applyProtection="1">
      <alignment horizontal="left" vertical="center" wrapText="1"/>
      <protection locked="0"/>
    </xf>
    <xf numFmtId="0" fontId="37" fillId="24" borderId="61" xfId="0" applyFont="1" applyFill="1" applyBorder="1" applyAlignment="1" applyProtection="1">
      <alignment horizontal="left" vertical="center" wrapText="1"/>
    </xf>
    <xf numFmtId="0" fontId="35" fillId="26" borderId="42" xfId="0" applyFont="1" applyFill="1" applyBorder="1" applyAlignment="1" applyProtection="1">
      <alignment horizontal="left" vertical="center" shrinkToFit="1"/>
    </xf>
    <xf numFmtId="49" fontId="35" fillId="24" borderId="0" xfId="0" applyNumberFormat="1" applyFont="1" applyFill="1" applyAlignment="1" applyProtection="1">
      <alignment horizontal="left" vertical="center" wrapText="1"/>
    </xf>
    <xf numFmtId="49" fontId="35" fillId="25" borderId="83" xfId="0" applyNumberFormat="1" applyFont="1" applyFill="1" applyBorder="1" applyAlignment="1" applyProtection="1">
      <alignment horizontal="center" vertical="center" wrapText="1"/>
    </xf>
    <xf numFmtId="0" fontId="37" fillId="26" borderId="84" xfId="0" applyFont="1" applyFill="1" applyBorder="1" applyAlignment="1" applyProtection="1">
      <alignment horizontal="center" vertical="center" wrapText="1"/>
    </xf>
    <xf numFmtId="0" fontId="37" fillId="26" borderId="85" xfId="0" applyFont="1" applyFill="1" applyBorder="1" applyAlignment="1" applyProtection="1">
      <alignment horizontal="center" vertical="center" wrapText="1"/>
    </xf>
    <xf numFmtId="0" fontId="37" fillId="26" borderId="86" xfId="0" applyFont="1" applyFill="1" applyBorder="1" applyAlignment="1" applyProtection="1">
      <alignment horizontal="center" vertical="center" wrapText="1"/>
    </xf>
    <xf numFmtId="0" fontId="37" fillId="26" borderId="87" xfId="0" applyFont="1" applyFill="1" applyBorder="1" applyAlignment="1" applyProtection="1">
      <alignment horizontal="center" vertical="center" wrapText="1"/>
    </xf>
    <xf numFmtId="0" fontId="37" fillId="26" borderId="88" xfId="0" applyFont="1" applyFill="1" applyBorder="1" applyAlignment="1" applyProtection="1">
      <alignment horizontal="center" vertical="center" wrapText="1"/>
    </xf>
    <xf numFmtId="0" fontId="37" fillId="26" borderId="89" xfId="0" applyFont="1" applyFill="1" applyBorder="1" applyAlignment="1" applyProtection="1">
      <alignment horizontal="center" vertical="center" wrapText="1"/>
    </xf>
    <xf numFmtId="0" fontId="37" fillId="26" borderId="90" xfId="0" applyFont="1" applyFill="1" applyBorder="1" applyAlignment="1" applyProtection="1">
      <alignment horizontal="center" vertical="center" wrapText="1"/>
    </xf>
    <xf numFmtId="0" fontId="37" fillId="0" borderId="30" xfId="0" applyFont="1" applyBorder="1" applyAlignment="1" applyProtection="1">
      <alignment horizontal="center" vertical="center" wrapText="1" shrinkToFit="1"/>
    </xf>
    <xf numFmtId="0" fontId="37" fillId="0" borderId="28" xfId="0" applyFont="1" applyBorder="1" applyAlignment="1" applyProtection="1">
      <alignment horizontal="center" vertical="center" wrapText="1" shrinkToFit="1"/>
    </xf>
    <xf numFmtId="0" fontId="37" fillId="24" borderId="0" xfId="0" applyFont="1" applyFill="1" applyBorder="1" applyAlignment="1" applyProtection="1">
      <alignment horizontal="center" vertical="center" wrapText="1" shrinkToFit="1"/>
    </xf>
    <xf numFmtId="176" fontId="11" fillId="24" borderId="0" xfId="0" applyNumberFormat="1" applyFont="1" applyFill="1" applyAlignment="1" applyProtection="1">
      <alignment horizontal="right" vertical="center"/>
    </xf>
    <xf numFmtId="0" fontId="37" fillId="24" borderId="91" xfId="0" applyFont="1" applyFill="1" applyBorder="1" applyAlignment="1" applyProtection="1">
      <alignment horizontal="left" vertical="center" wrapText="1"/>
    </xf>
    <xf numFmtId="0" fontId="37" fillId="24" borderId="75" xfId="0" applyFont="1" applyFill="1" applyBorder="1" applyAlignment="1" applyProtection="1">
      <alignment vertical="center" wrapText="1"/>
    </xf>
    <xf numFmtId="0" fontId="37" fillId="24" borderId="62" xfId="0" applyFont="1" applyFill="1" applyBorder="1" applyAlignment="1" applyProtection="1">
      <alignment vertical="center" wrapText="1"/>
    </xf>
    <xf numFmtId="0" fontId="37" fillId="24" borderId="56" xfId="0" applyFont="1" applyFill="1" applyBorder="1" applyAlignment="1" applyProtection="1">
      <alignment horizontal="left" vertical="center" wrapText="1"/>
    </xf>
    <xf numFmtId="0" fontId="37" fillId="24" borderId="92" xfId="0" applyFont="1" applyFill="1" applyBorder="1" applyAlignment="1" applyProtection="1">
      <alignment horizontal="left" vertical="center" wrapText="1"/>
    </xf>
    <xf numFmtId="0" fontId="37" fillId="24" borderId="93" xfId="0" applyFont="1" applyFill="1" applyBorder="1" applyAlignment="1" applyProtection="1">
      <alignment vertical="center" wrapText="1"/>
    </xf>
    <xf numFmtId="0" fontId="37" fillId="24" borderId="94" xfId="0" applyFont="1" applyFill="1" applyBorder="1" applyAlignment="1" applyProtection="1">
      <alignment horizontal="left" vertical="center" wrapText="1"/>
    </xf>
    <xf numFmtId="0" fontId="37" fillId="24" borderId="62" xfId="0" applyFont="1" applyFill="1" applyBorder="1" applyAlignment="1" applyProtection="1">
      <alignment horizontal="left" vertical="center" wrapText="1"/>
    </xf>
    <xf numFmtId="0" fontId="37" fillId="24" borderId="75" xfId="0" applyFont="1" applyFill="1" applyBorder="1" applyAlignment="1" applyProtection="1">
      <alignment horizontal="left" vertical="center" wrapText="1"/>
    </xf>
    <xf numFmtId="0" fontId="37" fillId="24" borderId="93" xfId="0" applyFont="1" applyFill="1" applyBorder="1" applyAlignment="1" applyProtection="1">
      <alignment horizontal="left" vertical="center" wrapText="1"/>
    </xf>
    <xf numFmtId="0" fontId="37" fillId="24" borderId="95" xfId="0" applyFont="1" applyFill="1" applyBorder="1" applyAlignment="1" applyProtection="1">
      <alignment horizontal="left" vertical="center" wrapText="1"/>
    </xf>
    <xf numFmtId="0" fontId="34" fillId="24" borderId="66" xfId="0" applyFont="1" applyFill="1" applyBorder="1" applyProtection="1">
      <alignment vertical="center"/>
    </xf>
    <xf numFmtId="0" fontId="34" fillId="24" borderId="96" xfId="0" applyFont="1" applyFill="1" applyBorder="1" applyAlignment="1" applyProtection="1">
      <alignment vertical="center" wrapText="1"/>
    </xf>
    <xf numFmtId="0" fontId="34" fillId="24" borderId="37" xfId="0" applyFont="1" applyFill="1" applyBorder="1" applyProtection="1">
      <alignment vertical="center"/>
    </xf>
    <xf numFmtId="0" fontId="34" fillId="24" borderId="13" xfId="0" applyFont="1" applyFill="1" applyBorder="1" applyProtection="1">
      <alignment vertical="center"/>
    </xf>
    <xf numFmtId="0" fontId="34" fillId="24" borderId="12" xfId="0" applyFont="1" applyFill="1" applyBorder="1" applyProtection="1">
      <alignment vertical="center"/>
    </xf>
    <xf numFmtId="0" fontId="34" fillId="26" borderId="97" xfId="0" applyFont="1" applyFill="1" applyBorder="1" applyAlignment="1" applyProtection="1">
      <alignment horizontal="center" vertical="center"/>
    </xf>
    <xf numFmtId="0" fontId="34" fillId="26" borderId="48" xfId="0" applyFont="1" applyFill="1" applyBorder="1" applyAlignment="1" applyProtection="1">
      <alignment horizontal="center" vertical="center"/>
    </xf>
    <xf numFmtId="0" fontId="47" fillId="0" borderId="98" xfId="0" applyFont="1" applyBorder="1" applyAlignment="1" applyProtection="1">
      <alignment horizontal="center" vertical="center"/>
    </xf>
    <xf numFmtId="0" fontId="47" fillId="0" borderId="73" xfId="0" applyFont="1" applyBorder="1" applyAlignment="1" applyProtection="1">
      <alignment horizontal="center" vertical="center"/>
    </xf>
    <xf numFmtId="0" fontId="47" fillId="0" borderId="99" xfId="0" applyFont="1" applyBorder="1" applyAlignment="1" applyProtection="1">
      <alignment horizontal="center" vertical="center"/>
    </xf>
    <xf numFmtId="0" fontId="34" fillId="24" borderId="59" xfId="0" applyFont="1" applyFill="1" applyBorder="1" applyProtection="1">
      <alignment vertical="center"/>
    </xf>
    <xf numFmtId="0" fontId="47" fillId="0" borderId="100" xfId="0" applyFont="1" applyBorder="1" applyAlignment="1" applyProtection="1">
      <alignment horizontal="center" vertical="center"/>
    </xf>
    <xf numFmtId="0" fontId="47" fillId="0" borderId="101" xfId="0" applyFont="1" applyBorder="1" applyAlignment="1" applyProtection="1">
      <alignment horizontal="center" vertical="center"/>
    </xf>
    <xf numFmtId="0" fontId="37" fillId="0" borderId="102" xfId="0" applyFont="1" applyBorder="1" applyAlignment="1" applyProtection="1">
      <alignment horizontal="left" vertical="center" wrapText="1"/>
    </xf>
    <xf numFmtId="0" fontId="37" fillId="0" borderId="60" xfId="0" applyFont="1" applyBorder="1" applyAlignment="1" applyProtection="1">
      <alignment horizontal="left" vertical="center" wrapText="1"/>
    </xf>
    <xf numFmtId="0" fontId="37" fillId="0" borderId="103" xfId="0" applyFont="1" applyBorder="1" applyAlignment="1" applyProtection="1">
      <alignment horizontal="left" vertical="center" wrapText="1"/>
    </xf>
    <xf numFmtId="0" fontId="43" fillId="24" borderId="0" xfId="0" applyFont="1" applyFill="1" applyAlignment="1" applyProtection="1">
      <alignment horizontal="left" vertical="center" wrapText="1"/>
    </xf>
    <xf numFmtId="0" fontId="35" fillId="0" borderId="102" xfId="0" applyFont="1" applyBorder="1" applyAlignment="1" applyProtection="1">
      <alignment horizontal="left" vertical="center" wrapText="1"/>
    </xf>
    <xf numFmtId="0" fontId="11" fillId="26" borderId="60" xfId="0" applyFont="1" applyFill="1" applyBorder="1" applyAlignment="1" applyProtection="1">
      <alignment horizontal="left" vertical="center" wrapText="1" shrinkToFit="1"/>
      <protection locked="0"/>
    </xf>
    <xf numFmtId="0" fontId="35" fillId="24" borderId="57" xfId="0" applyFont="1" applyFill="1" applyBorder="1" applyProtection="1">
      <alignment vertical="center"/>
    </xf>
    <xf numFmtId="0" fontId="37" fillId="26" borderId="103" xfId="0" applyFont="1" applyFill="1" applyBorder="1" applyAlignment="1" applyProtection="1">
      <alignment horizontal="left" vertical="center" wrapText="1" shrinkToFit="1"/>
      <protection locked="0"/>
    </xf>
    <xf numFmtId="0" fontId="36" fillId="0" borderId="70" xfId="0" applyFont="1" applyBorder="1" applyAlignment="1" applyProtection="1">
      <alignment horizontal="left" vertical="center" wrapText="1"/>
    </xf>
    <xf numFmtId="0" fontId="35" fillId="0" borderId="70" xfId="0" applyFont="1" applyBorder="1" applyAlignment="1" applyProtection="1">
      <alignment horizontal="left" vertical="center" wrapText="1"/>
    </xf>
    <xf numFmtId="0" fontId="35" fillId="0" borderId="71" xfId="0" applyFont="1" applyBorder="1" applyAlignment="1" applyProtection="1">
      <alignment horizontal="left" vertical="center"/>
    </xf>
    <xf numFmtId="0" fontId="36" fillId="0" borderId="104" xfId="0" applyFont="1" applyBorder="1" applyAlignment="1" applyProtection="1">
      <alignment horizontal="center" vertical="center" wrapText="1"/>
    </xf>
    <xf numFmtId="0" fontId="48" fillId="24" borderId="75" xfId="0" applyFont="1" applyFill="1" applyBorder="1" applyAlignment="1" applyProtection="1">
      <alignment vertical="center" wrapText="1"/>
    </xf>
    <xf numFmtId="0" fontId="34" fillId="24" borderId="14" xfId="0" applyFont="1" applyFill="1" applyBorder="1" applyAlignment="1" applyProtection="1">
      <alignment horizontal="center" vertical="center" shrinkToFit="1"/>
    </xf>
    <xf numFmtId="0" fontId="1" fillId="24" borderId="0" xfId="0" applyFont="1" applyFill="1" applyAlignment="1" applyProtection="1">
      <alignment vertical="center" shrinkToFit="1"/>
    </xf>
    <xf numFmtId="0" fontId="34" fillId="24" borderId="0" xfId="0" applyFont="1" applyFill="1" applyAlignment="1" applyProtection="1">
      <alignment vertical="center" shrinkToFit="1"/>
    </xf>
    <xf numFmtId="0" fontId="1" fillId="24" borderId="0" xfId="0" applyFont="1" applyFill="1" applyAlignment="1" applyProtection="1">
      <alignment horizontal="left" vertical="center"/>
    </xf>
    <xf numFmtId="0" fontId="34" fillId="24" borderId="10" xfId="0" applyFont="1" applyFill="1" applyBorder="1" applyProtection="1">
      <alignment vertical="center"/>
    </xf>
    <xf numFmtId="0" fontId="34" fillId="24" borderId="54" xfId="0" applyFont="1" applyFill="1" applyBorder="1" applyProtection="1">
      <alignment vertical="center"/>
    </xf>
    <xf numFmtId="10" fontId="31" fillId="26" borderId="104" xfId="56" applyNumberFormat="1" applyFont="1" applyFill="1" applyBorder="1" applyAlignment="1" applyProtection="1">
      <alignment horizontal="center" vertical="center"/>
      <protection locked="0"/>
    </xf>
    <xf numFmtId="10" fontId="31" fillId="24" borderId="0" xfId="56" applyNumberFormat="1" applyFont="1" applyFill="1" applyBorder="1" applyAlignment="1" applyProtection="1">
      <alignment horizontal="center" vertical="center"/>
    </xf>
    <xf numFmtId="0" fontId="38" fillId="0" borderId="53" xfId="0" applyFont="1" applyBorder="1" applyAlignment="1" applyProtection="1">
      <alignment horizontal="left" vertical="center"/>
    </xf>
    <xf numFmtId="0" fontId="44" fillId="0" borderId="53" xfId="0" applyFont="1" applyBorder="1" applyAlignment="1" applyProtection="1">
      <alignment horizontal="left" vertical="center"/>
    </xf>
    <xf numFmtId="0" fontId="41" fillId="24" borderId="0" xfId="0" applyFont="1" applyFill="1" applyBorder="1" applyAlignment="1" applyProtection="1">
      <alignment horizontal="center" vertical="center"/>
    </xf>
    <xf numFmtId="0" fontId="41" fillId="24" borderId="0" xfId="0" applyFont="1" applyFill="1" applyBorder="1" applyAlignment="1" applyProtection="1">
      <alignment horizontal="center" vertical="center" wrapText="1"/>
    </xf>
    <xf numFmtId="178" fontId="31" fillId="0" borderId="105" xfId="19" applyNumberFormat="1" applyFont="1" applyBorder="1" applyAlignment="1" applyProtection="1">
      <alignment horizontal="right" vertical="center" shrinkToFit="1"/>
    </xf>
    <xf numFmtId="178" fontId="31" fillId="26" borderId="16" xfId="19" applyNumberFormat="1" applyFont="1" applyFill="1" applyBorder="1" applyAlignment="1" applyProtection="1">
      <alignment horizontal="right" vertical="center" shrinkToFit="1"/>
      <protection locked="0"/>
    </xf>
    <xf numFmtId="178" fontId="31" fillId="0" borderId="10" xfId="19" applyNumberFormat="1" applyFont="1" applyBorder="1" applyAlignment="1" applyProtection="1">
      <alignment horizontal="right" vertical="center" shrinkToFit="1"/>
    </xf>
    <xf numFmtId="178" fontId="31" fillId="0" borderId="16" xfId="19" applyNumberFormat="1" applyFont="1" applyBorder="1" applyAlignment="1" applyProtection="1">
      <alignment horizontal="right" vertical="center" shrinkToFit="1"/>
    </xf>
    <xf numFmtId="0" fontId="37" fillId="0" borderId="104" xfId="0" applyFont="1" applyBorder="1" applyAlignment="1" applyProtection="1">
      <alignment horizontal="center" vertical="center" wrapText="1" shrinkToFit="1"/>
    </xf>
    <xf numFmtId="176" fontId="31" fillId="24" borderId="0" xfId="0" applyNumberFormat="1" applyFont="1" applyFill="1" applyAlignment="1" applyProtection="1">
      <alignment horizontal="right" vertical="center"/>
    </xf>
    <xf numFmtId="176" fontId="31" fillId="0" borderId="16" xfId="0" applyNumberFormat="1" applyFont="1" applyBorder="1" applyAlignment="1" applyProtection="1">
      <alignment horizontal="right" vertical="center" shrinkToFit="1"/>
    </xf>
    <xf numFmtId="176" fontId="31" fillId="26" borderId="16" xfId="0" applyNumberFormat="1" applyFont="1" applyFill="1" applyBorder="1" applyAlignment="1" applyProtection="1">
      <alignment horizontal="right" vertical="center" shrinkToFit="1"/>
      <protection locked="0"/>
    </xf>
    <xf numFmtId="176" fontId="45" fillId="26" borderId="16" xfId="0" applyNumberFormat="1" applyFont="1" applyFill="1" applyBorder="1" applyAlignment="1">
      <alignment horizontal="right" vertical="center" shrinkToFit="1"/>
    </xf>
    <xf numFmtId="0" fontId="37" fillId="24" borderId="106" xfId="0" applyFont="1" applyFill="1" applyBorder="1" applyAlignment="1" applyProtection="1">
      <alignment horizontal="center" vertical="center" wrapText="1"/>
    </xf>
    <xf numFmtId="0" fontId="49" fillId="24" borderId="0" xfId="0" applyFont="1" applyFill="1" applyAlignment="1" applyProtection="1">
      <alignment horizontal="left" vertical="top" wrapText="1"/>
    </xf>
    <xf numFmtId="0" fontId="41" fillId="24" borderId="0" xfId="0" applyFont="1" applyFill="1" applyBorder="1" applyAlignment="1" applyProtection="1">
      <alignment horizontal="left" vertical="center" shrinkToFit="1"/>
    </xf>
    <xf numFmtId="0" fontId="38" fillId="24" borderId="0" xfId="0" applyFont="1" applyFill="1" applyBorder="1" applyAlignment="1" applyProtection="1">
      <alignment horizontal="center" vertical="center"/>
    </xf>
    <xf numFmtId="49" fontId="43" fillId="24" borderId="0" xfId="0" applyNumberFormat="1" applyFont="1" applyFill="1" applyAlignment="1" applyProtection="1">
      <alignment horizontal="center" vertical="center"/>
    </xf>
    <xf numFmtId="0" fontId="37" fillId="24" borderId="107" xfId="0" applyFont="1" applyFill="1" applyBorder="1" applyAlignment="1" applyProtection="1">
      <alignment horizontal="center" vertical="center" wrapText="1"/>
    </xf>
    <xf numFmtId="176" fontId="31" fillId="24" borderId="0" xfId="0" applyNumberFormat="1" applyFont="1" applyFill="1" applyProtection="1">
      <alignment vertical="center"/>
    </xf>
    <xf numFmtId="0" fontId="37" fillId="24" borderId="94" xfId="0" applyFont="1" applyFill="1" applyBorder="1" applyAlignment="1" applyProtection="1">
      <alignment horizontal="left" vertical="center"/>
    </xf>
    <xf numFmtId="0" fontId="50" fillId="27" borderId="16" xfId="0" applyFont="1" applyFill="1" applyBorder="1" applyAlignment="1" applyProtection="1">
      <alignment horizontal="center" vertical="center"/>
    </xf>
    <xf numFmtId="0" fontId="19" fillId="25" borderId="16" xfId="0" applyFont="1" applyFill="1" applyBorder="1" applyAlignment="1" applyProtection="1">
      <alignment horizontal="left" vertical="center" wrapText="1"/>
    </xf>
    <xf numFmtId="0" fontId="19" fillId="25" borderId="16" xfId="0" applyFont="1" applyFill="1" applyBorder="1" applyAlignment="1" applyProtection="1">
      <alignment vertical="center" wrapText="1"/>
    </xf>
    <xf numFmtId="176" fontId="21" fillId="24" borderId="0" xfId="0" applyNumberFormat="1" applyFont="1" applyFill="1" applyAlignment="1" applyProtection="1">
      <alignment horizontal="right" vertical="center"/>
    </xf>
    <xf numFmtId="176" fontId="1" fillId="24" borderId="37" xfId="0" applyNumberFormat="1" applyFont="1" applyFill="1" applyBorder="1" applyProtection="1">
      <alignment vertical="center"/>
    </xf>
    <xf numFmtId="176" fontId="1" fillId="28" borderId="21" xfId="0" applyNumberFormat="1" applyFont="1" applyFill="1" applyBorder="1" applyProtection="1">
      <alignment vertical="center"/>
      <protection locked="0"/>
    </xf>
    <xf numFmtId="176" fontId="1" fillId="28" borderId="26" xfId="0" applyNumberFormat="1" applyFont="1" applyFill="1" applyBorder="1" applyProtection="1">
      <alignment vertical="center"/>
      <protection locked="0"/>
    </xf>
    <xf numFmtId="0" fontId="43" fillId="24" borderId="0" xfId="0" applyFont="1" applyFill="1" applyProtection="1">
      <alignment vertical="center"/>
    </xf>
    <xf numFmtId="176" fontId="31" fillId="24" borderId="47" xfId="0" applyNumberFormat="1" applyFont="1" applyFill="1" applyBorder="1" applyProtection="1">
      <alignment vertical="center"/>
    </xf>
    <xf numFmtId="0" fontId="35" fillId="0" borderId="53" xfId="0" applyFont="1" applyBorder="1" applyAlignment="1" applyProtection="1">
      <alignment horizontal="left" vertical="center" wrapText="1"/>
    </xf>
    <xf numFmtId="0" fontId="41" fillId="26" borderId="0" xfId="0" applyFont="1" applyFill="1" applyBorder="1" applyAlignment="1" applyProtection="1">
      <alignment vertical="center" shrinkToFit="1"/>
      <protection locked="0"/>
    </xf>
    <xf numFmtId="0" fontId="21" fillId="24" borderId="0" xfId="0" applyFont="1" applyFill="1" applyAlignment="1" applyProtection="1">
      <alignment horizontal="right" vertical="center"/>
    </xf>
    <xf numFmtId="0" fontId="37" fillId="26" borderId="108" xfId="0" applyFont="1" applyFill="1" applyBorder="1" applyAlignment="1" applyProtection="1">
      <alignment horizontal="left" vertical="center" wrapText="1" shrinkToFit="1"/>
      <protection locked="0"/>
    </xf>
    <xf numFmtId="0" fontId="37" fillId="24" borderId="0" xfId="0" applyFont="1" applyFill="1" applyBorder="1" applyAlignment="1" applyProtection="1">
      <alignment horizontal="left" vertical="top" wrapText="1" shrinkToFit="1"/>
    </xf>
    <xf numFmtId="176" fontId="34" fillId="24" borderId="37" xfId="0" applyNumberFormat="1" applyFont="1" applyFill="1" applyBorder="1" applyProtection="1">
      <alignment vertical="center"/>
    </xf>
    <xf numFmtId="176" fontId="34" fillId="22" borderId="21" xfId="0" applyNumberFormat="1" applyFont="1" applyFill="1" applyBorder="1" applyAlignment="1" applyProtection="1">
      <alignment horizontal="right" vertical="center"/>
      <protection locked="0"/>
    </xf>
    <xf numFmtId="176" fontId="34" fillId="22" borderId="82" xfId="0" applyNumberFormat="1" applyFont="1" applyFill="1" applyBorder="1" applyAlignment="1" applyProtection="1">
      <alignment horizontal="right" vertical="center"/>
      <protection locked="0"/>
    </xf>
    <xf numFmtId="0" fontId="11" fillId="24" borderId="0" xfId="0" applyFont="1" applyFill="1" applyBorder="1" applyProtection="1">
      <alignment vertical="center"/>
    </xf>
    <xf numFmtId="176" fontId="31" fillId="24" borderId="109" xfId="0" applyNumberFormat="1" applyFont="1" applyFill="1" applyBorder="1" applyProtection="1">
      <alignment vertical="center"/>
    </xf>
    <xf numFmtId="0" fontId="51" fillId="24" borderId="0" xfId="0" applyFont="1" applyFill="1" applyProtection="1">
      <alignment vertical="center"/>
    </xf>
    <xf numFmtId="38" fontId="35" fillId="24" borderId="0" xfId="19" applyFont="1" applyFill="1" applyBorder="1" applyAlignment="1" applyProtection="1">
      <alignment horizontal="center" vertical="center" shrinkToFit="1"/>
    </xf>
    <xf numFmtId="0" fontId="31" fillId="24" borderId="49" xfId="0" applyFont="1" applyFill="1" applyBorder="1" applyProtection="1">
      <alignment vertical="center"/>
    </xf>
    <xf numFmtId="176" fontId="31" fillId="24" borderId="49" xfId="0" applyNumberFormat="1" applyFont="1" applyFill="1" applyBorder="1" applyProtection="1">
      <alignment vertical="center"/>
    </xf>
    <xf numFmtId="0" fontId="35" fillId="24" borderId="0" xfId="0" applyFont="1" applyFill="1" applyAlignment="1" applyProtection="1">
      <alignment horizontal="right" vertical="center"/>
    </xf>
    <xf numFmtId="0" fontId="36" fillId="0" borderId="110" xfId="0" applyFont="1" applyBorder="1" applyProtection="1">
      <alignment vertical="center"/>
    </xf>
    <xf numFmtId="0" fontId="36" fillId="0" borderId="111" xfId="0" applyFont="1" applyBorder="1" applyProtection="1">
      <alignment vertical="center"/>
    </xf>
    <xf numFmtId="0" fontId="36" fillId="0" borderId="53" xfId="0" applyFont="1" applyBorder="1" applyProtection="1">
      <alignment vertical="center"/>
    </xf>
    <xf numFmtId="0" fontId="36" fillId="0" borderId="18" xfId="0" applyFont="1" applyBorder="1" applyProtection="1">
      <alignment vertical="center"/>
    </xf>
    <xf numFmtId="176" fontId="36" fillId="0" borderId="78" xfId="0" applyNumberFormat="1" applyFont="1" applyBorder="1" applyProtection="1">
      <alignment vertical="center"/>
    </xf>
    <xf numFmtId="176" fontId="36" fillId="0" borderId="78" xfId="0" applyNumberFormat="1" applyFont="1" applyBorder="1">
      <alignment vertical="center"/>
    </xf>
    <xf numFmtId="176" fontId="36" fillId="0" borderId="53" xfId="0" applyNumberFormat="1" applyFont="1" applyBorder="1" applyProtection="1">
      <alignment vertical="center"/>
    </xf>
    <xf numFmtId="0" fontId="0" fillId="24" borderId="39" xfId="0" applyFont="1" applyFill="1" applyBorder="1" applyProtection="1">
      <alignment vertical="center"/>
    </xf>
    <xf numFmtId="0" fontId="50" fillId="25" borderId="16" xfId="0" applyFont="1" applyFill="1" applyBorder="1" applyAlignment="1" applyProtection="1">
      <alignment horizontal="center" vertical="center"/>
    </xf>
    <xf numFmtId="0" fontId="35" fillId="24" borderId="111" xfId="0" applyFont="1" applyFill="1" applyBorder="1" applyProtection="1">
      <alignment vertical="center"/>
    </xf>
    <xf numFmtId="0" fontId="35" fillId="24" borderId="78" xfId="0" applyFont="1" applyFill="1" applyBorder="1" applyProtection="1">
      <alignment vertical="center"/>
    </xf>
    <xf numFmtId="0" fontId="35" fillId="24" borderId="112" xfId="0" applyFont="1" applyFill="1" applyBorder="1" applyProtection="1">
      <alignment vertical="center"/>
    </xf>
    <xf numFmtId="38" fontId="52" fillId="24" borderId="0" xfId="19" applyFont="1" applyFill="1" applyBorder="1" applyAlignment="1" applyProtection="1">
      <alignment vertical="center" shrinkToFit="1"/>
    </xf>
    <xf numFmtId="0" fontId="38" fillId="24" borderId="0" xfId="0" applyFont="1" applyFill="1" applyBorder="1" applyAlignment="1" applyProtection="1">
      <alignment horizontal="center" vertical="center" shrinkToFit="1"/>
    </xf>
    <xf numFmtId="0" fontId="1" fillId="24" borderId="14" xfId="0" applyFont="1" applyFill="1" applyBorder="1" applyAlignment="1" applyProtection="1">
      <alignment horizontal="center" vertical="center"/>
    </xf>
    <xf numFmtId="176" fontId="36" fillId="24" borderId="0" xfId="0" applyNumberFormat="1" applyFont="1" applyFill="1" applyBorder="1" applyAlignment="1" applyProtection="1">
      <alignment vertical="center" textRotation="255"/>
    </xf>
    <xf numFmtId="0" fontId="0" fillId="24" borderId="0" xfId="0" applyFont="1" applyFill="1" applyAlignment="1" applyProtection="1"/>
    <xf numFmtId="0" fontId="0" fillId="24" borderId="0" xfId="0" applyFont="1" applyFill="1" applyAlignment="1" applyProtection="1">
      <alignment vertical="top"/>
    </xf>
    <xf numFmtId="0" fontId="35" fillId="24" borderId="18" xfId="0" applyFont="1" applyFill="1" applyBorder="1" applyAlignment="1" applyProtection="1">
      <alignment horizontal="left" vertical="center"/>
    </xf>
    <xf numFmtId="38" fontId="37" fillId="24" borderId="0" xfId="19" applyFont="1" applyFill="1" applyBorder="1" applyAlignment="1" applyProtection="1">
      <alignment vertical="center" shrinkToFit="1"/>
    </xf>
    <xf numFmtId="176" fontId="35" fillId="24" borderId="75" xfId="0" applyNumberFormat="1" applyFont="1" applyFill="1" applyBorder="1" applyAlignment="1" applyProtection="1">
      <alignment vertical="center" wrapText="1"/>
    </xf>
    <xf numFmtId="176" fontId="35" fillId="24" borderId="0" xfId="0" applyNumberFormat="1" applyFont="1" applyFill="1" applyAlignment="1" applyProtection="1">
      <alignment vertical="center" wrapText="1"/>
    </xf>
    <xf numFmtId="176" fontId="35" fillId="24" borderId="49" xfId="0" applyNumberFormat="1" applyFont="1" applyFill="1" applyBorder="1" applyAlignment="1" applyProtection="1">
      <alignment vertical="center" wrapText="1"/>
    </xf>
    <xf numFmtId="0" fontId="47" fillId="24" borderId="113" xfId="0" applyFont="1" applyFill="1" applyBorder="1" applyAlignment="1" applyProtection="1">
      <alignment horizontal="right" vertical="center" shrinkToFit="1"/>
    </xf>
    <xf numFmtId="0" fontId="36" fillId="24" borderId="0" xfId="0" applyFont="1" applyFill="1" applyProtection="1">
      <alignment vertical="center"/>
    </xf>
    <xf numFmtId="0" fontId="0" fillId="24" borderId="0" xfId="0" applyFill="1" applyBorder="1" applyProtection="1">
      <alignment vertical="center"/>
    </xf>
    <xf numFmtId="2" fontId="34" fillId="24" borderId="16" xfId="0" applyNumberFormat="1" applyFont="1" applyFill="1" applyBorder="1" applyAlignment="1" applyProtection="1">
      <alignment horizontal="center" vertical="center" shrinkToFit="1"/>
    </xf>
    <xf numFmtId="0" fontId="53" fillId="24" borderId="0" xfId="0" applyFont="1" applyFill="1" applyBorder="1" applyProtection="1">
      <alignment vertical="center"/>
    </xf>
    <xf numFmtId="0" fontId="47" fillId="24" borderId="0" xfId="0" applyFont="1" applyFill="1" applyBorder="1" applyAlignment="1" applyProtection="1">
      <alignment horizontal="center" vertical="center" shrinkToFit="1"/>
    </xf>
    <xf numFmtId="0" fontId="47" fillId="24" borderId="0" xfId="0" applyFont="1" applyFill="1" applyBorder="1" applyAlignment="1" applyProtection="1">
      <alignment horizontal="right" vertical="center" shrinkToFit="1"/>
    </xf>
    <xf numFmtId="2" fontId="35" fillId="24" borderId="16" xfId="0" applyNumberFormat="1" applyFont="1" applyFill="1" applyBorder="1" applyAlignment="1" applyProtection="1">
      <alignment horizontal="center" vertical="center" shrinkToFit="1"/>
    </xf>
    <xf numFmtId="2" fontId="47" fillId="24" borderId="0" xfId="0" applyNumberFormat="1" applyFont="1" applyFill="1" applyBorder="1" applyAlignment="1" applyProtection="1">
      <alignment horizontal="center" vertical="center" shrinkToFit="1"/>
    </xf>
    <xf numFmtId="0" fontId="47" fillId="24" borderId="0" xfId="0" applyFont="1" applyFill="1" applyBorder="1" applyAlignment="1" applyProtection="1">
      <alignment vertical="center" shrinkToFit="1"/>
    </xf>
    <xf numFmtId="0" fontId="34" fillId="24" borderId="75" xfId="0" applyFont="1" applyFill="1" applyBorder="1" applyProtection="1">
      <alignment vertical="center"/>
    </xf>
    <xf numFmtId="0" fontId="34" fillId="24" borderId="49" xfId="0" applyFont="1" applyFill="1" applyBorder="1" applyProtection="1">
      <alignment vertical="center"/>
    </xf>
    <xf numFmtId="0" fontId="47" fillId="24" borderId="47" xfId="0" applyFont="1" applyFill="1" applyBorder="1" applyAlignment="1" applyProtection="1">
      <alignment vertical="center" shrinkToFit="1"/>
    </xf>
    <xf numFmtId="2" fontId="47" fillId="24" borderId="0" xfId="0" applyNumberFormat="1" applyFont="1" applyFill="1" applyBorder="1" applyAlignment="1" applyProtection="1">
      <alignment vertical="center" shrinkToFit="1"/>
    </xf>
    <xf numFmtId="0" fontId="54" fillId="24" borderId="0" xfId="0" applyFont="1" applyFill="1" applyProtection="1">
      <alignment vertical="center"/>
    </xf>
    <xf numFmtId="0" fontId="0" fillId="24" borderId="0" xfId="0" applyFont="1" applyFill="1" applyBorder="1" applyAlignment="1" applyProtection="1">
      <alignment horizontal="center" vertical="center"/>
    </xf>
    <xf numFmtId="0" fontId="50" fillId="24" borderId="0" xfId="0" applyFont="1" applyFill="1" applyBorder="1" applyProtection="1">
      <alignment vertical="center"/>
    </xf>
    <xf numFmtId="0" fontId="37" fillId="24" borderId="75" xfId="0" applyFont="1" applyFill="1" applyBorder="1" applyProtection="1">
      <alignment vertical="center"/>
    </xf>
    <xf numFmtId="0" fontId="37" fillId="24" borderId="49" xfId="0" applyFont="1" applyFill="1" applyBorder="1" applyProtection="1">
      <alignment vertical="center"/>
    </xf>
    <xf numFmtId="0" fontId="35" fillId="24" borderId="0" xfId="0" applyFont="1" applyFill="1" applyAlignment="1" applyProtection="1">
      <alignment horizontal="left" vertical="center"/>
    </xf>
    <xf numFmtId="0" fontId="37" fillId="24" borderId="0" xfId="0" applyFont="1" applyFill="1" applyAlignment="1" applyProtection="1">
      <alignment vertical="center" wrapText="1"/>
    </xf>
    <xf numFmtId="0" fontId="47" fillId="24" borderId="0" xfId="0" applyFont="1" applyFill="1" applyAlignment="1" applyProtection="1">
      <alignment vertical="center" textRotation="255" shrinkToFit="1"/>
    </xf>
    <xf numFmtId="0" fontId="39" fillId="25" borderId="16" xfId="0" applyFont="1" applyFill="1" applyBorder="1" applyAlignment="1" applyProtection="1">
      <alignment horizontal="center" vertical="center" wrapText="1"/>
    </xf>
    <xf numFmtId="0" fontId="34" fillId="24" borderId="0" xfId="0" applyFont="1" applyFill="1" applyBorder="1" applyAlignment="1" applyProtection="1">
      <alignment horizontal="center" vertical="center"/>
    </xf>
    <xf numFmtId="0" fontId="55" fillId="24" borderId="0" xfId="0" applyFont="1" applyFill="1" applyAlignment="1" applyProtection="1">
      <alignment horizontal="left" vertical="center" wrapText="1"/>
    </xf>
    <xf numFmtId="0" fontId="56" fillId="24" borderId="0" xfId="0" applyFont="1" applyFill="1" applyAlignment="1" applyProtection="1">
      <alignment horizontal="left" vertical="top" wrapText="1"/>
    </xf>
    <xf numFmtId="0" fontId="41" fillId="24" borderId="0" xfId="0" applyFont="1" applyFill="1" applyAlignment="1" applyProtection="1">
      <alignment vertical="center" shrinkToFit="1"/>
    </xf>
    <xf numFmtId="0" fontId="46" fillId="24" borderId="0" xfId="0" applyFont="1" applyFill="1" applyAlignment="1" applyProtection="1">
      <alignment vertical="center"/>
    </xf>
    <xf numFmtId="0" fontId="31" fillId="24" borderId="54" xfId="0" applyFont="1" applyFill="1" applyBorder="1" applyProtection="1">
      <alignment vertical="center"/>
    </xf>
    <xf numFmtId="0" fontId="37" fillId="24" borderId="41" xfId="0" applyFont="1" applyFill="1" applyBorder="1" applyProtection="1">
      <alignment vertical="center"/>
    </xf>
    <xf numFmtId="0" fontId="37" fillId="24" borderId="114" xfId="0" applyFont="1" applyFill="1" applyBorder="1" applyProtection="1">
      <alignment vertical="center"/>
    </xf>
    <xf numFmtId="0" fontId="37" fillId="24" borderId="112" xfId="0" applyFont="1" applyFill="1" applyBorder="1" applyProtection="1">
      <alignment vertical="center"/>
    </xf>
    <xf numFmtId="0" fontId="37" fillId="24" borderId="115" xfId="0" applyFont="1" applyFill="1" applyBorder="1" applyProtection="1">
      <alignment vertical="center"/>
    </xf>
    <xf numFmtId="0" fontId="50" fillId="27" borderId="116" xfId="0" applyFont="1" applyFill="1" applyBorder="1" applyAlignment="1" applyProtection="1">
      <alignment horizontal="center" vertical="center"/>
    </xf>
    <xf numFmtId="0" fontId="34" fillId="24" borderId="117" xfId="0" applyFont="1" applyFill="1" applyBorder="1" applyAlignment="1" applyProtection="1">
      <alignment horizontal="center" vertical="center"/>
    </xf>
    <xf numFmtId="0" fontId="34" fillId="24" borderId="113" xfId="0" applyFont="1" applyFill="1" applyBorder="1" applyAlignment="1" applyProtection="1">
      <alignment horizontal="center" vertical="center"/>
    </xf>
    <xf numFmtId="0" fontId="35" fillId="24" borderId="118" xfId="0" applyFont="1" applyFill="1" applyBorder="1" applyProtection="1">
      <alignment vertical="center"/>
    </xf>
    <xf numFmtId="0" fontId="50" fillId="27" borderId="16" xfId="0" applyFont="1" applyFill="1" applyBorder="1" applyAlignment="1" applyProtection="1">
      <alignment horizontal="left" vertical="center"/>
    </xf>
    <xf numFmtId="0" fontId="37" fillId="24" borderId="94" xfId="0" applyFont="1" applyFill="1" applyBorder="1" applyAlignment="1" applyProtection="1">
      <alignment vertical="center" wrapText="1"/>
    </xf>
    <xf numFmtId="0" fontId="37" fillId="24" borderId="119" xfId="0" applyFont="1" applyFill="1" applyBorder="1" applyAlignment="1" applyProtection="1">
      <alignment vertical="center" wrapText="1"/>
    </xf>
    <xf numFmtId="0" fontId="37" fillId="24" borderId="120" xfId="0" applyFont="1" applyFill="1" applyBorder="1" applyAlignment="1" applyProtection="1">
      <alignment vertical="center" wrapText="1"/>
    </xf>
    <xf numFmtId="0" fontId="37" fillId="24" borderId="120" xfId="0" applyFont="1" applyFill="1" applyBorder="1" applyAlignment="1" applyProtection="1">
      <alignment horizontal="left" vertical="center" wrapText="1"/>
    </xf>
    <xf numFmtId="0" fontId="37" fillId="24" borderId="113" xfId="0" applyFont="1" applyFill="1" applyBorder="1" applyAlignment="1" applyProtection="1">
      <alignment vertical="center" wrapText="1"/>
    </xf>
    <xf numFmtId="0" fontId="37" fillId="24" borderId="92" xfId="0" applyFont="1" applyFill="1" applyBorder="1" applyAlignment="1" applyProtection="1">
      <alignment vertical="center" wrapText="1"/>
    </xf>
    <xf numFmtId="0" fontId="37" fillId="24" borderId="118" xfId="0" applyFont="1" applyFill="1" applyBorder="1" applyAlignment="1" applyProtection="1">
      <alignment vertical="center" wrapText="1"/>
    </xf>
    <xf numFmtId="0" fontId="1" fillId="24" borderId="117" xfId="0" applyFont="1" applyFill="1" applyBorder="1" applyProtection="1">
      <alignment vertical="center"/>
    </xf>
    <xf numFmtId="0" fontId="41" fillId="24" borderId="113" xfId="0" applyFont="1" applyFill="1" applyBorder="1" applyAlignment="1" applyProtection="1">
      <alignment vertical="center" wrapText="1"/>
    </xf>
    <xf numFmtId="0" fontId="41" fillId="24" borderId="113" xfId="0" applyFont="1" applyFill="1" applyBorder="1" applyAlignment="1" applyProtection="1">
      <alignment vertical="center" shrinkToFit="1"/>
    </xf>
    <xf numFmtId="0" fontId="46" fillId="24" borderId="113" xfId="0" applyFont="1" applyFill="1" applyBorder="1" applyAlignment="1" applyProtection="1">
      <alignment vertical="center"/>
    </xf>
    <xf numFmtId="0" fontId="1" fillId="24" borderId="118" xfId="0" applyFont="1" applyFill="1" applyBorder="1" applyProtection="1">
      <alignment vertical="center"/>
    </xf>
    <xf numFmtId="0" fontId="57" fillId="27" borderId="14" xfId="0" applyFont="1" applyFill="1" applyBorder="1" applyAlignment="1" applyProtection="1">
      <alignment horizontal="center" vertical="center"/>
    </xf>
    <xf numFmtId="0" fontId="39" fillId="27" borderId="14" xfId="0" applyFont="1" applyFill="1" applyBorder="1" applyAlignment="1" applyProtection="1">
      <alignment horizontal="center" vertical="center"/>
    </xf>
    <xf numFmtId="176" fontId="36" fillId="24" borderId="0" xfId="0" applyNumberFormat="1" applyFont="1" applyFill="1" applyProtection="1">
      <alignment vertical="center"/>
    </xf>
    <xf numFmtId="0" fontId="37" fillId="24" borderId="0" xfId="0" applyFont="1" applyFill="1" applyAlignment="1" applyProtection="1">
      <alignment vertical="top" wrapText="1"/>
    </xf>
    <xf numFmtId="0" fontId="37" fillId="24" borderId="0" xfId="0" applyFont="1" applyFill="1" applyAlignment="1" applyProtection="1">
      <alignment vertical="center"/>
    </xf>
    <xf numFmtId="0" fontId="11" fillId="24" borderId="0" xfId="0" applyFont="1" applyFill="1" applyAlignment="1" applyProtection="1">
      <alignment vertical="center" wrapText="1"/>
    </xf>
    <xf numFmtId="179" fontId="11" fillId="24" borderId="0" xfId="0" applyNumberFormat="1" applyFont="1" applyFill="1" applyProtection="1">
      <alignment vertical="center"/>
    </xf>
    <xf numFmtId="0" fontId="34" fillId="24" borderId="39" xfId="0" applyFont="1" applyFill="1" applyBorder="1" applyProtection="1">
      <alignment vertical="center"/>
    </xf>
    <xf numFmtId="0" fontId="19" fillId="24" borderId="16" xfId="0" applyFont="1" applyFill="1" applyBorder="1" applyAlignment="1" applyProtection="1">
      <alignment horizontal="left" vertical="center" wrapText="1"/>
    </xf>
    <xf numFmtId="0" fontId="50" fillId="0" borderId="16" xfId="0" applyFont="1" applyBorder="1" applyAlignment="1" applyProtection="1">
      <alignment horizontal="left" vertical="center"/>
    </xf>
    <xf numFmtId="0" fontId="50" fillId="0" borderId="116" xfId="0" applyFont="1" applyBorder="1" applyAlignment="1" applyProtection="1">
      <alignment horizontal="left" vertical="center" wrapText="1"/>
    </xf>
    <xf numFmtId="0" fontId="50" fillId="0" borderId="16" xfId="0" applyFont="1" applyBorder="1" applyAlignment="1" applyProtection="1">
      <alignment horizontal="left" vertical="center" wrapText="1"/>
    </xf>
    <xf numFmtId="0" fontId="58" fillId="0" borderId="121" xfId="0" applyFont="1" applyBorder="1" applyAlignment="1" applyProtection="1">
      <alignment horizontal="center" vertical="center"/>
      <protection locked="0"/>
    </xf>
    <xf numFmtId="176" fontId="36" fillId="0" borderId="0" xfId="0" applyNumberFormat="1" applyFont="1" applyProtection="1">
      <alignment vertical="center"/>
    </xf>
    <xf numFmtId="0" fontId="50" fillId="24" borderId="16" xfId="0" applyFont="1" applyFill="1" applyBorder="1" applyAlignment="1" applyProtection="1">
      <alignment horizontal="left" vertical="center" wrapText="1"/>
    </xf>
    <xf numFmtId="0" fontId="35" fillId="0" borderId="0" xfId="0" applyFont="1" applyAlignment="1" applyProtection="1">
      <alignment vertical="center" wrapText="1"/>
    </xf>
    <xf numFmtId="0" fontId="19" fillId="0" borderId="16" xfId="0" applyFont="1" applyBorder="1" applyAlignment="1" applyProtection="1">
      <alignment horizontal="left" vertical="center" wrapText="1"/>
    </xf>
    <xf numFmtId="0" fontId="35" fillId="0" borderId="0" xfId="0" applyFont="1" applyAlignment="1" applyProtection="1">
      <alignment horizontal="left" vertical="center"/>
    </xf>
    <xf numFmtId="0" fontId="27" fillId="0" borderId="16" xfId="0" applyFont="1" applyBorder="1" applyAlignment="1" applyProtection="1">
      <alignment horizontal="left" vertical="center" wrapText="1"/>
    </xf>
    <xf numFmtId="0" fontId="58" fillId="0" borderId="0" xfId="0" applyFont="1" applyBorder="1" applyAlignment="1" applyProtection="1">
      <alignment horizontal="center" vertical="center"/>
    </xf>
    <xf numFmtId="0" fontId="58" fillId="0" borderId="121" xfId="0" applyFont="1" applyBorder="1" applyAlignment="1" applyProtection="1">
      <alignment horizontal="center" vertical="center"/>
    </xf>
    <xf numFmtId="0" fontId="36" fillId="0" borderId="0" xfId="0" applyFont="1" applyAlignment="1" applyProtection="1">
      <alignment vertical="center" wrapText="1"/>
    </xf>
    <xf numFmtId="0" fontId="59" fillId="0" borderId="121" xfId="0" applyFont="1" applyBorder="1" applyAlignment="1" applyProtection="1">
      <alignment horizontal="center" vertical="center"/>
    </xf>
    <xf numFmtId="0" fontId="60" fillId="0" borderId="121" xfId="0" applyFont="1" applyBorder="1" applyAlignment="1" applyProtection="1">
      <alignment horizontal="left" vertical="center"/>
    </xf>
    <xf numFmtId="0" fontId="60" fillId="0" borderId="121" xfId="0" applyFont="1" applyBorder="1" applyAlignment="1" applyProtection="1">
      <alignment horizontal="center" vertical="center"/>
      <protection locked="0"/>
    </xf>
    <xf numFmtId="0" fontId="45" fillId="0" borderId="0" xfId="0" applyFont="1" applyProtection="1">
      <alignment vertical="center"/>
    </xf>
    <xf numFmtId="0" fontId="50" fillId="0" borderId="0" xfId="0" applyFont="1" applyAlignment="1" applyProtection="1">
      <alignment horizontal="center" vertical="center"/>
    </xf>
    <xf numFmtId="0" fontId="37" fillId="0" borderId="0" xfId="0" applyFont="1" applyAlignment="1" applyProtection="1">
      <alignment horizontal="left" vertical="center" wrapText="1"/>
    </xf>
    <xf numFmtId="0" fontId="0" fillId="0" borderId="122" xfId="0" applyBorder="1" applyProtection="1">
      <alignment vertical="center"/>
    </xf>
    <xf numFmtId="179" fontId="11" fillId="0" borderId="0" xfId="0" applyNumberFormat="1" applyFont="1" applyProtection="1">
      <alignment vertical="center"/>
    </xf>
    <xf numFmtId="0" fontId="57" fillId="0" borderId="16" xfId="0" applyFont="1" applyBorder="1" applyAlignment="1" applyProtection="1">
      <alignment horizontal="left" vertical="center" wrapText="1"/>
    </xf>
    <xf numFmtId="0" fontId="50" fillId="0" borderId="0" xfId="0" applyFont="1" applyProtection="1">
      <alignment vertical="center"/>
    </xf>
    <xf numFmtId="0" fontId="23" fillId="0" borderId="0" xfId="0" applyFont="1" applyAlignment="1" applyProtection="1">
      <alignment horizontal="left" vertical="top" wrapText="1"/>
    </xf>
    <xf numFmtId="180" fontId="11" fillId="0" borderId="0" xfId="0" applyNumberFormat="1" applyFont="1" applyProtection="1">
      <alignment vertical="center"/>
    </xf>
    <xf numFmtId="0" fontId="54" fillId="0" borderId="0" xfId="0" applyFont="1" applyProtection="1">
      <alignment vertical="center"/>
    </xf>
    <xf numFmtId="0" fontId="2" fillId="0" borderId="0" xfId="0" applyFont="1" applyProtection="1">
      <alignment vertical="center"/>
    </xf>
    <xf numFmtId="0" fontId="61" fillId="0" borderId="0" xfId="0" applyFont="1" applyProtection="1">
      <alignment vertical="center"/>
    </xf>
    <xf numFmtId="0" fontId="62" fillId="0" borderId="0" xfId="0" applyFont="1" applyProtection="1">
      <alignment vertical="center"/>
    </xf>
    <xf numFmtId="0" fontId="63" fillId="0" borderId="0" xfId="0" applyFont="1" applyProtection="1">
      <alignment vertical="center"/>
    </xf>
    <xf numFmtId="0" fontId="28" fillId="24" borderId="0" xfId="0" applyFont="1" applyFill="1" applyProtection="1">
      <alignment vertical="center"/>
    </xf>
    <xf numFmtId="0" fontId="21" fillId="24" borderId="10" xfId="0" applyFont="1" applyFill="1" applyBorder="1" applyAlignment="1" applyProtection="1">
      <alignment horizontal="center" vertical="center"/>
    </xf>
    <xf numFmtId="0" fontId="21" fillId="24" borderId="0" xfId="0" applyFont="1" applyFill="1" applyAlignment="1" applyProtection="1">
      <alignment horizontal="center" vertical="center"/>
    </xf>
    <xf numFmtId="0" fontId="37" fillId="24" borderId="123" xfId="0" applyFont="1" applyFill="1" applyBorder="1" applyAlignment="1" applyProtection="1">
      <alignment horizontal="center" vertical="center" wrapText="1"/>
    </xf>
    <xf numFmtId="0" fontId="34" fillId="0" borderId="124" xfId="0" applyFont="1" applyBorder="1" applyAlignment="1" applyProtection="1">
      <alignment horizontal="center" vertical="center"/>
    </xf>
    <xf numFmtId="181" fontId="34" fillId="0" borderId="18" xfId="0" applyNumberFormat="1" applyFont="1" applyBorder="1" applyAlignment="1" applyProtection="1">
      <alignment horizontal="center" vertical="center"/>
    </xf>
    <xf numFmtId="181" fontId="34" fillId="0" borderId="20" xfId="0" applyNumberFormat="1" applyFont="1" applyBorder="1" applyAlignment="1" applyProtection="1">
      <alignment horizontal="center" vertical="center"/>
    </xf>
    <xf numFmtId="0" fontId="64" fillId="24" borderId="0" xfId="0" applyFont="1" applyFill="1" applyProtection="1">
      <alignment vertical="center"/>
    </xf>
    <xf numFmtId="0" fontId="1" fillId="24" borderId="10" xfId="0" applyFont="1" applyFill="1" applyBorder="1" applyAlignment="1" applyProtection="1">
      <alignment horizontal="left" vertical="center"/>
    </xf>
    <xf numFmtId="0" fontId="1" fillId="24" borderId="37" xfId="0" applyFont="1" applyFill="1" applyBorder="1" applyAlignment="1" applyProtection="1">
      <alignment horizontal="left" vertical="center" wrapText="1"/>
    </xf>
    <xf numFmtId="0" fontId="1" fillId="24" borderId="12" xfId="0" applyFont="1" applyFill="1" applyBorder="1" applyAlignment="1" applyProtection="1">
      <alignment horizontal="center" vertical="center" wrapText="1"/>
    </xf>
    <xf numFmtId="0" fontId="1" fillId="24" borderId="35" xfId="0" applyFont="1" applyFill="1" applyBorder="1" applyAlignment="1" applyProtection="1">
      <alignment horizontal="left" vertical="center" wrapText="1"/>
    </xf>
    <xf numFmtId="0" fontId="35" fillId="24" borderId="0" xfId="0" applyFont="1" applyFill="1" applyAlignment="1" applyProtection="1">
      <alignment horizontal="left" vertical="center" wrapText="1"/>
    </xf>
    <xf numFmtId="0" fontId="31" fillId="24" borderId="42" xfId="0" applyFont="1" applyFill="1" applyBorder="1" applyAlignment="1" applyProtection="1">
      <alignment horizontal="left" vertical="top" wrapText="1"/>
    </xf>
    <xf numFmtId="0" fontId="1" fillId="24" borderId="104" xfId="0" applyFont="1" applyFill="1" applyBorder="1" applyAlignment="1" applyProtection="1">
      <alignment horizontal="center" vertical="center" wrapText="1"/>
    </xf>
    <xf numFmtId="0" fontId="34" fillId="0" borderId="12"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28" xfId="0" applyFont="1" applyBorder="1" applyAlignment="1" applyProtection="1">
      <alignment horizontal="center" vertical="center"/>
    </xf>
    <xf numFmtId="0" fontId="21" fillId="24" borderId="0" xfId="0" applyFont="1" applyFill="1" applyProtection="1">
      <alignment vertical="center"/>
    </xf>
    <xf numFmtId="0" fontId="1" fillId="24" borderId="10" xfId="0" applyFont="1" applyFill="1" applyBorder="1" applyAlignment="1" applyProtection="1">
      <alignment horizontal="left" vertical="center" wrapText="1"/>
    </xf>
    <xf numFmtId="0" fontId="21" fillId="24" borderId="16" xfId="0" applyFont="1" applyFill="1" applyBorder="1" applyAlignment="1" applyProtection="1">
      <alignment horizontal="left" vertical="center"/>
    </xf>
    <xf numFmtId="0" fontId="34" fillId="24" borderId="13" xfId="0" applyFont="1" applyFill="1" applyBorder="1" applyAlignment="1" applyProtection="1">
      <alignment vertical="center" wrapText="1"/>
    </xf>
    <xf numFmtId="0" fontId="34" fillId="24" borderId="11" xfId="0" applyFont="1" applyFill="1" applyBorder="1" applyAlignment="1" applyProtection="1">
      <alignment vertical="center" wrapText="1"/>
    </xf>
    <xf numFmtId="0" fontId="34" fillId="24" borderId="14" xfId="0" applyFont="1" applyFill="1" applyBorder="1" applyAlignment="1" applyProtection="1">
      <alignment vertical="center" wrapText="1"/>
    </xf>
    <xf numFmtId="0" fontId="34" fillId="24" borderId="28" xfId="0" applyFont="1" applyFill="1" applyBorder="1" applyAlignment="1" applyProtection="1">
      <alignment vertical="center" wrapText="1"/>
    </xf>
    <xf numFmtId="0" fontId="1" fillId="0" borderId="30" xfId="0" applyFont="1" applyBorder="1" applyAlignment="1" applyProtection="1">
      <alignment horizontal="center" vertical="center"/>
    </xf>
    <xf numFmtId="0" fontId="1" fillId="24" borderId="28" xfId="0" applyFont="1" applyFill="1" applyBorder="1" applyAlignment="1" applyProtection="1">
      <alignment horizontal="center" vertical="center"/>
    </xf>
    <xf numFmtId="0" fontId="34" fillId="24" borderId="12" xfId="0" applyFont="1" applyFill="1" applyBorder="1" applyAlignment="1" applyProtection="1">
      <alignment vertical="center" wrapText="1"/>
    </xf>
    <xf numFmtId="0" fontId="1" fillId="24" borderId="104" xfId="0" applyFont="1" applyFill="1" applyBorder="1" applyAlignment="1" applyProtection="1">
      <alignment horizontal="center" vertical="center"/>
    </xf>
    <xf numFmtId="0" fontId="34" fillId="24" borderId="13" xfId="0" applyFont="1" applyFill="1" applyBorder="1" applyAlignment="1" applyProtection="1">
      <alignment vertical="center" wrapText="1" shrinkToFit="1"/>
    </xf>
    <xf numFmtId="0" fontId="34" fillId="24" borderId="11" xfId="0" applyFont="1" applyFill="1" applyBorder="1" applyAlignment="1" applyProtection="1">
      <alignment vertical="center" wrapText="1" shrinkToFit="1"/>
    </xf>
    <xf numFmtId="0" fontId="34" fillId="24" borderId="14" xfId="0" applyFont="1" applyFill="1" applyBorder="1" applyAlignment="1" applyProtection="1">
      <alignment vertical="center" wrapText="1" shrinkToFit="1"/>
    </xf>
    <xf numFmtId="0" fontId="34" fillId="24" borderId="28" xfId="0" applyFont="1" applyFill="1" applyBorder="1" applyAlignment="1" applyProtection="1">
      <alignment vertical="center" wrapText="1" shrinkToFit="1"/>
    </xf>
    <xf numFmtId="176" fontId="1" fillId="24" borderId="21" xfId="0" applyNumberFormat="1" applyFont="1" applyFill="1" applyBorder="1" applyAlignment="1" applyProtection="1">
      <alignment vertical="center" shrinkToFit="1"/>
    </xf>
    <xf numFmtId="176" fontId="1" fillId="24" borderId="22" xfId="0" applyNumberFormat="1" applyFont="1" applyFill="1" applyBorder="1" applyAlignment="1" applyProtection="1">
      <alignment vertical="center" shrinkToFit="1"/>
    </xf>
    <xf numFmtId="176" fontId="1" fillId="24" borderId="24" xfId="0" applyNumberFormat="1" applyFont="1" applyFill="1" applyBorder="1" applyAlignment="1" applyProtection="1">
      <alignment vertical="center" shrinkToFit="1"/>
    </xf>
    <xf numFmtId="176" fontId="1" fillId="24" borderId="26" xfId="0" applyNumberFormat="1" applyFont="1" applyFill="1" applyBorder="1" applyAlignment="1" applyProtection="1">
      <alignment vertical="center" shrinkToFit="1"/>
    </xf>
    <xf numFmtId="176" fontId="35" fillId="24" borderId="0" xfId="0" applyNumberFormat="1" applyFont="1" applyFill="1" applyAlignment="1" applyProtection="1">
      <alignment vertical="center" shrinkToFit="1"/>
    </xf>
    <xf numFmtId="0" fontId="1" fillId="24" borderId="108" xfId="0" applyFont="1" applyFill="1" applyBorder="1" applyAlignment="1" applyProtection="1">
      <alignment horizontal="center" vertical="center"/>
    </xf>
    <xf numFmtId="0" fontId="34" fillId="24" borderId="39" xfId="0" applyFont="1" applyFill="1" applyBorder="1" applyAlignment="1" applyProtection="1">
      <alignment vertical="center" wrapText="1" shrinkToFit="1"/>
    </xf>
    <xf numFmtId="0" fontId="34" fillId="24" borderId="37" xfId="0" applyFont="1" applyFill="1" applyBorder="1" applyAlignment="1" applyProtection="1">
      <alignment vertical="center" wrapText="1" shrinkToFit="1"/>
    </xf>
    <xf numFmtId="0" fontId="34" fillId="24" borderId="10" xfId="0" applyFont="1" applyFill="1" applyBorder="1" applyAlignment="1" applyProtection="1">
      <alignment vertical="center" wrapText="1" shrinkToFit="1"/>
    </xf>
    <xf numFmtId="0" fontId="34" fillId="24" borderId="83" xfId="0" applyFont="1" applyFill="1" applyBorder="1" applyAlignment="1" applyProtection="1">
      <alignment vertical="center" wrapText="1" shrinkToFit="1"/>
    </xf>
    <xf numFmtId="0" fontId="36" fillId="24" borderId="53" xfId="0" applyFont="1" applyFill="1" applyBorder="1" applyProtection="1">
      <alignment vertical="center"/>
    </xf>
    <xf numFmtId="0" fontId="21" fillId="24" borderId="16" xfId="0" applyFont="1" applyFill="1" applyBorder="1" applyAlignment="1" applyProtection="1">
      <alignment horizontal="center" vertical="center"/>
    </xf>
    <xf numFmtId="0" fontId="1" fillId="24" borderId="125" xfId="0" applyFont="1" applyFill="1" applyBorder="1" applyAlignment="1" applyProtection="1">
      <alignment horizontal="center" vertical="center" wrapText="1"/>
    </xf>
    <xf numFmtId="0" fontId="39" fillId="4" borderId="17" xfId="0" applyFont="1" applyFill="1" applyBorder="1" applyAlignment="1" applyProtection="1">
      <alignment horizontal="center" vertical="center"/>
      <protection locked="0"/>
    </xf>
    <xf numFmtId="0" fontId="39" fillId="4" borderId="18" xfId="0" applyFont="1" applyFill="1" applyBorder="1" applyAlignment="1" applyProtection="1">
      <alignment horizontal="center" vertical="center"/>
      <protection locked="0"/>
    </xf>
    <xf numFmtId="0" fontId="39" fillId="4" borderId="20" xfId="0" applyFont="1" applyFill="1" applyBorder="1" applyAlignment="1" applyProtection="1">
      <alignment horizontal="center" vertical="center"/>
      <protection locked="0"/>
    </xf>
    <xf numFmtId="0" fontId="1" fillId="24" borderId="126" xfId="0" applyFont="1" applyFill="1" applyBorder="1" applyAlignment="1" applyProtection="1">
      <alignment horizontal="center" vertical="center" wrapText="1"/>
    </xf>
    <xf numFmtId="0" fontId="39" fillId="29" borderId="30" xfId="0" applyFont="1" applyFill="1" applyBorder="1" applyAlignment="1" applyProtection="1">
      <alignment horizontal="center" vertical="center"/>
      <protection locked="0"/>
    </xf>
    <xf numFmtId="0" fontId="39" fillId="29" borderId="14" xfId="0" applyFont="1" applyFill="1" applyBorder="1" applyAlignment="1" applyProtection="1">
      <alignment horizontal="center" vertical="center"/>
      <protection locked="0"/>
    </xf>
    <xf numFmtId="0" fontId="39" fillId="29" borderId="28" xfId="0" applyFont="1" applyFill="1" applyBorder="1" applyAlignment="1" applyProtection="1">
      <alignment horizontal="center" vertical="center"/>
      <protection locked="0"/>
    </xf>
    <xf numFmtId="0" fontId="1" fillId="24" borderId="127" xfId="0" applyFont="1" applyFill="1" applyBorder="1" applyAlignment="1" applyProtection="1">
      <alignment horizontal="center" vertical="center" wrapText="1"/>
    </xf>
    <xf numFmtId="176" fontId="39" fillId="22" borderId="35" xfId="0" applyNumberFormat="1" applyFont="1" applyFill="1" applyBorder="1" applyAlignment="1" applyProtection="1">
      <alignment horizontal="center" vertical="center" shrinkToFit="1"/>
      <protection locked="0"/>
    </xf>
    <xf numFmtId="176" fontId="39" fillId="22" borderId="36" xfId="0" applyNumberFormat="1" applyFont="1" applyFill="1" applyBorder="1" applyAlignment="1" applyProtection="1">
      <alignment horizontal="center" vertical="center" shrinkToFit="1"/>
      <protection locked="0"/>
    </xf>
    <xf numFmtId="0" fontId="36" fillId="24" borderId="14" xfId="0" applyFont="1" applyFill="1" applyBorder="1" applyAlignment="1" applyProtection="1">
      <alignment horizontal="left" vertical="center" wrapText="1"/>
    </xf>
    <xf numFmtId="0" fontId="24" fillId="0" borderId="16" xfId="0" applyFont="1" applyBorder="1" applyAlignment="1" applyProtection="1">
      <alignment horizontal="center" vertical="center"/>
    </xf>
    <xf numFmtId="0" fontId="21" fillId="0" borderId="109" xfId="0" applyFont="1" applyBorder="1" applyAlignment="1" applyProtection="1">
      <alignment horizontal="center" vertical="center"/>
    </xf>
    <xf numFmtId="0" fontId="1" fillId="24" borderId="20" xfId="0" applyFont="1" applyFill="1" applyBorder="1" applyAlignment="1" applyProtection="1">
      <alignment horizontal="center" vertical="center" wrapText="1"/>
    </xf>
    <xf numFmtId="0" fontId="39" fillId="4" borderId="124" xfId="0" applyFont="1" applyFill="1" applyBorder="1" applyAlignment="1" applyProtection="1">
      <alignment horizontal="center" vertical="center"/>
      <protection locked="0"/>
    </xf>
    <xf numFmtId="0" fontId="39" fillId="4" borderId="128" xfId="0" applyFont="1" applyFill="1" applyBorder="1" applyAlignment="1" applyProtection="1">
      <alignment horizontal="center" vertical="center"/>
      <protection locked="0"/>
    </xf>
    <xf numFmtId="0" fontId="36" fillId="24" borderId="10" xfId="0" applyFont="1" applyFill="1" applyBorder="1" applyAlignment="1" applyProtection="1">
      <alignment horizontal="left" vertical="center" wrapText="1"/>
    </xf>
    <xf numFmtId="0" fontId="1" fillId="24" borderId="28" xfId="0" applyFont="1" applyFill="1" applyBorder="1" applyAlignment="1" applyProtection="1">
      <alignment horizontal="center" vertical="center" wrapText="1"/>
    </xf>
    <xf numFmtId="176" fontId="1" fillId="4" borderId="13" xfId="0" applyNumberFormat="1" applyFont="1" applyFill="1" applyBorder="1" applyAlignment="1" applyProtection="1">
      <alignment horizontal="right" vertical="center" shrinkToFit="1"/>
      <protection locked="0"/>
    </xf>
    <xf numFmtId="176" fontId="1" fillId="4" borderId="11" xfId="0" applyNumberFormat="1" applyFont="1" applyFill="1" applyBorder="1" applyAlignment="1" applyProtection="1">
      <alignment horizontal="right" vertical="center" shrinkToFit="1"/>
      <protection locked="0"/>
    </xf>
    <xf numFmtId="176" fontId="1" fillId="4" borderId="14" xfId="0" applyNumberFormat="1" applyFont="1" applyFill="1" applyBorder="1" applyAlignment="1" applyProtection="1">
      <alignment horizontal="right" vertical="center" shrinkToFit="1"/>
      <protection locked="0"/>
    </xf>
    <xf numFmtId="176" fontId="1" fillId="4" borderId="28" xfId="0" applyNumberFormat="1" applyFont="1" applyFill="1" applyBorder="1" applyAlignment="1" applyProtection="1">
      <alignment horizontal="right" vertical="center" shrinkToFit="1"/>
      <protection locked="0"/>
    </xf>
    <xf numFmtId="0" fontId="1" fillId="0" borderId="83" xfId="0" applyFont="1" applyBorder="1" applyAlignment="1" applyProtection="1">
      <alignment horizontal="center" vertical="center" wrapText="1"/>
    </xf>
    <xf numFmtId="176" fontId="1" fillId="0" borderId="10" xfId="0" applyNumberFormat="1" applyFont="1" applyBorder="1" applyAlignment="1" applyProtection="1">
      <alignment horizontal="right" vertical="center" shrinkToFit="1"/>
    </xf>
    <xf numFmtId="176" fontId="1" fillId="0" borderId="83" xfId="0" applyNumberFormat="1" applyFont="1" applyBorder="1" applyAlignment="1" applyProtection="1">
      <alignment horizontal="right" vertical="center" shrinkToFit="1"/>
    </xf>
    <xf numFmtId="0" fontId="21" fillId="0" borderId="21" xfId="0" applyFont="1" applyBorder="1" applyAlignment="1" applyProtection="1">
      <alignment horizontal="center" vertical="center"/>
    </xf>
    <xf numFmtId="0" fontId="39" fillId="29" borderId="129" xfId="0" applyFont="1" applyFill="1" applyBorder="1" applyAlignment="1" applyProtection="1">
      <alignment horizontal="center" vertical="center"/>
      <protection locked="0"/>
    </xf>
    <xf numFmtId="0" fontId="39" fillId="29" borderId="128" xfId="0" applyFont="1" applyFill="1" applyBorder="1" applyAlignment="1" applyProtection="1">
      <alignment horizontal="center" vertical="center"/>
      <protection locked="0"/>
    </xf>
    <xf numFmtId="0" fontId="39" fillId="29" borderId="18" xfId="0" applyFont="1" applyFill="1" applyBorder="1" applyAlignment="1" applyProtection="1">
      <alignment horizontal="center" vertical="center"/>
      <protection locked="0"/>
    </xf>
    <xf numFmtId="0" fontId="39" fillId="29" borderId="20" xfId="0" applyFont="1" applyFill="1" applyBorder="1" applyAlignment="1" applyProtection="1">
      <alignment horizontal="center" vertical="center"/>
      <protection locked="0"/>
    </xf>
    <xf numFmtId="182" fontId="24" fillId="24" borderId="21" xfId="0" applyNumberFormat="1" applyFont="1" applyFill="1" applyBorder="1" applyAlignment="1" applyProtection="1">
      <alignment horizontal="right" vertical="center"/>
    </xf>
    <xf numFmtId="182" fontId="24" fillId="24" borderId="26" xfId="0" applyNumberFormat="1" applyFont="1" applyFill="1" applyBorder="1" applyAlignment="1" applyProtection="1">
      <alignment horizontal="right" vertical="center"/>
    </xf>
    <xf numFmtId="176" fontId="1" fillId="29" borderId="27" xfId="0" applyNumberFormat="1" applyFont="1" applyFill="1" applyBorder="1" applyAlignment="1" applyProtection="1">
      <alignment horizontal="right" vertical="center" shrinkToFit="1"/>
      <protection locked="0"/>
    </xf>
    <xf numFmtId="176" fontId="1" fillId="29" borderId="11" xfId="0" applyNumberFormat="1" applyFont="1" applyFill="1" applyBorder="1" applyAlignment="1" applyProtection="1">
      <alignment horizontal="right" vertical="center" shrinkToFit="1"/>
      <protection locked="0"/>
    </xf>
    <xf numFmtId="176" fontId="1" fillId="29" borderId="14" xfId="0" applyNumberFormat="1" applyFont="1" applyFill="1" applyBorder="1" applyAlignment="1" applyProtection="1">
      <alignment horizontal="right" vertical="center" shrinkToFit="1"/>
      <protection locked="0"/>
    </xf>
    <xf numFmtId="176" fontId="1" fillId="29" borderId="28" xfId="0" applyNumberFormat="1" applyFont="1" applyFill="1" applyBorder="1" applyAlignment="1" applyProtection="1">
      <alignment horizontal="right" vertical="center" shrinkToFit="1"/>
      <protection locked="0"/>
    </xf>
    <xf numFmtId="0" fontId="22" fillId="25" borderId="16" xfId="0"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4" fillId="24" borderId="28" xfId="0" applyFont="1" applyFill="1" applyBorder="1" applyAlignment="1" applyProtection="1">
      <alignment horizontal="center" vertical="center" wrapText="1"/>
    </xf>
    <xf numFmtId="0" fontId="0" fillId="24" borderId="47" xfId="0" applyFont="1" applyFill="1" applyBorder="1" applyAlignment="1" applyProtection="1">
      <alignment horizontal="left" vertical="top" wrapText="1"/>
    </xf>
    <xf numFmtId="0" fontId="1" fillId="0" borderId="36" xfId="0" applyFont="1" applyBorder="1" applyAlignment="1" applyProtection="1">
      <alignment horizontal="center" vertical="center" wrapText="1"/>
    </xf>
    <xf numFmtId="179" fontId="1" fillId="0" borderId="34" xfId="0" applyNumberFormat="1" applyFont="1" applyBorder="1" applyAlignment="1" applyProtection="1">
      <alignment horizontal="right" vertical="center" shrinkToFit="1"/>
    </xf>
    <xf numFmtId="179" fontId="1" fillId="0" borderId="35" xfId="0" applyNumberFormat="1" applyFont="1" applyBorder="1" applyAlignment="1" applyProtection="1">
      <alignment horizontal="right" vertical="center" shrinkToFit="1"/>
    </xf>
    <xf numFmtId="179" fontId="1" fillId="0" borderId="36" xfId="0" applyNumberFormat="1" applyFont="1" applyBorder="1" applyAlignment="1" applyProtection="1">
      <alignment horizontal="right" vertical="center" shrinkToFit="1"/>
    </xf>
    <xf numFmtId="0" fontId="34" fillId="24" borderId="0" xfId="0" applyFont="1" applyFill="1" applyAlignment="1" applyProtection="1">
      <alignment vertical="center" wrapText="1"/>
    </xf>
    <xf numFmtId="0" fontId="21" fillId="0" borderId="21" xfId="0" applyFont="1" applyBorder="1" applyAlignment="1" applyProtection="1">
      <alignment horizontal="center" vertical="center" wrapText="1"/>
    </xf>
    <xf numFmtId="176" fontId="39" fillId="22" borderId="59" xfId="0" applyNumberFormat="1" applyFont="1" applyFill="1" applyBorder="1" applyAlignment="1" applyProtection="1">
      <alignment horizontal="center" vertical="center" shrinkToFit="1"/>
      <protection locked="0"/>
    </xf>
    <xf numFmtId="176" fontId="39" fillId="22" borderId="54" xfId="0" applyNumberFormat="1" applyFont="1" applyFill="1" applyBorder="1" applyAlignment="1" applyProtection="1">
      <alignment horizontal="center" vertical="center" shrinkToFit="1"/>
      <protection locked="0"/>
    </xf>
    <xf numFmtId="176" fontId="39" fillId="22" borderId="130" xfId="0" applyNumberFormat="1" applyFont="1" applyFill="1" applyBorder="1" applyAlignment="1" applyProtection="1">
      <alignment horizontal="center" vertical="center" shrinkToFit="1"/>
      <protection locked="0"/>
    </xf>
    <xf numFmtId="0" fontId="28" fillId="24" borderId="14" xfId="0" applyFont="1" applyFill="1" applyBorder="1" applyAlignment="1" applyProtection="1">
      <alignment horizontal="center" vertical="center"/>
    </xf>
    <xf numFmtId="176" fontId="1" fillId="22" borderId="39" xfId="0" applyNumberFormat="1" applyFont="1" applyFill="1" applyBorder="1" applyAlignment="1" applyProtection="1">
      <alignment horizontal="right" vertical="center" shrinkToFit="1"/>
      <protection locked="0"/>
    </xf>
    <xf numFmtId="176" fontId="1" fillId="22" borderId="37" xfId="0" applyNumberFormat="1" applyFont="1" applyFill="1" applyBorder="1" applyAlignment="1" applyProtection="1">
      <alignment horizontal="right" vertical="center" shrinkToFit="1"/>
      <protection locked="0"/>
    </xf>
    <xf numFmtId="176" fontId="1" fillId="22" borderId="10" xfId="0" applyNumberFormat="1" applyFont="1" applyFill="1" applyBorder="1" applyAlignment="1" applyProtection="1">
      <alignment horizontal="right" vertical="center" shrinkToFit="1"/>
      <protection locked="0"/>
    </xf>
    <xf numFmtId="176" fontId="1" fillId="22" borderId="83" xfId="0" applyNumberFormat="1" applyFont="1" applyFill="1" applyBorder="1" applyAlignment="1" applyProtection="1">
      <alignment horizontal="right" vertical="center" shrinkToFit="1"/>
      <protection locked="0"/>
    </xf>
    <xf numFmtId="0" fontId="1" fillId="0" borderId="28" xfId="0" applyFont="1" applyBorder="1" applyAlignment="1" applyProtection="1">
      <alignment horizontal="center" vertical="center" wrapText="1"/>
    </xf>
    <xf numFmtId="179" fontId="1" fillId="0" borderId="14" xfId="0" applyNumberFormat="1" applyFont="1" applyBorder="1" applyAlignment="1" applyProtection="1">
      <alignment horizontal="right" vertical="center" shrinkToFit="1"/>
    </xf>
    <xf numFmtId="179" fontId="1" fillId="0" borderId="28" xfId="0" applyNumberFormat="1" applyFont="1" applyBorder="1" applyAlignment="1" applyProtection="1">
      <alignment horizontal="right" vertical="center" shrinkToFit="1"/>
    </xf>
    <xf numFmtId="0" fontId="1" fillId="24" borderId="36" xfId="0" applyFont="1" applyFill="1" applyBorder="1" applyAlignment="1" applyProtection="1">
      <alignment horizontal="center" vertical="center" wrapText="1"/>
    </xf>
    <xf numFmtId="176" fontId="1" fillId="0" borderId="106" xfId="0" applyNumberFormat="1" applyFont="1" applyBorder="1" applyAlignment="1" applyProtection="1">
      <alignment horizontal="center" vertical="center" shrinkToFit="1"/>
      <protection locked="0"/>
    </xf>
    <xf numFmtId="176" fontId="1" fillId="0" borderId="35" xfId="0" applyNumberFormat="1" applyFont="1" applyBorder="1" applyAlignment="1" applyProtection="1">
      <alignment horizontal="center" vertical="center" shrinkToFit="1"/>
      <protection locked="0"/>
    </xf>
    <xf numFmtId="176" fontId="1" fillId="0" borderId="36" xfId="0" applyNumberFormat="1" applyFont="1" applyBorder="1" applyAlignment="1" applyProtection="1">
      <alignment horizontal="center" vertical="center" shrinkToFit="1"/>
      <protection locked="0"/>
    </xf>
    <xf numFmtId="0" fontId="60" fillId="0" borderId="131" xfId="0" applyFont="1" applyBorder="1" applyAlignment="1" applyProtection="1">
      <alignment horizontal="center" vertical="center" wrapText="1"/>
    </xf>
    <xf numFmtId="0" fontId="58" fillId="0" borderId="131" xfId="0" applyFont="1" applyBorder="1" applyProtection="1">
      <alignment vertical="center"/>
    </xf>
    <xf numFmtId="0" fontId="60" fillId="0" borderId="121" xfId="0" applyFont="1" applyBorder="1" applyAlignment="1" applyProtection="1">
      <alignment horizontal="center" vertical="center"/>
    </xf>
    <xf numFmtId="0" fontId="60" fillId="0" borderId="121" xfId="0" applyFont="1" applyBorder="1" applyAlignment="1" applyProtection="1">
      <alignment horizontal="center" vertical="center" wrapText="1"/>
    </xf>
    <xf numFmtId="0" fontId="58" fillId="0" borderId="121" xfId="0" applyFont="1" applyBorder="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28" fillId="24" borderId="0" xfId="0" applyFont="1" applyFill="1" applyAlignment="1" applyProtection="1">
      <alignment vertical="center"/>
    </xf>
    <xf numFmtId="0" fontId="1" fillId="24" borderId="0" xfId="0" applyFont="1" applyFill="1" applyAlignment="1" applyProtection="1">
      <alignment vertical="center"/>
    </xf>
    <xf numFmtId="0" fontId="21" fillId="24" borderId="0" xfId="0" applyFont="1" applyFill="1" applyAlignment="1" applyProtection="1">
      <alignment vertical="center"/>
    </xf>
    <xf numFmtId="0" fontId="0" fillId="24" borderId="0" xfId="0" applyFill="1" applyAlignment="1" applyProtection="1">
      <alignment vertical="center"/>
    </xf>
    <xf numFmtId="0" fontId="37" fillId="24" borderId="123" xfId="0" applyFont="1" applyFill="1" applyBorder="1" applyAlignment="1" applyProtection="1">
      <alignment vertical="center" wrapText="1"/>
    </xf>
    <xf numFmtId="0" fontId="34" fillId="0" borderId="124" xfId="0" applyFont="1" applyBorder="1" applyAlignment="1" applyProtection="1">
      <alignment horizontal="right" vertical="center"/>
    </xf>
    <xf numFmtId="181" fontId="34" fillId="0" borderId="18" xfId="0" applyNumberFormat="1" applyFont="1" applyBorder="1" applyAlignment="1" applyProtection="1">
      <alignment vertical="center"/>
    </xf>
    <xf numFmtId="181" fontId="34" fillId="0" borderId="20" xfId="0" applyNumberFormat="1" applyFont="1" applyBorder="1" applyAlignment="1" applyProtection="1">
      <alignment vertical="center"/>
    </xf>
    <xf numFmtId="0" fontId="36" fillId="24" borderId="42" xfId="0" applyFont="1" applyFill="1" applyBorder="1" applyAlignment="1" applyProtection="1">
      <alignment horizontal="left" vertical="center" wrapText="1"/>
    </xf>
    <xf numFmtId="0" fontId="21" fillId="24" borderId="104" xfId="0" applyFont="1" applyFill="1" applyBorder="1" applyAlignment="1" applyProtection="1">
      <alignment horizontal="center" vertical="center" wrapText="1"/>
    </xf>
    <xf numFmtId="0" fontId="21" fillId="0" borderId="30" xfId="0" applyFont="1" applyBorder="1" applyAlignment="1" applyProtection="1">
      <alignment horizontal="center" vertical="center"/>
    </xf>
    <xf numFmtId="0" fontId="34" fillId="24" borderId="28" xfId="0" applyFont="1" applyFill="1" applyBorder="1" applyAlignment="1" applyProtection="1">
      <alignment horizontal="center" vertical="center"/>
    </xf>
    <xf numFmtId="0" fontId="21" fillId="24" borderId="104" xfId="0" applyFont="1" applyFill="1" applyBorder="1" applyAlignment="1" applyProtection="1">
      <alignment horizontal="center" vertical="center"/>
    </xf>
    <xf numFmtId="176" fontId="1" fillId="24" borderId="82" xfId="0" applyNumberFormat="1" applyFont="1" applyFill="1" applyBorder="1" applyAlignment="1" applyProtection="1">
      <alignment vertical="center" shrinkToFit="1"/>
    </xf>
    <xf numFmtId="0" fontId="21" fillId="24" borderId="108" xfId="0" applyFont="1" applyFill="1" applyBorder="1" applyAlignment="1" applyProtection="1">
      <alignment horizontal="center" vertical="center"/>
    </xf>
    <xf numFmtId="0" fontId="21"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xf>
    <xf numFmtId="0" fontId="21" fillId="24" borderId="128" xfId="0" applyFont="1" applyFill="1" applyBorder="1" applyAlignment="1" applyProtection="1">
      <alignment horizontal="center" vertical="center" wrapText="1"/>
    </xf>
    <xf numFmtId="176" fontId="39" fillId="28" borderId="46" xfId="0" applyNumberFormat="1" applyFont="1" applyFill="1" applyBorder="1" applyAlignment="1" applyProtection="1">
      <alignment horizontal="center" vertical="center" shrinkToFit="1"/>
      <protection locked="0"/>
    </xf>
    <xf numFmtId="176" fontId="39" fillId="28" borderId="132" xfId="0" applyNumberFormat="1" applyFont="1" applyFill="1" applyBorder="1" applyAlignment="1" applyProtection="1">
      <alignment horizontal="center" vertical="center" shrinkToFit="1"/>
      <protection locked="0"/>
    </xf>
    <xf numFmtId="176" fontId="39" fillId="28" borderId="133" xfId="0" applyNumberFormat="1" applyFont="1" applyFill="1" applyBorder="1" applyAlignment="1" applyProtection="1">
      <alignment horizontal="center" vertical="center" shrinkToFit="1"/>
      <protection locked="0"/>
    </xf>
    <xf numFmtId="176" fontId="39" fillId="28" borderId="81" xfId="0" applyNumberFormat="1" applyFont="1" applyFill="1" applyBorder="1" applyAlignment="1" applyProtection="1">
      <alignment horizontal="center" vertical="center" shrinkToFit="1"/>
      <protection locked="0"/>
    </xf>
    <xf numFmtId="0" fontId="21" fillId="24" borderId="11" xfId="0" applyFont="1" applyFill="1" applyBorder="1" applyAlignment="1" applyProtection="1">
      <alignment horizontal="center" vertical="center" wrapText="1"/>
    </xf>
    <xf numFmtId="176" fontId="34" fillId="28" borderId="30" xfId="0" applyNumberFormat="1" applyFont="1" applyFill="1" applyBorder="1" applyAlignment="1" applyProtection="1">
      <alignment horizontal="right" vertical="center" shrinkToFit="1"/>
      <protection locked="0"/>
    </xf>
    <xf numFmtId="176" fontId="34" fillId="28" borderId="14" xfId="0" applyNumberFormat="1" applyFont="1" applyFill="1" applyBorder="1" applyAlignment="1" applyProtection="1">
      <alignment horizontal="right" vertical="center" shrinkToFit="1"/>
      <protection locked="0"/>
    </xf>
    <xf numFmtId="176" fontId="34" fillId="28" borderId="28" xfId="0" applyNumberFormat="1" applyFont="1" applyFill="1" applyBorder="1" applyAlignment="1" applyProtection="1">
      <alignment horizontal="right" vertical="center" shrinkToFit="1"/>
      <protection locked="0"/>
    </xf>
    <xf numFmtId="0" fontId="24" fillId="0" borderId="11" xfId="0" applyFont="1" applyBorder="1" applyAlignment="1" applyProtection="1">
      <alignment horizontal="center" vertical="center" wrapText="1"/>
    </xf>
    <xf numFmtId="176" fontId="34" fillId="0" borderId="30" xfId="0" applyNumberFormat="1" applyFont="1" applyBorder="1" applyAlignment="1" applyProtection="1">
      <alignment horizontal="right" vertical="center" shrinkToFit="1"/>
    </xf>
    <xf numFmtId="176" fontId="34" fillId="0" borderId="14" xfId="0" applyNumberFormat="1" applyFont="1" applyBorder="1" applyAlignment="1" applyProtection="1">
      <alignment horizontal="right" vertical="center" shrinkToFit="1"/>
    </xf>
    <xf numFmtId="176" fontId="34" fillId="0" borderId="28" xfId="0" applyNumberFormat="1" applyFont="1" applyBorder="1" applyAlignment="1" applyProtection="1">
      <alignment horizontal="right" vertical="center" shrinkToFit="1"/>
    </xf>
    <xf numFmtId="0" fontId="34" fillId="24" borderId="0" xfId="0" applyFont="1" applyFill="1" applyAlignment="1" applyProtection="1">
      <alignment horizontal="center" vertical="center" wrapText="1"/>
    </xf>
    <xf numFmtId="176" fontId="34" fillId="0" borderId="134" xfId="0" applyNumberFormat="1" applyFont="1" applyBorder="1" applyAlignment="1" applyProtection="1">
      <alignment horizontal="center" vertical="center" shrinkToFit="1"/>
      <protection locked="0"/>
    </xf>
    <xf numFmtId="176" fontId="34" fillId="0" borderId="14" xfId="0" applyNumberFormat="1" applyFont="1" applyBorder="1" applyAlignment="1" applyProtection="1">
      <alignment horizontal="center" vertical="center" shrinkToFit="1"/>
      <protection locked="0"/>
    </xf>
    <xf numFmtId="176" fontId="34" fillId="0" borderId="28" xfId="0" applyNumberFormat="1" applyFont="1" applyBorder="1" applyAlignment="1" applyProtection="1">
      <alignment horizontal="center" vertical="center" shrinkToFit="1"/>
      <protection locked="0"/>
    </xf>
    <xf numFmtId="0" fontId="62" fillId="24" borderId="0" xfId="0" applyFont="1" applyFill="1" applyProtection="1">
      <alignment vertical="center"/>
    </xf>
    <xf numFmtId="0" fontId="24" fillId="0" borderId="14" xfId="0" applyFont="1" applyBorder="1" applyAlignment="1" applyProtection="1">
      <alignment horizontal="center" vertical="center" wrapText="1"/>
    </xf>
    <xf numFmtId="0" fontId="35" fillId="24" borderId="11" xfId="0" applyFont="1" applyFill="1" applyBorder="1" applyAlignment="1" applyProtection="1">
      <alignment horizontal="center" vertical="center" wrapText="1"/>
    </xf>
    <xf numFmtId="176" fontId="34" fillId="28" borderId="12" xfId="0" applyNumberFormat="1" applyFont="1" applyFill="1" applyBorder="1" applyAlignment="1" applyProtection="1">
      <alignment horizontal="right" vertical="center" shrinkToFit="1"/>
      <protection locked="0"/>
    </xf>
    <xf numFmtId="176" fontId="34" fillId="28" borderId="126" xfId="0" applyNumberFormat="1" applyFont="1" applyFill="1" applyBorder="1" applyAlignment="1" applyProtection="1">
      <alignment horizontal="right" vertical="center" shrinkToFit="1"/>
      <protection locked="0"/>
    </xf>
    <xf numFmtId="0" fontId="24" fillId="0" borderId="135" xfId="0" applyFont="1" applyBorder="1" applyAlignment="1" applyProtection="1">
      <alignment horizontal="center" vertical="center" wrapText="1"/>
    </xf>
    <xf numFmtId="176" fontId="34" fillId="28" borderId="34" xfId="0" applyNumberFormat="1" applyFont="1" applyFill="1" applyBorder="1" applyAlignment="1" applyProtection="1">
      <alignment horizontal="right" vertical="center" shrinkToFit="1"/>
    </xf>
    <xf numFmtId="176" fontId="34" fillId="28" borderId="35" xfId="0" applyNumberFormat="1" applyFont="1" applyFill="1" applyBorder="1" applyAlignment="1" applyProtection="1">
      <alignment horizontal="right" vertical="center" shrinkToFit="1"/>
    </xf>
    <xf numFmtId="176" fontId="34" fillId="28" borderId="36" xfId="0" applyNumberFormat="1" applyFont="1" applyFill="1" applyBorder="1" applyAlignment="1" applyProtection="1">
      <alignment horizontal="right" vertical="center" shrinkToFit="1"/>
    </xf>
    <xf numFmtId="0" fontId="34" fillId="24" borderId="0" xfId="0" applyFont="1" applyFill="1" applyAlignment="1" applyProtection="1">
      <alignment horizontal="left" vertical="center" wrapText="1"/>
    </xf>
    <xf numFmtId="0" fontId="0" fillId="0" borderId="17" xfId="0" applyFont="1" applyBorder="1" applyAlignment="1" applyProtection="1">
      <alignment horizontal="center" vertical="center"/>
    </xf>
    <xf numFmtId="0" fontId="21" fillId="24" borderId="20" xfId="0" applyFont="1" applyFill="1" applyBorder="1" applyAlignment="1" applyProtection="1">
      <alignment horizontal="center" vertical="center" wrapText="1"/>
    </xf>
    <xf numFmtId="176" fontId="39" fillId="28" borderId="124" xfId="0" applyNumberFormat="1" applyFont="1" applyFill="1" applyBorder="1" applyAlignment="1" applyProtection="1">
      <alignment horizontal="center" vertical="center" shrinkToFit="1"/>
      <protection locked="0"/>
    </xf>
    <xf numFmtId="176" fontId="39" fillId="28" borderId="128" xfId="0" applyNumberFormat="1" applyFont="1" applyFill="1" applyBorder="1" applyAlignment="1" applyProtection="1">
      <alignment horizontal="center" vertical="center" shrinkToFit="1"/>
      <protection locked="0"/>
    </xf>
    <xf numFmtId="176" fontId="39" fillId="28" borderId="18" xfId="0" applyNumberFormat="1" applyFont="1" applyFill="1" applyBorder="1" applyAlignment="1" applyProtection="1">
      <alignment horizontal="center" vertical="center" shrinkToFit="1"/>
      <protection locked="0"/>
    </xf>
    <xf numFmtId="176" fontId="39" fillId="28" borderId="20" xfId="0" applyNumberFormat="1" applyFont="1" applyFill="1" applyBorder="1" applyAlignment="1" applyProtection="1">
      <alignment horizontal="center" vertical="center" shrinkToFit="1"/>
      <protection locked="0"/>
    </xf>
    <xf numFmtId="0" fontId="21" fillId="24" borderId="28" xfId="0" applyFont="1" applyFill="1" applyBorder="1" applyAlignment="1" applyProtection="1">
      <alignment horizontal="center" vertical="center" wrapText="1"/>
    </xf>
    <xf numFmtId="176" fontId="34" fillId="28" borderId="15" xfId="0" applyNumberFormat="1" applyFont="1" applyFill="1" applyBorder="1" applyAlignment="1" applyProtection="1">
      <alignment horizontal="right" vertical="center" shrinkToFit="1"/>
      <protection locked="0"/>
    </xf>
    <xf numFmtId="176" fontId="34" fillId="28" borderId="10" xfId="0" applyNumberFormat="1" applyFont="1" applyFill="1" applyBorder="1" applyAlignment="1" applyProtection="1">
      <alignment horizontal="right" vertical="center" shrinkToFit="1"/>
      <protection locked="0"/>
    </xf>
    <xf numFmtId="176" fontId="34" fillId="28" borderId="83" xfId="0" applyNumberFormat="1" applyFont="1" applyFill="1" applyBorder="1" applyAlignment="1" applyProtection="1">
      <alignment horizontal="right" vertical="center" shrinkToFit="1"/>
      <protection locked="0"/>
    </xf>
    <xf numFmtId="182" fontId="24" fillId="24" borderId="25" xfId="0" applyNumberFormat="1" applyFont="1" applyFill="1" applyBorder="1" applyAlignment="1" applyProtection="1">
      <alignment horizontal="right" vertical="center"/>
    </xf>
    <xf numFmtId="0" fontId="0" fillId="0" borderId="28" xfId="0" applyFont="1" applyBorder="1" applyAlignment="1" applyProtection="1">
      <alignment horizontal="center" vertical="center" wrapText="1"/>
    </xf>
    <xf numFmtId="176" fontId="34" fillId="0" borderId="12" xfId="0" applyNumberFormat="1" applyFont="1" applyBorder="1" applyAlignment="1" applyProtection="1">
      <alignment horizontal="right" vertical="center" shrinkToFit="1"/>
    </xf>
    <xf numFmtId="0" fontId="0" fillId="24" borderId="47" xfId="0" applyFont="1" applyFill="1" applyBorder="1" applyAlignment="1" applyProtection="1">
      <alignment horizontal="left" vertical="center" wrapText="1"/>
    </xf>
    <xf numFmtId="0" fontId="24" fillId="24" borderId="47" xfId="0" applyFont="1" applyFill="1" applyBorder="1" applyAlignment="1" applyProtection="1">
      <alignment horizontal="left" vertical="center" wrapText="1"/>
    </xf>
    <xf numFmtId="0" fontId="24" fillId="0" borderId="28" xfId="0" applyFont="1" applyBorder="1" applyAlignment="1" applyProtection="1">
      <alignment horizontal="center" vertical="center" wrapText="1"/>
    </xf>
    <xf numFmtId="176" fontId="34" fillId="0" borderId="39" xfId="0" applyNumberFormat="1"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wrapText="1"/>
    </xf>
    <xf numFmtId="0" fontId="35" fillId="24" borderId="83" xfId="0" applyFont="1" applyFill="1" applyBorder="1" applyAlignment="1" applyProtection="1">
      <alignment horizontal="center" vertical="center" wrapText="1"/>
    </xf>
    <xf numFmtId="0" fontId="24" fillId="0" borderId="108" xfId="0" applyFont="1" applyBorder="1" applyAlignment="1" applyProtection="1">
      <alignment horizontal="center" vertical="center" wrapText="1"/>
    </xf>
    <xf numFmtId="176" fontId="34" fillId="0" borderId="107" xfId="0" applyNumberFormat="1" applyFont="1" applyBorder="1" applyAlignment="1" applyProtection="1">
      <alignment horizontal="right" vertical="center" shrinkToFit="1"/>
    </xf>
    <xf numFmtId="176" fontId="34" fillId="0" borderId="35" xfId="0" applyNumberFormat="1" applyFont="1" applyBorder="1" applyAlignment="1" applyProtection="1">
      <alignment horizontal="right" vertical="center" shrinkToFit="1"/>
    </xf>
    <xf numFmtId="176" fontId="34" fillId="0" borderId="36" xfId="0" applyNumberFormat="1" applyFont="1" applyBorder="1" applyAlignment="1" applyProtection="1">
      <alignment horizontal="right" vertical="center" shrinkToFit="1"/>
    </xf>
    <xf numFmtId="0" fontId="58" fillId="0" borderId="136" xfId="0" applyFont="1" applyBorder="1" applyProtection="1">
      <alignment vertical="center"/>
    </xf>
    <xf numFmtId="0" fontId="58" fillId="0" borderId="121" xfId="0" applyFont="1" applyBorder="1" applyAlignment="1" applyProtection="1">
      <alignment horizontal="left" vertical="center" wrapText="1"/>
    </xf>
    <xf numFmtId="0" fontId="0" fillId="0" borderId="0" xfId="0" applyFont="1">
      <alignment vertical="center"/>
    </xf>
    <xf numFmtId="0" fontId="31" fillId="0" borderId="0" xfId="0" applyFont="1">
      <alignment vertical="center"/>
    </xf>
    <xf numFmtId="0" fontId="36" fillId="0" borderId="32" xfId="0" applyFont="1" applyBorder="1" applyAlignment="1">
      <alignment horizontal="center" vertical="center" wrapText="1"/>
    </xf>
    <xf numFmtId="0" fontId="31" fillId="0" borderId="109" xfId="0" applyFont="1" applyBorder="1" applyAlignment="1">
      <alignment horizontal="left" vertical="center" wrapText="1"/>
    </xf>
    <xf numFmtId="0" fontId="31" fillId="0" borderId="133" xfId="0" applyFont="1" applyBorder="1" applyAlignment="1">
      <alignment horizontal="left" vertical="center" wrapText="1"/>
    </xf>
    <xf numFmtId="0" fontId="31" fillId="0" borderId="81" xfId="0" applyFont="1" applyBorder="1" applyAlignment="1">
      <alignment horizontal="left" vertical="center" wrapText="1"/>
    </xf>
    <xf numFmtId="0" fontId="31" fillId="0" borderId="80" xfId="0" applyFont="1" applyBorder="1" applyAlignment="1">
      <alignment horizontal="left" vertical="center" wrapText="1"/>
    </xf>
    <xf numFmtId="0" fontId="36" fillId="0" borderId="21" xfId="0" applyFont="1" applyBorder="1" applyAlignment="1">
      <alignment horizontal="center" vertical="center"/>
    </xf>
    <xf numFmtId="0" fontId="36" fillId="0" borderId="26" xfId="0" applyFont="1" applyBorder="1" applyAlignment="1">
      <alignment horizontal="center" vertical="center" wrapText="1"/>
    </xf>
    <xf numFmtId="0" fontId="36" fillId="0" borderId="123" xfId="0" applyFont="1" applyBorder="1" applyAlignment="1">
      <alignment horizontal="center" vertical="center" wrapText="1"/>
    </xf>
    <xf numFmtId="183" fontId="31" fillId="0" borderId="19" xfId="56" applyNumberFormat="1" applyFont="1" applyBorder="1" applyAlignment="1" applyProtection="1">
      <alignment vertical="center" wrapText="1"/>
    </xf>
    <xf numFmtId="183" fontId="31" fillId="0" borderId="18" xfId="56" applyNumberFormat="1" applyFont="1" applyBorder="1" applyAlignment="1" applyProtection="1">
      <alignment vertical="center" wrapText="1"/>
    </xf>
    <xf numFmtId="183" fontId="31" fillId="0" borderId="20" xfId="56" applyNumberFormat="1" applyFont="1" applyBorder="1" applyAlignment="1" applyProtection="1">
      <alignment vertical="center" wrapText="1"/>
    </xf>
    <xf numFmtId="183" fontId="31" fillId="0" borderId="17" xfId="56" applyNumberFormat="1" applyFont="1" applyBorder="1" applyAlignment="1" applyProtection="1">
      <alignment vertical="center" wrapText="1"/>
    </xf>
    <xf numFmtId="0" fontId="36" fillId="0" borderId="104" xfId="0" applyFont="1" applyBorder="1" applyAlignment="1">
      <alignment horizontal="center" vertical="center" wrapText="1"/>
    </xf>
    <xf numFmtId="183" fontId="31" fillId="0" borderId="12" xfId="56" applyNumberFormat="1" applyFont="1" applyBorder="1" applyAlignment="1" applyProtection="1">
      <alignment vertical="center" wrapText="1"/>
    </xf>
    <xf numFmtId="183" fontId="31" fillId="0" borderId="14" xfId="56" applyNumberFormat="1" applyFont="1" applyBorder="1" applyAlignment="1" applyProtection="1">
      <alignment vertical="center" wrapText="1"/>
    </xf>
    <xf numFmtId="183" fontId="31" fillId="0" borderId="28" xfId="56" applyNumberFormat="1" applyFont="1" applyBorder="1" applyAlignment="1" applyProtection="1">
      <alignment vertical="center" wrapText="1"/>
    </xf>
    <xf numFmtId="183" fontId="31" fillId="0" borderId="30" xfId="56" applyNumberFormat="1" applyFont="1" applyBorder="1" applyAlignment="1" applyProtection="1">
      <alignment vertical="center" wrapText="1"/>
    </xf>
    <xf numFmtId="183" fontId="31" fillId="0" borderId="115" xfId="56" applyNumberFormat="1" applyFont="1" applyBorder="1" applyAlignment="1" applyProtection="1">
      <alignment vertical="center" wrapText="1"/>
    </xf>
    <xf numFmtId="183" fontId="31" fillId="0" borderId="53" xfId="56" applyNumberFormat="1" applyFont="1" applyBorder="1" applyAlignment="1" applyProtection="1">
      <alignment vertical="center" wrapText="1"/>
    </xf>
    <xf numFmtId="183" fontId="31" fillId="0" borderId="137" xfId="56" applyNumberFormat="1" applyFont="1" applyBorder="1" applyAlignment="1" applyProtection="1">
      <alignment vertical="center" wrapText="1"/>
    </xf>
    <xf numFmtId="183" fontId="31" fillId="0" borderId="138" xfId="56" applyNumberFormat="1" applyFont="1" applyBorder="1" applyAlignment="1" applyProtection="1">
      <alignment vertical="center" wrapText="1"/>
    </xf>
    <xf numFmtId="0" fontId="36" fillId="0" borderId="139" xfId="0" applyFont="1" applyBorder="1" applyAlignment="1">
      <alignment horizontal="center" vertical="center" wrapText="1"/>
    </xf>
    <xf numFmtId="183" fontId="31" fillId="0" borderId="107" xfId="56" applyNumberFormat="1" applyFont="1" applyBorder="1" applyAlignment="1" applyProtection="1">
      <alignment vertical="center" wrapText="1"/>
    </xf>
    <xf numFmtId="183" fontId="31" fillId="0" borderId="35" xfId="56" applyNumberFormat="1" applyFont="1" applyBorder="1" applyAlignment="1" applyProtection="1">
      <alignment vertical="center" wrapText="1"/>
    </xf>
    <xf numFmtId="183" fontId="31" fillId="0" borderId="79" xfId="56" applyNumberFormat="1" applyFont="1" applyBorder="1" applyAlignment="1" applyProtection="1">
      <alignment vertical="center" wrapText="1"/>
    </xf>
    <xf numFmtId="183" fontId="31" fillId="0" borderId="34" xfId="56" applyNumberFormat="1" applyFont="1" applyBorder="1" applyAlignment="1" applyProtection="1">
      <alignment vertical="center" wrapText="1"/>
    </xf>
    <xf numFmtId="183" fontId="31" fillId="0" borderId="36" xfId="56" applyNumberFormat="1" applyFont="1" applyBorder="1" applyAlignment="1" applyProtection="1">
      <alignment vertical="center" wrapText="1"/>
    </xf>
    <xf numFmtId="0" fontId="36" fillId="0" borderId="21" xfId="0" applyFont="1" applyBorder="1" applyAlignment="1">
      <alignment horizontal="center" vertical="center" wrapText="1"/>
    </xf>
    <xf numFmtId="183" fontId="31" fillId="0" borderId="128" xfId="56" applyNumberFormat="1" applyFont="1" applyBorder="1" applyAlignment="1" applyProtection="1">
      <alignment vertical="center" wrapText="1"/>
    </xf>
    <xf numFmtId="0" fontId="36" fillId="0" borderId="140" xfId="0" applyFont="1" applyBorder="1" applyAlignment="1">
      <alignment horizontal="center" vertical="center" wrapText="1"/>
    </xf>
    <xf numFmtId="183" fontId="31" fillId="0" borderId="15" xfId="56" applyNumberFormat="1" applyFont="1" applyBorder="1" applyAlignment="1" applyProtection="1">
      <alignment vertical="center" wrapText="1"/>
    </xf>
    <xf numFmtId="183" fontId="31" fillId="0" borderId="10" xfId="56" applyNumberFormat="1" applyFont="1" applyBorder="1" applyAlignment="1" applyProtection="1">
      <alignment vertical="center" wrapText="1"/>
    </xf>
    <xf numFmtId="183" fontId="31" fillId="0" borderId="37" xfId="56" applyNumberFormat="1" applyFont="1" applyBorder="1" applyAlignment="1" applyProtection="1">
      <alignment vertical="center" wrapText="1"/>
    </xf>
    <xf numFmtId="183" fontId="31" fillId="0" borderId="141" xfId="56" applyNumberFormat="1" applyFont="1" applyBorder="1" applyAlignment="1" applyProtection="1">
      <alignment vertical="center" wrapText="1"/>
    </xf>
    <xf numFmtId="183" fontId="31" fillId="0" borderId="83" xfId="56" applyNumberFormat="1" applyFont="1" applyBorder="1" applyAlignment="1" applyProtection="1">
      <alignment vertical="center" wrapText="1"/>
    </xf>
    <xf numFmtId="0" fontId="36" fillId="0" borderId="10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2" xfId="0" applyFont="1" applyBorder="1" applyAlignment="1">
      <alignment horizontal="center" vertical="center"/>
    </xf>
    <xf numFmtId="183" fontId="31" fillId="0" borderId="109" xfId="56" applyNumberFormat="1" applyFont="1" applyBorder="1" applyAlignment="1" applyProtection="1">
      <alignment vertical="center" wrapText="1"/>
    </xf>
    <xf numFmtId="183" fontId="31" fillId="0" borderId="133" xfId="56" applyNumberFormat="1" applyFont="1" applyBorder="1" applyAlignment="1" applyProtection="1">
      <alignment vertical="center" wrapText="1"/>
    </xf>
    <xf numFmtId="183" fontId="31" fillId="0" borderId="132" xfId="56" applyNumberFormat="1" applyFont="1" applyBorder="1" applyAlignment="1" applyProtection="1">
      <alignment vertical="center" wrapText="1"/>
    </xf>
    <xf numFmtId="183" fontId="31" fillId="0" borderId="80" xfId="56" applyNumberFormat="1" applyFont="1" applyBorder="1" applyAlignment="1" applyProtection="1">
      <alignment vertical="center" wrapText="1"/>
    </xf>
    <xf numFmtId="183" fontId="31" fillId="0" borderId="81" xfId="56" applyNumberFormat="1" applyFont="1" applyBorder="1" applyAlignment="1" applyProtection="1">
      <alignment vertical="center" wrapText="1"/>
    </xf>
    <xf numFmtId="183" fontId="31" fillId="0" borderId="106" xfId="56" applyNumberFormat="1" applyFont="1" applyBorder="1" applyAlignment="1" applyProtection="1">
      <alignment vertical="center" wrapText="1"/>
    </xf>
    <xf numFmtId="0" fontId="36" fillId="0" borderId="142" xfId="0" applyFont="1" applyBorder="1" applyAlignment="1">
      <alignment horizontal="center" vertical="center" wrapText="1"/>
    </xf>
    <xf numFmtId="0" fontId="36" fillId="0" borderId="143" xfId="0" applyFont="1" applyBorder="1" applyAlignment="1">
      <alignment horizontal="center" vertical="center" wrapText="1"/>
    </xf>
    <xf numFmtId="0" fontId="36" fillId="0" borderId="139" xfId="56" applyNumberFormat="1" applyFont="1" applyBorder="1" applyAlignment="1" applyProtection="1">
      <alignment horizontal="center" vertical="center" wrapText="1"/>
    </xf>
    <xf numFmtId="183" fontId="36" fillId="0" borderId="138" xfId="56" applyNumberFormat="1" applyFont="1" applyBorder="1" applyAlignment="1" applyProtection="1">
      <alignment horizontal="right" vertical="center" wrapText="1"/>
    </xf>
    <xf numFmtId="183" fontId="36" fillId="0" borderId="53" xfId="56" applyNumberFormat="1" applyFont="1" applyBorder="1" applyAlignment="1" applyProtection="1">
      <alignment horizontal="right" vertical="center" wrapText="1"/>
    </xf>
    <xf numFmtId="183" fontId="36" fillId="0" borderId="137" xfId="56" applyNumberFormat="1" applyFont="1" applyBorder="1" applyAlignment="1" applyProtection="1">
      <alignment horizontal="right" vertical="center" wrapText="1"/>
    </xf>
    <xf numFmtId="183" fontId="36" fillId="0" borderId="115" xfId="56" applyNumberFormat="1" applyFont="1" applyBorder="1" applyAlignment="1" applyProtection="1">
      <alignment horizontal="right" vertical="center" wrapText="1"/>
    </xf>
    <xf numFmtId="183" fontId="36" fillId="0" borderId="30" xfId="56" applyNumberFormat="1" applyFont="1" applyBorder="1" applyAlignment="1" applyProtection="1">
      <alignment horizontal="right" vertical="center" wrapText="1"/>
    </xf>
    <xf numFmtId="183" fontId="36" fillId="0" borderId="14" xfId="56" applyNumberFormat="1" applyFont="1" applyBorder="1" applyAlignment="1" applyProtection="1">
      <alignment horizontal="right" vertical="center" wrapText="1"/>
    </xf>
    <xf numFmtId="183" fontId="36" fillId="0" borderId="28" xfId="56" applyNumberFormat="1" applyFont="1" applyBorder="1" applyAlignment="1" applyProtection="1">
      <alignment horizontal="right" vertical="center" wrapText="1"/>
    </xf>
    <xf numFmtId="183" fontId="36" fillId="0" borderId="12" xfId="56" applyNumberFormat="1" applyFont="1" applyBorder="1" applyAlignment="1" applyProtection="1">
      <alignment horizontal="right" vertical="center" wrapText="1"/>
    </xf>
    <xf numFmtId="0" fontId="36" fillId="0" borderId="108" xfId="56" applyNumberFormat="1" applyFont="1" applyBorder="1" applyAlignment="1" applyProtection="1">
      <alignment horizontal="center" vertical="center" wrapText="1"/>
    </xf>
    <xf numFmtId="183" fontId="36" fillId="0" borderId="34" xfId="56" applyNumberFormat="1" applyFont="1" applyBorder="1" applyAlignment="1" applyProtection="1">
      <alignment horizontal="right" vertical="center" wrapText="1"/>
    </xf>
    <xf numFmtId="183" fontId="36" fillId="0" borderId="35" xfId="56" applyNumberFormat="1" applyFont="1" applyBorder="1" applyAlignment="1" applyProtection="1">
      <alignment horizontal="right" vertical="center" wrapText="1"/>
    </xf>
    <xf numFmtId="183" fontId="36" fillId="0" borderId="36" xfId="56" applyNumberFormat="1" applyFont="1" applyBorder="1" applyAlignment="1" applyProtection="1">
      <alignment horizontal="right" vertical="center" wrapText="1"/>
    </xf>
    <xf numFmtId="183" fontId="36" fillId="0" borderId="107" xfId="56" applyNumberFormat="1" applyFont="1" applyBorder="1" applyAlignment="1" applyProtection="1">
      <alignment horizontal="right" vertical="center" wrapText="1"/>
    </xf>
    <xf numFmtId="0" fontId="36" fillId="0" borderId="0" xfId="0" applyFont="1" applyAlignment="1">
      <alignment horizontal="center" vertical="center" wrapText="1"/>
    </xf>
    <xf numFmtId="0" fontId="36" fillId="0" borderId="0" xfId="0" applyFont="1">
      <alignment vertical="center"/>
    </xf>
    <xf numFmtId="0" fontId="36" fillId="0" borderId="20" xfId="36" applyFont="1" applyBorder="1" applyAlignment="1">
      <alignment horizontal="center" vertical="center" wrapText="1"/>
    </xf>
    <xf numFmtId="183" fontId="65" fillId="24" borderId="19" xfId="36" applyNumberFormat="1" applyFont="1" applyFill="1" applyBorder="1">
      <alignment vertical="center"/>
    </xf>
    <xf numFmtId="183" fontId="65" fillId="24" borderId="18" xfId="36" applyNumberFormat="1" applyFont="1" applyFill="1" applyBorder="1">
      <alignment vertical="center"/>
    </xf>
    <xf numFmtId="183" fontId="65" fillId="24" borderId="20" xfId="36" applyNumberFormat="1" applyFont="1" applyFill="1" applyBorder="1">
      <alignment vertical="center"/>
    </xf>
    <xf numFmtId="0" fontId="36" fillId="0" borderId="28" xfId="36" applyFont="1" applyBorder="1" applyAlignment="1">
      <alignment horizontal="center" vertical="center" wrapText="1"/>
    </xf>
    <xf numFmtId="183" fontId="65" fillId="24" borderId="12" xfId="36" applyNumberFormat="1" applyFont="1" applyFill="1" applyBorder="1">
      <alignment vertical="center"/>
    </xf>
    <xf numFmtId="183" fontId="65" fillId="24" borderId="14" xfId="36" applyNumberFormat="1" applyFont="1" applyFill="1" applyBorder="1">
      <alignment vertical="center"/>
    </xf>
    <xf numFmtId="183" fontId="65" fillId="24" borderId="28" xfId="36" applyNumberFormat="1" applyFont="1" applyFill="1" applyBorder="1">
      <alignment vertical="center"/>
    </xf>
    <xf numFmtId="0" fontId="36" fillId="0" borderId="36" xfId="36" applyFont="1" applyBorder="1" applyAlignment="1">
      <alignment horizontal="center" vertical="center" wrapText="1"/>
    </xf>
    <xf numFmtId="183" fontId="65" fillId="24" borderId="107" xfId="36" applyNumberFormat="1" applyFont="1" applyFill="1" applyBorder="1">
      <alignment vertical="center"/>
    </xf>
    <xf numFmtId="183" fontId="65" fillId="24" borderId="35" xfId="36" applyNumberFormat="1" applyFont="1" applyFill="1" applyBorder="1">
      <alignment vertical="center"/>
    </xf>
    <xf numFmtId="183" fontId="65" fillId="24" borderId="36" xfId="36" applyNumberFormat="1" applyFont="1" applyFill="1" applyBorder="1">
      <alignment vertical="center"/>
    </xf>
    <xf numFmtId="0" fontId="31" fillId="0" borderId="0" xfId="0" applyFont="1" applyAlignment="1">
      <alignment vertical="center" wrapText="1"/>
    </xf>
    <xf numFmtId="0" fontId="0" fillId="0" borderId="21" xfId="0" applyFont="1" applyBorder="1" applyAlignment="1">
      <alignment horizontal="center" vertical="center"/>
    </xf>
    <xf numFmtId="0" fontId="0" fillId="0" borderId="26" xfId="0" applyFont="1" applyBorder="1" applyAlignment="1">
      <alignment horizontal="center" vertical="center"/>
    </xf>
    <xf numFmtId="0" fontId="31" fillId="0" borderId="21" xfId="0" applyFont="1" applyBorder="1">
      <alignment vertical="center"/>
    </xf>
    <xf numFmtId="0" fontId="31" fillId="0" borderId="22" xfId="0" applyFont="1" applyBorder="1">
      <alignment vertical="center"/>
    </xf>
    <xf numFmtId="0" fontId="0" fillId="0" borderId="26" xfId="0" applyFont="1" applyBorder="1">
      <alignment vertical="center"/>
    </xf>
    <xf numFmtId="0" fontId="31" fillId="0" borderId="16" xfId="0" applyFont="1" applyBorder="1">
      <alignment vertical="center"/>
    </xf>
    <xf numFmtId="0" fontId="31" fillId="0" borderId="25" xfId="0" applyFont="1" applyBorder="1">
      <alignment vertical="center"/>
    </xf>
    <xf numFmtId="0" fontId="31" fillId="0" borderId="26" xfId="0" applyFont="1" applyBorder="1">
      <alignment vertical="center"/>
    </xf>
    <xf numFmtId="0" fontId="31" fillId="0" borderId="144" xfId="0" applyFont="1" applyBorder="1">
      <alignment vertical="center"/>
    </xf>
    <xf numFmtId="0" fontId="31" fillId="0" borderId="142" xfId="0" applyFont="1" applyBorder="1">
      <alignment vertical="center"/>
    </xf>
    <xf numFmtId="0" fontId="31" fillId="0" borderId="55" xfId="0" applyFont="1" applyBorder="1">
      <alignment vertical="center"/>
    </xf>
    <xf numFmtId="0" fontId="31" fillId="0" borderId="145" xfId="0" applyFont="1" applyBorder="1">
      <alignment vertical="center"/>
    </xf>
    <xf numFmtId="0" fontId="0" fillId="0" borderId="14" xfId="0" applyBorder="1">
      <alignment vertical="center"/>
    </xf>
    <xf numFmtId="0" fontId="36" fillId="0" borderId="14" xfId="0" applyFont="1" applyBorder="1" applyAlignment="1">
      <alignment horizontal="center" vertical="center" wrapText="1"/>
    </xf>
    <xf numFmtId="0" fontId="36" fillId="0" borderId="14" xfId="0" applyFont="1" applyBorder="1" applyAlignment="1">
      <alignment horizontal="center" vertical="center"/>
    </xf>
    <xf numFmtId="0" fontId="31" fillId="0" borderId="14" xfId="0" applyFont="1" applyBorder="1" applyAlignment="1">
      <alignment horizontal="left" vertical="center" wrapText="1"/>
    </xf>
    <xf numFmtId="0" fontId="31" fillId="0" borderId="14" xfId="0" applyFont="1" applyBorder="1" applyAlignment="1">
      <alignment horizontal="center" vertical="center" wrapText="1"/>
    </xf>
    <xf numFmtId="0" fontId="31" fillId="0" borderId="14" xfId="56" applyNumberFormat="1" applyFont="1" applyBorder="1" applyAlignment="1" applyProtection="1">
      <alignment vertical="center" wrapText="1"/>
    </xf>
    <xf numFmtId="183" fontId="0" fillId="0" borderId="14" xfId="0" applyNumberFormat="1" applyBorder="1">
      <alignment vertical="center"/>
    </xf>
    <xf numFmtId="183" fontId="0" fillId="0" borderId="14" xfId="56" applyNumberFormat="1" applyFont="1" applyBorder="1" applyAlignment="1" applyProtection="1">
      <alignment vertical="center"/>
    </xf>
    <xf numFmtId="0" fontId="0" fillId="0" borderId="14" xfId="56" applyNumberFormat="1" applyFont="1" applyBorder="1" applyAlignment="1" applyProtection="1">
      <alignment horizontal="center" vertical="center"/>
    </xf>
    <xf numFmtId="183" fontId="31" fillId="0" borderId="14" xfId="56" applyNumberFormat="1" applyFont="1" applyBorder="1" applyAlignment="1" applyProtection="1">
      <alignment horizontal="right" vertical="center" wrapText="1"/>
    </xf>
    <xf numFmtId="0" fontId="0" fillId="0" borderId="14" xfId="56" applyNumberFormat="1" applyFont="1" applyBorder="1" applyAlignment="1" applyProtection="1">
      <alignment horizontal="center" vertical="center" wrapText="1"/>
    </xf>
  </cellXfs>
  <cellStyles count="57">
    <cellStyle name="20% - アクセント 1 2" xfId="1" builtinId="53" customBuiltin="1"/>
    <cellStyle name="20% - アクセント 2 2" xfId="2" builtinId="53" customBuiltin="1"/>
    <cellStyle name="20% - アクセント 3 2" xfId="3" builtinId="53" customBuiltin="1"/>
    <cellStyle name="20% - アクセント 4 2" xfId="4" builtinId="53" customBuiltin="1"/>
    <cellStyle name="20% - アクセント 5 2" xfId="5" builtinId="53" customBuiltin="1"/>
    <cellStyle name="20% - アクセント 6 2" xfId="6" builtinId="53" customBuiltin="1"/>
    <cellStyle name="40% - アクセント 1 2" xfId="7" builtinId="53" customBuiltin="1"/>
    <cellStyle name="40% - アクセント 2 2" xfId="8" builtinId="53" customBuiltin="1"/>
    <cellStyle name="40% - アクセント 3 2" xfId="9" builtinId="53" customBuiltin="1"/>
    <cellStyle name="40% - アクセント 4 2" xfId="10" builtinId="53" customBuiltin="1"/>
    <cellStyle name="40% - アクセント 5 2" xfId="11" builtinId="53" customBuiltin="1"/>
    <cellStyle name="40% - アクセント 6 2" xfId="12" builtinId="53" customBuiltin="1"/>
    <cellStyle name="60% - アクセント 1 2" xfId="13" builtinId="53" customBuiltin="1"/>
    <cellStyle name="60% - アクセント 2 2" xfId="14" builtinId="53" customBuiltin="1"/>
    <cellStyle name="60% - アクセント 3 2" xfId="15" builtinId="53" customBuiltin="1"/>
    <cellStyle name="60% - アクセント 4 2" xfId="16" builtinId="53" customBuiltin="1"/>
    <cellStyle name="60% - アクセント 5 2" xfId="17" builtinId="53" customBuiltin="1"/>
    <cellStyle name="60% - アクセント 6 2" xfId="18" builtinId="53" customBuiltin="1"/>
    <cellStyle name="Excel Built-in Comma [0]" xfId="19" builtinId="53" customBuiltin="1"/>
    <cellStyle name="どちらでもない 2" xfId="20" builtinId="53" customBuiltin="1"/>
    <cellStyle name="アクセント 1 2" xfId="21" builtinId="53" customBuiltin="1"/>
    <cellStyle name="アクセント 2 2" xfId="22" builtinId="53" customBuiltin="1"/>
    <cellStyle name="アクセント 3 2" xfId="23" builtinId="53" customBuiltin="1"/>
    <cellStyle name="アクセント 4 2" xfId="24" builtinId="53" customBuiltin="1"/>
    <cellStyle name="アクセント 5 2" xfId="25" builtinId="53" customBuiltin="1"/>
    <cellStyle name="アクセント 6 2" xfId="26" builtinId="53" customBuiltin="1"/>
    <cellStyle name="タイトル 2" xfId="27" builtinId="53" customBuiltin="1"/>
    <cellStyle name="チェック セル 2" xfId="28" builtinId="53" customBuiltin="1"/>
    <cellStyle name="パーセント 2" xfId="29" builtinId="53" customBuiltin="1"/>
    <cellStyle name="メモ 2" xfId="30" builtinId="53" customBuiltin="1"/>
    <cellStyle name="リンク セル 2" xfId="31" builtinId="53" customBuiltin="1"/>
    <cellStyle name="入力 2" xfId="32" builtinId="53" customBuiltin="1"/>
    <cellStyle name="出力 2" xfId="33" builtinId="53" customBuiltin="1"/>
    <cellStyle name="悪い 2" xfId="34" builtinId="53" customBuiltin="1"/>
    <cellStyle name="桁区切り 2" xfId="35" builtinId="53" customBuiltin="1"/>
    <cellStyle name="標準" xfId="0" builtinId="0"/>
    <cellStyle name="標準 10" xfId="36" builtinId="53" customBuiltin="1"/>
    <cellStyle name="標準 2" xfId="37" builtinId="53" customBuiltin="1"/>
    <cellStyle name="標準 2 2" xfId="38" builtinId="53" customBuiltin="1"/>
    <cellStyle name="標準 2 3" xfId="39" builtinId="53" customBuiltin="1"/>
    <cellStyle name="標準 3" xfId="40" builtinId="53" customBuiltin="1"/>
    <cellStyle name="標準 3 2" xfId="41" builtinId="53" customBuiltin="1"/>
    <cellStyle name="標準 3 2 2" xfId="42" builtinId="53" customBuiltin="1"/>
    <cellStyle name="標準 3 3" xfId="43" builtinId="53" customBuiltin="1"/>
    <cellStyle name="標準 3 3 2" xfId="44" builtinId="53" customBuiltin="1"/>
    <cellStyle name="標準 3 4" xfId="45" builtinId="53" customBuiltin="1"/>
    <cellStyle name="良い 2" xfId="46" builtinId="53" customBuiltin="1"/>
    <cellStyle name="見出し 1 2" xfId="47" builtinId="53" customBuiltin="1"/>
    <cellStyle name="見出し 2 2" xfId="48" builtinId="53" customBuiltin="1"/>
    <cellStyle name="見出し 3 2" xfId="49" builtinId="53" customBuiltin="1"/>
    <cellStyle name="見出し 4 2" xfId="50" builtinId="53" customBuiltin="1"/>
    <cellStyle name="計算 2" xfId="51" builtinId="53" customBuiltin="1"/>
    <cellStyle name="説明文 2" xfId="52" builtinId="53" customBuiltin="1"/>
    <cellStyle name="警告文 2" xfId="53" builtinId="53" customBuiltin="1"/>
    <cellStyle name="集計 2" xfId="54" builtinId="53" customBuiltin="1"/>
    <cellStyle name="ハイパーリンク" xfId="55" builtinId="8"/>
    <cellStyle name="パーセント" xfId="56" builtinId="5"/>
  </cellStyles>
  <dxfs count="65">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2F2F2"/>
        </patternFill>
      </fill>
    </dxf>
    <dxf>
      <fill>
        <patternFill>
          <bgColor rgb="FFF2F2F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auto="1"/>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FFFFFF"/>
      </font>
      <fill>
        <patternFill>
          <bgColor rgb="FFFFFFFF"/>
        </patternFill>
      </fill>
      <border>
        <left/>
        <right/>
        <top/>
        <bottom/>
      </border>
    </dxf>
    <dxf>
      <font>
        <color rgb="FFA0A0A0"/>
      </font>
      <fill>
        <patternFill>
          <bgColor rgb="FFA6A6A6"/>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
      <font>
        <color rgb="FFDDD9C3"/>
      </font>
      <fill>
        <patternFill>
          <bgColor rgb="FFDDD9C3"/>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A0A0A0"/>
      <rgbColor rgb="00800080"/>
      <rgbColor rgb="00008080"/>
      <rgbColor rgb="00C0C0C0"/>
      <rgbColor rgb="00808080"/>
      <rgbColor rgb="00A6A6A6"/>
      <rgbColor rgb="00993366"/>
      <rgbColor rgb="00FFFFCC"/>
      <rgbColor rgb="00CCFFFF"/>
      <rgbColor rgb="00660066"/>
      <rgbColor rgb="00FF8080"/>
      <rgbColor rgb="000066CC"/>
      <rgbColor rgb="00CCCCFF"/>
      <rgbColor rgb="00000080"/>
      <rgbColor rgb="00FF00FF"/>
      <rgbColor rgb="00FFF2CC"/>
      <rgbColor rgb="0000FFFF"/>
      <rgbColor rgb="00800080"/>
      <rgbColor rgb="00800000"/>
      <rgbColor rgb="00008080"/>
      <rgbColor rgb="000000FF"/>
      <rgbColor rgb="00FFE5FC"/>
      <rgbColor rgb="00CDFFFF"/>
      <rgbColor rgb="00CCFFCC"/>
      <rgbColor rgb="00FFFF99"/>
      <rgbColor rgb="0099CCFF"/>
      <rgbColor rgb="00FF99CC"/>
      <rgbColor rgb="00CC99FF"/>
      <rgbColor rgb="00FFCC99"/>
      <rgbColor rgb="003366FF"/>
      <rgbColor rgb="0033CCCC"/>
      <rgbColor rgb="00DDD9C3"/>
      <rgbColor rgb="00FFCC00"/>
      <rgbColor rgb="00FF9900"/>
      <rgbColor rgb="00FF6600"/>
      <rgbColor rgb="007F7F7F"/>
      <rgbColor rgb="00969696"/>
      <rgbColor rgb="00003366"/>
      <rgbColor rgb="00339966"/>
      <rgbColor rgb="00003300"/>
      <rgbColor rgb="0040404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sp macro="" textlink="">
      <xdr:nvSpPr>
        <xdr:cNvPr id="1027" name="CustomShape 1"/>
        <xdr:cNvSpPr/>
      </xdr:nvSpPr>
      <xdr:spPr>
        <a:xfrm>
          <a:off x="12492990" y="693420"/>
          <a:ext cx="4923155" cy="89535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各加算に共通して必要な情報　入力セル</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a:t>
          </a:r>
          <a:endParaRPr lang="en-US" sz="1100" b="0" strike="noStrike" spc="-1">
            <a:latin typeface="Times New Roman"/>
          </a:endParaRPr>
        </a:p>
      </xdr:txBody>
    </xdr:sp>
    <xdr:clientData/>
  </xdr:twoCellAnchor>
  <xdr:twoCellAnchor editAs="absolute">
    <xdr:from xmlns:xdr="http://schemas.openxmlformats.org/drawingml/2006/spreadsheetDrawing">
      <xdr:col>29</xdr:col>
      <xdr:colOff>194945</xdr:colOff>
      <xdr:row>5</xdr:row>
      <xdr:rowOff>12065</xdr:rowOff>
    </xdr:from>
    <xdr:to xmlns:xdr="http://schemas.openxmlformats.org/drawingml/2006/spreadsheetDrawing">
      <xdr:col>29</xdr:col>
      <xdr:colOff>539750</xdr:colOff>
      <xdr:row>5</xdr:row>
      <xdr:rowOff>125730</xdr:rowOff>
    </xdr:to>
    <xdr:sp macro="" textlink="">
      <xdr:nvSpPr>
        <xdr:cNvPr id="1028" name="CustomShape 1"/>
        <xdr:cNvSpPr/>
      </xdr:nvSpPr>
      <xdr:spPr>
        <a:xfrm>
          <a:off x="13439140" y="1229360"/>
          <a:ext cx="344805" cy="113665"/>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sp macro="" textlink="">
      <xdr:nvSpPr>
        <xdr:cNvPr id="1029" name="CustomShape 1"/>
        <xdr:cNvSpPr/>
      </xdr:nvSpPr>
      <xdr:spPr>
        <a:xfrm>
          <a:off x="355600" y="1503680"/>
          <a:ext cx="9455785" cy="144145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mlns:xdr="http://schemas.openxmlformats.org/drawingml/2006/spreadsheetDrawing">
      <xdr:col>4</xdr:col>
      <xdr:colOff>89535</xdr:colOff>
      <xdr:row>7</xdr:row>
      <xdr:rowOff>128905</xdr:rowOff>
    </xdr:from>
    <xdr:to xmlns:xdr="http://schemas.openxmlformats.org/drawingml/2006/spreadsheetDrawing">
      <xdr:col>9</xdr:col>
      <xdr:colOff>175895</xdr:colOff>
      <xdr:row>11</xdr:row>
      <xdr:rowOff>24765</xdr:rowOff>
    </xdr:to>
    <xdr:sp macro="" textlink="">
      <xdr:nvSpPr>
        <xdr:cNvPr id="1030" name="CustomShape 1"/>
        <xdr:cNvSpPr/>
      </xdr:nvSpPr>
      <xdr:spPr>
        <a:xfrm>
          <a:off x="1689735" y="1782445"/>
          <a:ext cx="1102360" cy="91694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18</xdr:col>
      <xdr:colOff>78740</xdr:colOff>
      <xdr:row>7</xdr:row>
      <xdr:rowOff>121920</xdr:rowOff>
    </xdr:from>
    <xdr:to xmlns:xdr="http://schemas.openxmlformats.org/drawingml/2006/spreadsheetDrawing">
      <xdr:col>22</xdr:col>
      <xdr:colOff>363855</xdr:colOff>
      <xdr:row>11</xdr:row>
      <xdr:rowOff>17780</xdr:rowOff>
    </xdr:to>
    <xdr:sp macro="" textlink="">
      <xdr:nvSpPr>
        <xdr:cNvPr id="1031" name="CustomShape 1"/>
        <xdr:cNvSpPr/>
      </xdr:nvSpPr>
      <xdr:spPr>
        <a:xfrm>
          <a:off x="4561840" y="1775460"/>
          <a:ext cx="1097915" cy="91694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様式</a:t>
          </a:r>
          <a:r>
            <a:rPr lang="en-US" sz="1400" b="1" strike="noStrike" spc="-1">
              <a:solidFill>
                <a:srgbClr val="000000"/>
              </a:solidFill>
              <a:latin typeface="Calibri"/>
            </a:rPr>
            <a:t>3-2,3-3</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editAs="absolute">
    <xdr:from xmlns:xdr="http://schemas.openxmlformats.org/drawingml/2006/spreadsheetDrawing">
      <xdr:col>23</xdr:col>
      <xdr:colOff>1368425</xdr:colOff>
      <xdr:row>7</xdr:row>
      <xdr:rowOff>128905</xdr:rowOff>
    </xdr:from>
    <xdr:to xmlns:xdr="http://schemas.openxmlformats.org/drawingml/2006/spreadsheetDrawing">
      <xdr:col>24</xdr:col>
      <xdr:colOff>542925</xdr:colOff>
      <xdr:row>11</xdr:row>
      <xdr:rowOff>24765</xdr:rowOff>
    </xdr:to>
    <xdr:sp macro="" textlink="">
      <xdr:nvSpPr>
        <xdr:cNvPr id="1032" name="CustomShape 1"/>
        <xdr:cNvSpPr/>
      </xdr:nvSpPr>
      <xdr:spPr>
        <a:xfrm>
          <a:off x="7739380" y="1782445"/>
          <a:ext cx="1079500" cy="91694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様式</a:t>
          </a:r>
          <a:r>
            <a:rPr lang="en-US" sz="1400" b="1" strike="noStrike" spc="-1">
              <a:solidFill>
                <a:srgbClr val="000000"/>
              </a:solidFill>
              <a:latin typeface="Calibri"/>
            </a:rPr>
            <a:t>3-1</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editAs="absolute">
    <xdr:from xmlns:xdr="http://schemas.openxmlformats.org/drawingml/2006/spreadsheetDrawing">
      <xdr:col>10</xdr:col>
      <xdr:colOff>160020</xdr:colOff>
      <xdr:row>8</xdr:row>
      <xdr:rowOff>135890</xdr:rowOff>
    </xdr:from>
    <xdr:to xmlns:xdr="http://schemas.openxmlformats.org/drawingml/2006/spreadsheetDrawing">
      <xdr:col>17</xdr:col>
      <xdr:colOff>12700</xdr:colOff>
      <xdr:row>9</xdr:row>
      <xdr:rowOff>186055</xdr:rowOff>
    </xdr:to>
    <xdr:sp macro="" textlink="">
      <xdr:nvSpPr>
        <xdr:cNvPr id="1033" name="CustomShape 1"/>
        <xdr:cNvSpPr/>
      </xdr:nvSpPr>
      <xdr:spPr>
        <a:xfrm>
          <a:off x="2979420" y="2044700"/>
          <a:ext cx="1313180" cy="305435"/>
        </a:xfrm>
        <a:prstGeom prst="rightArrow">
          <a:avLst>
            <a:gd name="adj1" fmla="val 50000"/>
            <a:gd name="adj2" fmla="val 50000"/>
          </a:avLst>
        </a:prstGeom>
        <a:solidFill>
          <a:srgbClr val="FFFFFF"/>
        </a:solidFill>
        <a:ln w="9360">
          <a:solidFill>
            <a:schemeClr val="bg2">
              <a:lumMod val="10000"/>
            </a:schemeClr>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1</xdr:col>
      <xdr:colOff>0</xdr:colOff>
      <xdr:row>6</xdr:row>
      <xdr:rowOff>105410</xdr:rowOff>
    </xdr:from>
    <xdr:to xmlns:xdr="http://schemas.openxmlformats.org/drawingml/2006/spreadsheetDrawing">
      <xdr:col>3</xdr:col>
      <xdr:colOff>109220</xdr:colOff>
      <xdr:row>8</xdr:row>
      <xdr:rowOff>93345</xdr:rowOff>
    </xdr:to>
    <xdr:sp macro="" textlink="">
      <xdr:nvSpPr>
        <xdr:cNvPr id="1034" name="CustomShape 1"/>
        <xdr:cNvSpPr/>
      </xdr:nvSpPr>
      <xdr:spPr>
        <a:xfrm>
          <a:off x="355600" y="1503680"/>
          <a:ext cx="1150620" cy="498475"/>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gn="ctr">
            <a:lnSpc>
              <a:spcPct val="100000"/>
            </a:lnSpc>
          </a:pPr>
          <a:r>
            <a:rPr lang="en-US" sz="1100" b="1" strike="noStrike" spc="-1">
              <a:solidFill>
                <a:srgbClr val="000000"/>
              </a:solidFill>
              <a:latin typeface="Calibri"/>
            </a:rPr>
            <a:t>ワークシート入力の流れ</a:t>
          </a:r>
          <a:endParaRPr lang="en-US" sz="1100" b="0" strike="noStrike" spc="-1">
            <a:latin typeface="Times New Roman"/>
          </a:endParaRPr>
        </a:p>
      </xdr:txBody>
    </xdr:sp>
    <xdr:clientData/>
  </xdr:twoCellAnchor>
  <xdr:twoCellAnchor editAs="absolute">
    <xdr:from xmlns:xdr="http://schemas.openxmlformats.org/drawingml/2006/spreadsheetDrawing">
      <xdr:col>22</xdr:col>
      <xdr:colOff>808990</xdr:colOff>
      <xdr:row>8</xdr:row>
      <xdr:rowOff>135890</xdr:rowOff>
    </xdr:from>
    <xdr:to xmlns:xdr="http://schemas.openxmlformats.org/drawingml/2006/spreadsheetDrawing">
      <xdr:col>23</xdr:col>
      <xdr:colOff>1046480</xdr:colOff>
      <xdr:row>9</xdr:row>
      <xdr:rowOff>186055</xdr:rowOff>
    </xdr:to>
    <xdr:sp macro="" textlink="">
      <xdr:nvSpPr>
        <xdr:cNvPr id="1035" name="CustomShape 1"/>
        <xdr:cNvSpPr/>
      </xdr:nvSpPr>
      <xdr:spPr>
        <a:xfrm>
          <a:off x="6104890" y="2044700"/>
          <a:ext cx="1312545" cy="305435"/>
        </a:xfrm>
        <a:prstGeom prst="rightArrow">
          <a:avLst>
            <a:gd name="adj1" fmla="val 50000"/>
            <a:gd name="adj2" fmla="val 50000"/>
          </a:avLst>
        </a:prstGeom>
        <a:solidFill>
          <a:srgbClr val="FFFFFF"/>
        </a:solidFill>
        <a:ln w="9360">
          <a:solidFill>
            <a:schemeClr val="bg2">
              <a:lumMod val="10000"/>
            </a:schemeClr>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10</xdr:col>
      <xdr:colOff>162560</xdr:colOff>
      <xdr:row>9</xdr:row>
      <xdr:rowOff>204470</xdr:rowOff>
    </xdr:from>
    <xdr:to xmlns:xdr="http://schemas.openxmlformats.org/drawingml/2006/spreadsheetDrawing">
      <xdr:col>15</xdr:col>
      <xdr:colOff>200660</xdr:colOff>
      <xdr:row>11</xdr:row>
      <xdr:rowOff>8890</xdr:rowOff>
    </xdr:to>
    <xdr:sp macro="" textlink="">
      <xdr:nvSpPr>
        <xdr:cNvPr id="1036" name="CustomShape 1"/>
        <xdr:cNvSpPr/>
      </xdr:nvSpPr>
      <xdr:spPr>
        <a:xfrm>
          <a:off x="2981960" y="2368550"/>
          <a:ext cx="1076960" cy="3149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200" b="1" strike="noStrike" spc="-1">
              <a:solidFill>
                <a:srgbClr val="000000"/>
              </a:solidFill>
              <a:latin typeface="Calibri"/>
            </a:rPr>
            <a:t>一部自動転記</a:t>
          </a:r>
          <a:endParaRPr lang="en-US" sz="1200" b="0" strike="noStrike" spc="-1">
            <a:latin typeface="Times New Roman"/>
          </a:endParaRPr>
        </a:p>
      </xdr:txBody>
    </xdr:sp>
    <xdr:clientData/>
  </xdr:twoCellAnchor>
  <xdr:twoCellAnchor editAs="absolute">
    <xdr:from xmlns:xdr="http://schemas.openxmlformats.org/drawingml/2006/spreadsheetDrawing">
      <xdr:col>22</xdr:col>
      <xdr:colOff>799465</xdr:colOff>
      <xdr:row>9</xdr:row>
      <xdr:rowOff>204470</xdr:rowOff>
    </xdr:from>
    <xdr:to xmlns:xdr="http://schemas.openxmlformats.org/drawingml/2006/spreadsheetDrawing">
      <xdr:col>23</xdr:col>
      <xdr:colOff>802640</xdr:colOff>
      <xdr:row>11</xdr:row>
      <xdr:rowOff>8890</xdr:rowOff>
    </xdr:to>
    <xdr:sp macro="" textlink="">
      <xdr:nvSpPr>
        <xdr:cNvPr id="1037" name="CustomShape 1"/>
        <xdr:cNvSpPr/>
      </xdr:nvSpPr>
      <xdr:spPr>
        <a:xfrm>
          <a:off x="6095365" y="2368550"/>
          <a:ext cx="1078230" cy="3149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200" b="1" strike="noStrike" spc="-1">
              <a:solidFill>
                <a:srgbClr val="000000"/>
              </a:solidFill>
              <a:latin typeface="Calibri"/>
            </a:rPr>
            <a:t>一部自動転記</a:t>
          </a:r>
          <a:endParaRPr lang="en-US" sz="1200" b="0" strike="noStrike" spc="-1">
            <a:latin typeface="Times New Roman"/>
          </a:endParaRPr>
        </a:p>
      </xdr:txBody>
    </xdr:sp>
    <xdr:clientData/>
  </xdr:twoCellAnchor>
  <xdr:twoCellAnchor editAs="absolute">
    <xdr:from xmlns:xdr="http://schemas.openxmlformats.org/drawingml/2006/spreadsheetDrawing">
      <xdr:col>4</xdr:col>
      <xdr:colOff>29210</xdr:colOff>
      <xdr:row>7</xdr:row>
      <xdr:rowOff>194945</xdr:rowOff>
    </xdr:from>
    <xdr:to xmlns:xdr="http://schemas.openxmlformats.org/drawingml/2006/spreadsheetDrawing">
      <xdr:col>9</xdr:col>
      <xdr:colOff>203200</xdr:colOff>
      <xdr:row>10</xdr:row>
      <xdr:rowOff>175895</xdr:rowOff>
    </xdr:to>
    <xdr:sp macro="" textlink="">
      <xdr:nvSpPr>
        <xdr:cNvPr id="1038" name="CustomShape 1"/>
        <xdr:cNvSpPr/>
      </xdr:nvSpPr>
      <xdr:spPr>
        <a:xfrm>
          <a:off x="1629410" y="1848485"/>
          <a:ext cx="1189990" cy="74676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基本情報</a:t>
          </a:r>
          <a:endParaRPr lang="en-US" sz="1400" b="0" strike="noStrike" spc="-1">
            <a:latin typeface="Times New Roman"/>
          </a:endParaRPr>
        </a:p>
        <a:p>
          <a:pPr>
            <a:lnSpc>
              <a:spcPct val="100000"/>
            </a:lnSpc>
          </a:pPr>
          <a:r>
            <a:rPr lang="en-US" sz="1400" b="1" strike="noStrike" spc="-1">
              <a:solidFill>
                <a:srgbClr val="000000"/>
              </a:solidFill>
              <a:latin typeface="Calibri"/>
            </a:rPr>
            <a:t> </a:t>
          </a:r>
          <a:r>
            <a:rPr lang="en-US" sz="1400" b="1" strike="noStrike" spc="-1">
              <a:solidFill>
                <a:srgbClr val="000000"/>
              </a:solidFill>
              <a:latin typeface="Calibri"/>
            </a:rPr>
            <a:t>入力シート</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editAs="absolute">
    <xdr:from xmlns:xdr="http://schemas.openxmlformats.org/drawingml/2006/spreadsheetDrawing">
      <xdr:col>22</xdr:col>
      <xdr:colOff>415925</xdr:colOff>
      <xdr:row>6</xdr:row>
      <xdr:rowOff>182880</xdr:rowOff>
    </xdr:from>
    <xdr:to xmlns:xdr="http://schemas.openxmlformats.org/drawingml/2006/spreadsheetDrawing">
      <xdr:col>23</xdr:col>
      <xdr:colOff>5715</xdr:colOff>
      <xdr:row>7</xdr:row>
      <xdr:rowOff>104140</xdr:rowOff>
    </xdr:to>
    <xdr:sp macro="" textlink="">
      <xdr:nvSpPr>
        <xdr:cNvPr id="1039" name="CustomShape 1"/>
        <xdr:cNvSpPr/>
      </xdr:nvSpPr>
      <xdr:spPr>
        <a:xfrm>
          <a:off x="5711825" y="1581150"/>
          <a:ext cx="664845" cy="176530"/>
        </a:xfrm>
        <a:prstGeom prst="wedgeEllipseCallout">
          <a:avLst>
            <a:gd name="adj1" fmla="val -43910"/>
            <a:gd name="adj2" fmla="val 76151"/>
          </a:avLst>
        </a:prstGeom>
        <a:solidFill>
          <a:srgbClr val="FFFFFF"/>
        </a:solidFill>
        <a:ln w="9360">
          <a:solidFill>
            <a:schemeClr val="tx1"/>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22</xdr:col>
      <xdr:colOff>506730</xdr:colOff>
      <xdr:row>6</xdr:row>
      <xdr:rowOff>161925</xdr:rowOff>
    </xdr:from>
    <xdr:to xmlns:xdr="http://schemas.openxmlformats.org/drawingml/2006/spreadsheetDrawing">
      <xdr:col>23</xdr:col>
      <xdr:colOff>70485</xdr:colOff>
      <xdr:row>7</xdr:row>
      <xdr:rowOff>163195</xdr:rowOff>
    </xdr:to>
    <xdr:sp macro="" textlink="">
      <xdr:nvSpPr>
        <xdr:cNvPr id="1040" name="CustomShape 1"/>
        <xdr:cNvSpPr/>
      </xdr:nvSpPr>
      <xdr:spPr>
        <a:xfrm>
          <a:off x="5802630" y="1560195"/>
          <a:ext cx="638810" cy="25654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800" b="1" strike="noStrike" spc="-1">
              <a:solidFill>
                <a:srgbClr val="000000"/>
              </a:solidFill>
              <a:latin typeface="Calibri"/>
            </a:rPr>
            <a:t>要提出</a:t>
          </a:r>
          <a:endParaRPr lang="en-US" sz="800" b="0" strike="noStrike" spc="-1">
            <a:latin typeface="Times New Roman"/>
          </a:endParaRPr>
        </a:p>
        <a:p>
          <a:pPr>
            <a:lnSpc>
              <a:spcPct val="100000"/>
            </a:lnSpc>
          </a:pPr>
          <a:endParaRPr lang="en-US" sz="800" b="0" strike="noStrike" spc="-1">
            <a:latin typeface="Times New Roman"/>
          </a:endParaRPr>
        </a:p>
      </xdr:txBody>
    </xdr:sp>
    <xdr:clientData/>
  </xdr:twoCellAnchor>
  <xdr:twoCellAnchor editAs="absolute">
    <xdr:from xmlns:xdr="http://schemas.openxmlformats.org/drawingml/2006/spreadsheetDrawing">
      <xdr:col>24</xdr:col>
      <xdr:colOff>589280</xdr:colOff>
      <xdr:row>6</xdr:row>
      <xdr:rowOff>186055</xdr:rowOff>
    </xdr:from>
    <xdr:to xmlns:xdr="http://schemas.openxmlformats.org/drawingml/2006/spreadsheetDrawing">
      <xdr:col>24</xdr:col>
      <xdr:colOff>1269365</xdr:colOff>
      <xdr:row>7</xdr:row>
      <xdr:rowOff>107315</xdr:rowOff>
    </xdr:to>
    <xdr:sp macro="" textlink="">
      <xdr:nvSpPr>
        <xdr:cNvPr id="1041" name="CustomShape 1"/>
        <xdr:cNvSpPr/>
      </xdr:nvSpPr>
      <xdr:spPr>
        <a:xfrm>
          <a:off x="8865235" y="1584325"/>
          <a:ext cx="680085" cy="176530"/>
        </a:xfrm>
        <a:prstGeom prst="wedgeEllipseCallout">
          <a:avLst>
            <a:gd name="adj1" fmla="val -43910"/>
            <a:gd name="adj2" fmla="val 76151"/>
          </a:avLst>
        </a:prstGeom>
        <a:solidFill>
          <a:srgbClr val="FFFFFF"/>
        </a:solidFill>
        <a:ln w="9360">
          <a:solidFill>
            <a:schemeClr val="tx1"/>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24</xdr:col>
      <xdr:colOff>680720</xdr:colOff>
      <xdr:row>6</xdr:row>
      <xdr:rowOff>168275</xdr:rowOff>
    </xdr:from>
    <xdr:to xmlns:xdr="http://schemas.openxmlformats.org/drawingml/2006/spreadsheetDrawing">
      <xdr:col>24</xdr:col>
      <xdr:colOff>1336040</xdr:colOff>
      <xdr:row>7</xdr:row>
      <xdr:rowOff>168910</xdr:rowOff>
    </xdr:to>
    <xdr:sp macro="" textlink="">
      <xdr:nvSpPr>
        <xdr:cNvPr id="1042" name="CustomShape 1"/>
        <xdr:cNvSpPr/>
      </xdr:nvSpPr>
      <xdr:spPr>
        <a:xfrm>
          <a:off x="8956675" y="1566545"/>
          <a:ext cx="655320" cy="25590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800" b="1" strike="noStrike" spc="-1">
              <a:solidFill>
                <a:srgbClr val="000000"/>
              </a:solidFill>
              <a:latin typeface="Calibri"/>
            </a:rPr>
            <a:t>要提出</a:t>
          </a:r>
          <a:endParaRPr lang="en-US" sz="800" b="0" strike="noStrike" spc="-1">
            <a:latin typeface="Times New Roman"/>
          </a:endParaRPr>
        </a:p>
        <a:p>
          <a:pPr>
            <a:lnSpc>
              <a:spcPct val="100000"/>
            </a:lnSpc>
          </a:pPr>
          <a:endParaRPr lang="en-US" sz="800" b="0" strike="noStrike" spc="-1">
            <a:latin typeface="Times New Roman"/>
          </a:endParaRPr>
        </a:p>
      </xdr:txBody>
    </xdr:sp>
    <xdr:clientData/>
  </xdr:twoCellAnchor>
  <xdr:twoCellAnchor editAs="oneCell">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151765</xdr:rowOff>
    </xdr:to>
    <xdr:sp macro="" textlink="">
      <xdr:nvSpPr>
        <xdr:cNvPr id="1043" name="CustomShape 1"/>
        <xdr:cNvSpPr/>
      </xdr:nvSpPr>
      <xdr:spPr>
        <a:xfrm>
          <a:off x="394335" y="3978275"/>
          <a:ext cx="7071360" cy="2237105"/>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mlns:xdr="http://schemas.openxmlformats.org/drawingml/2006/spreadsheetDrawing">
      <xdr:col>1</xdr:col>
      <xdr:colOff>38735</xdr:colOff>
      <xdr:row>14</xdr:row>
      <xdr:rowOff>143510</xdr:rowOff>
    </xdr:from>
    <xdr:to xmlns:xdr="http://schemas.openxmlformats.org/drawingml/2006/spreadsheetDrawing">
      <xdr:col>7</xdr:col>
      <xdr:colOff>203200</xdr:colOff>
      <xdr:row>17</xdr:row>
      <xdr:rowOff>123190</xdr:rowOff>
    </xdr:to>
    <xdr:sp macro="" textlink="">
      <xdr:nvSpPr>
        <xdr:cNvPr id="1044" name="CustomShape 1"/>
        <xdr:cNvSpPr/>
      </xdr:nvSpPr>
      <xdr:spPr>
        <a:xfrm>
          <a:off x="394335" y="3978275"/>
          <a:ext cx="2018665" cy="49403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gn="ctr">
            <a:lnSpc>
              <a:spcPct val="100000"/>
            </a:lnSpc>
          </a:pPr>
          <a:r>
            <a:rPr lang="en-US" sz="1100" b="1" strike="noStrike" spc="-1">
              <a:solidFill>
                <a:srgbClr val="000000"/>
              </a:solidFill>
              <a:latin typeface="Calibri"/>
            </a:rPr>
            <a:t>各加算による賃金改善額の算出イメージ（４・５月分の例）</a:t>
          </a:r>
          <a:endParaRPr lang="en-US" sz="1100" b="0" strike="noStrike" spc="-1">
            <a:latin typeface="Times New Roman"/>
          </a:endParaRP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79375</xdr:rowOff>
    </xdr:to>
    <xdr:pic macro="">
      <xdr:nvPicPr>
        <xdr:cNvPr id="1045" name="図 2"/>
        <xdr:cNvPicPr/>
      </xdr:nvPicPr>
      <xdr:blipFill>
        <a:blip xmlns:r="http://schemas.openxmlformats.org/officeDocument/2006/relationships" r:embed="rId1"/>
        <a:stretch>
          <a:fillRect/>
        </a:stretch>
      </xdr:blipFill>
      <xdr:spPr>
        <a:xfrm>
          <a:off x="2489200" y="4174490"/>
          <a:ext cx="4620895" cy="1968500"/>
        </a:xfrm>
        <a:prstGeom prst="rect">
          <a:avLst/>
        </a:prstGeom>
        <a:ln>
          <a:noFill/>
        </a:ln>
      </xdr:spPr>
    </xdr:pic>
    <xdr:clientData/>
  </xdr:twoCellAnchor>
  <xdr:twoCellAnchor editAs="oneCell">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1046" name="CustomShape 1"/>
        <xdr:cNvSpPr/>
      </xdr:nvSpPr>
      <xdr:spPr>
        <a:xfrm>
          <a:off x="2962275" y="1567180"/>
          <a:ext cx="671830" cy="363855"/>
        </a:xfrm>
        <a:prstGeom prst="wedgeEllipseCallout">
          <a:avLst>
            <a:gd name="adj1" fmla="val -55381"/>
            <a:gd name="adj2" fmla="val 48828"/>
          </a:avLst>
        </a:prstGeom>
        <a:solidFill>
          <a:srgbClr val="FFFFFF"/>
        </a:solidFill>
        <a:ln w="9360">
          <a:solidFill>
            <a:schemeClr val="tx1"/>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1047" name="CustomShape 1"/>
        <xdr:cNvSpPr/>
      </xdr:nvSpPr>
      <xdr:spPr>
        <a:xfrm>
          <a:off x="3028315" y="1560195"/>
          <a:ext cx="650240" cy="4064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800" b="1" strike="noStrike" spc="-1">
              <a:solidFill>
                <a:srgbClr val="000000"/>
              </a:solidFill>
              <a:latin typeface="Calibri"/>
            </a:rPr>
            <a:t>紙の場合</a:t>
          </a:r>
          <a:endParaRPr lang="en-US" sz="800" b="0" strike="noStrike" spc="-1">
            <a:latin typeface="Times New Roman"/>
          </a:endParaRPr>
        </a:p>
        <a:p>
          <a:pPr>
            <a:lnSpc>
              <a:spcPct val="100000"/>
            </a:lnSpc>
          </a:pPr>
          <a:r>
            <a:rPr lang="en-US" sz="800" b="1" strike="noStrike" spc="-1">
              <a:solidFill>
                <a:srgbClr val="000000"/>
              </a:solidFill>
              <a:latin typeface="Calibri"/>
            </a:rPr>
            <a:t>提出不要</a:t>
          </a:r>
          <a:endParaRPr lang="en-US" sz="800" b="0" strike="noStrike" spc="-1">
            <a:latin typeface="Times New Roman"/>
          </a:endParaRPr>
        </a:p>
      </xdr:txBody>
    </xdr:sp>
    <xdr:clientData/>
  </xdr:twoCellAnchor>
  <xdr:twoCellAnchor editAs="oneCell">
    <xdr:from xmlns:xdr="http://schemas.openxmlformats.org/drawingml/2006/spreadsheetDrawing">
      <xdr:col>24</xdr:col>
      <xdr:colOff>1542415</xdr:colOff>
      <xdr:row>0</xdr:row>
      <xdr:rowOff>76200</xdr:rowOff>
    </xdr:from>
    <xdr:to xmlns:xdr="http://schemas.openxmlformats.org/drawingml/2006/spreadsheetDrawing">
      <xdr:col>26</xdr:col>
      <xdr:colOff>532765</xdr:colOff>
      <xdr:row>2</xdr:row>
      <xdr:rowOff>38100</xdr:rowOff>
    </xdr:to>
    <xdr:sp macro="" textlink="">
      <xdr:nvSpPr>
        <xdr:cNvPr id="1048" name="CustomShape 1"/>
        <xdr:cNvSpPr/>
      </xdr:nvSpPr>
      <xdr:spPr>
        <a:xfrm>
          <a:off x="9818370" y="76200"/>
          <a:ext cx="1995170" cy="360045"/>
        </a:xfrm>
        <a:prstGeom prst="rect">
          <a:avLst/>
        </a:prstGeom>
        <a:solidFill>
          <a:schemeClr val="lt1"/>
        </a:solidFill>
        <a:ln w="2844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800" b="0" strike="noStrike" spc="-1">
              <a:solidFill>
                <a:srgbClr val="FF0000"/>
              </a:solidFill>
              <a:latin typeface="メイリオ"/>
              <a:ea typeface="メイリオ"/>
            </a:rPr>
            <a:t>R6</a:t>
          </a:r>
          <a:r>
            <a:rPr lang="en-US" sz="1800" b="0" strike="noStrike" spc="-1">
              <a:solidFill>
                <a:srgbClr val="FF0000"/>
              </a:solidFill>
              <a:latin typeface="メイリオ"/>
              <a:ea typeface="メイリオ"/>
            </a:rPr>
            <a:t>実績報告書</a:t>
          </a:r>
          <a:endParaRPr lang="en-US" sz="18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22" name="CustomShape 1"/>
        <xdr:cNvSpPr/>
      </xdr:nvSpPr>
      <xdr:spPr>
        <a:xfrm>
          <a:off x="281305" y="30387925"/>
          <a:ext cx="73025" cy="85725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mlns:xdr="http://schemas.openxmlformats.org/drawingml/2006/spreadsheetDrawing">
      <xdr:col>1</xdr:col>
      <xdr:colOff>59690</xdr:colOff>
      <xdr:row>64</xdr:row>
      <xdr:rowOff>33655</xdr:rowOff>
    </xdr:from>
    <xdr:to xmlns:xdr="http://schemas.openxmlformats.org/drawingml/2006/spreadsheetDrawing">
      <xdr:col>1</xdr:col>
      <xdr:colOff>104775</xdr:colOff>
      <xdr:row>79</xdr:row>
      <xdr:rowOff>163830</xdr:rowOff>
    </xdr:to>
    <xdr:sp macro="" textlink="">
      <xdr:nvSpPr>
        <xdr:cNvPr id="23" name="CustomShape 1"/>
        <xdr:cNvSpPr/>
      </xdr:nvSpPr>
      <xdr:spPr>
        <a:xfrm>
          <a:off x="245745" y="17233900"/>
          <a:ext cx="45085" cy="3079115"/>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oneCell">
    <xdr:from xmlns:xdr="http://schemas.openxmlformats.org/drawingml/2006/spreadsheetDrawing">
      <xdr:col>1</xdr:col>
      <xdr:colOff>52705</xdr:colOff>
      <xdr:row>87</xdr:row>
      <xdr:rowOff>52070</xdr:rowOff>
    </xdr:from>
    <xdr:to xmlns:xdr="http://schemas.openxmlformats.org/drawingml/2006/spreadsheetDrawing">
      <xdr:col>1</xdr:col>
      <xdr:colOff>98425</xdr:colOff>
      <xdr:row>100</xdr:row>
      <xdr:rowOff>205740</xdr:rowOff>
    </xdr:to>
    <xdr:sp macro="" textlink="">
      <xdr:nvSpPr>
        <xdr:cNvPr id="24" name="CustomShape 1"/>
        <xdr:cNvSpPr/>
      </xdr:nvSpPr>
      <xdr:spPr>
        <a:xfrm>
          <a:off x="238760" y="21289010"/>
          <a:ext cx="45720" cy="354457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mlns:xdr="http://schemas.openxmlformats.org/drawingml/2006/spreadsheetDrawing">
      <xdr:col>54</xdr:col>
      <xdr:colOff>49530</xdr:colOff>
      <xdr:row>1</xdr:row>
      <xdr:rowOff>21590</xdr:rowOff>
    </xdr:from>
    <xdr:to xmlns:xdr="http://schemas.openxmlformats.org/drawingml/2006/spreadsheetDrawing">
      <xdr:col>67</xdr:col>
      <xdr:colOff>109220</xdr:colOff>
      <xdr:row>6</xdr:row>
      <xdr:rowOff>187325</xdr:rowOff>
    </xdr:to>
    <xdr:sp macro="" textlink="">
      <xdr:nvSpPr>
        <xdr:cNvPr id="25" name="CustomShape 1"/>
        <xdr:cNvSpPr/>
      </xdr:nvSpPr>
      <xdr:spPr>
        <a:xfrm>
          <a:off x="14781530" y="269240"/>
          <a:ext cx="7548245" cy="102108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18360" tIns="0" rIns="0" bIns="0" anchor="ctr"/>
        <a:lstStyle/>
        <a:p>
          <a:pPr>
            <a:lnSpc>
              <a:spcPct val="100000"/>
            </a:lnSpc>
          </a:pPr>
          <a:r>
            <a:rPr lang="en-US"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en-US"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0" strike="noStrike" spc="-1">
              <a:solidFill>
                <a:srgbClr val="000000"/>
              </a:solidFill>
              <a:latin typeface="Calibri"/>
            </a:rPr>
            <a:t>　　　　　　各加算の算定に共通して必要な情報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旧ベースアップ等加算の算定に必要な情報　入力セル</a:t>
          </a:r>
          <a:endParaRPr lang="en-US" sz="1100" b="0" strike="noStrike" spc="-1">
            <a:latin typeface="Times New Roman"/>
          </a:endParaRPr>
        </a:p>
        <a:p>
          <a:pPr>
            <a:lnSpc>
              <a:spcPct val="100000"/>
            </a:lnSpc>
          </a:pPr>
          <a:r>
            <a:rPr lang="en-US" sz="1100" b="0" strike="noStrike" spc="-1">
              <a:solidFill>
                <a:srgbClr val="000000"/>
              </a:solidFill>
              <a:latin typeface="Calibri"/>
            </a:rPr>
            <a:t>　　　　　　新加算の算定に必要な情報　入力セル</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absolute">
    <xdr:from xmlns:xdr="http://schemas.openxmlformats.org/drawingml/2006/spreadsheetDrawing">
      <xdr:col>54</xdr:col>
      <xdr:colOff>225425</xdr:colOff>
      <xdr:row>4</xdr:row>
      <xdr:rowOff>84455</xdr:rowOff>
    </xdr:from>
    <xdr:to xmlns:xdr="http://schemas.openxmlformats.org/drawingml/2006/spreadsheetDrawing">
      <xdr:col>55</xdr:col>
      <xdr:colOff>63500</xdr:colOff>
      <xdr:row>4</xdr:row>
      <xdr:rowOff>185420</xdr:rowOff>
    </xdr:to>
    <xdr:sp macro="" textlink="">
      <xdr:nvSpPr>
        <xdr:cNvPr id="26" name="CustomShape 1"/>
        <xdr:cNvSpPr/>
      </xdr:nvSpPr>
      <xdr:spPr>
        <a:xfrm>
          <a:off x="14957425" y="758825"/>
          <a:ext cx="320040" cy="100965"/>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54</xdr:col>
      <xdr:colOff>225425</xdr:colOff>
      <xdr:row>5</xdr:row>
      <xdr:rowOff>6350</xdr:rowOff>
    </xdr:from>
    <xdr:to xmlns:xdr="http://schemas.openxmlformats.org/drawingml/2006/spreadsheetDrawing">
      <xdr:col>55</xdr:col>
      <xdr:colOff>62865</xdr:colOff>
      <xdr:row>5</xdr:row>
      <xdr:rowOff>107950</xdr:rowOff>
    </xdr:to>
    <xdr:sp macro="" textlink="">
      <xdr:nvSpPr>
        <xdr:cNvPr id="27" name="CustomShape 1"/>
        <xdr:cNvSpPr/>
      </xdr:nvSpPr>
      <xdr:spPr>
        <a:xfrm>
          <a:off x="14957425" y="937895"/>
          <a:ext cx="319405" cy="1016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mlns:xdr="http://schemas.openxmlformats.org/drawingml/2006/spreadsheetDrawing">
      <xdr:col>54</xdr:col>
      <xdr:colOff>223520</xdr:colOff>
      <xdr:row>6</xdr:row>
      <xdr:rowOff>14605</xdr:rowOff>
    </xdr:from>
    <xdr:to xmlns:xdr="http://schemas.openxmlformats.org/drawingml/2006/spreadsheetDrawing">
      <xdr:col>55</xdr:col>
      <xdr:colOff>60960</xdr:colOff>
      <xdr:row>6</xdr:row>
      <xdr:rowOff>108585</xdr:rowOff>
    </xdr:to>
    <xdr:sp macro="" textlink="">
      <xdr:nvSpPr>
        <xdr:cNvPr id="28" name="CustomShape 1"/>
        <xdr:cNvSpPr/>
      </xdr:nvSpPr>
      <xdr:spPr>
        <a:xfrm>
          <a:off x="14955520" y="1117600"/>
          <a:ext cx="319405" cy="939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oneCell">
    <xdr:from xmlns:xdr="http://schemas.openxmlformats.org/drawingml/2006/spreadsheetDrawing">
      <xdr:col>15</xdr:col>
      <xdr:colOff>168910</xdr:colOff>
      <xdr:row>17</xdr:row>
      <xdr:rowOff>46355</xdr:rowOff>
    </xdr:from>
    <xdr:to xmlns:xdr="http://schemas.openxmlformats.org/drawingml/2006/spreadsheetDrawing">
      <xdr:col>18</xdr:col>
      <xdr:colOff>1270</xdr:colOff>
      <xdr:row>17</xdr:row>
      <xdr:rowOff>229870</xdr:rowOff>
    </xdr:to>
    <xdr:sp macro="" textlink="">
      <xdr:nvSpPr>
        <xdr:cNvPr id="29" name="CustomShape 1"/>
        <xdr:cNvSpPr/>
      </xdr:nvSpPr>
      <xdr:spPr>
        <a:xfrm>
          <a:off x="3079115" y="3387725"/>
          <a:ext cx="390525" cy="1835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(a)</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18</xdr:row>
      <xdr:rowOff>87630</xdr:rowOff>
    </xdr:from>
    <xdr:to xmlns:xdr="http://schemas.openxmlformats.org/drawingml/2006/spreadsheetDrawing">
      <xdr:col>18</xdr:col>
      <xdr:colOff>1270</xdr:colOff>
      <xdr:row>18</xdr:row>
      <xdr:rowOff>271780</xdr:rowOff>
    </xdr:to>
    <xdr:sp macro="" textlink="">
      <xdr:nvSpPr>
        <xdr:cNvPr id="30" name="CustomShape 1"/>
        <xdr:cNvSpPr/>
      </xdr:nvSpPr>
      <xdr:spPr>
        <a:xfrm>
          <a:off x="3079115" y="367665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(b)</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19</xdr:row>
      <xdr:rowOff>90170</xdr:rowOff>
    </xdr:from>
    <xdr:to xmlns:xdr="http://schemas.openxmlformats.org/drawingml/2006/spreadsheetDrawing">
      <xdr:col>18</xdr:col>
      <xdr:colOff>1270</xdr:colOff>
      <xdr:row>19</xdr:row>
      <xdr:rowOff>274320</xdr:rowOff>
    </xdr:to>
    <xdr:sp macro="" textlink="">
      <xdr:nvSpPr>
        <xdr:cNvPr id="31" name="CustomShape 1"/>
        <xdr:cNvSpPr/>
      </xdr:nvSpPr>
      <xdr:spPr>
        <a:xfrm>
          <a:off x="3079115" y="402209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(c)</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20</xdr:row>
      <xdr:rowOff>61595</xdr:rowOff>
    </xdr:from>
    <xdr:to xmlns:xdr="http://schemas.openxmlformats.org/drawingml/2006/spreadsheetDrawing">
      <xdr:col>18</xdr:col>
      <xdr:colOff>1270</xdr:colOff>
      <xdr:row>20</xdr:row>
      <xdr:rowOff>245745</xdr:rowOff>
    </xdr:to>
    <xdr:sp macro="" textlink="">
      <xdr:nvSpPr>
        <xdr:cNvPr id="32" name="CustomShape 1"/>
        <xdr:cNvSpPr/>
      </xdr:nvSpPr>
      <xdr:spPr>
        <a:xfrm>
          <a:off x="3079115" y="4336415"/>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(d)</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21</xdr:row>
      <xdr:rowOff>76200</xdr:rowOff>
    </xdr:from>
    <xdr:to xmlns:xdr="http://schemas.openxmlformats.org/drawingml/2006/spreadsheetDrawing">
      <xdr:col>18</xdr:col>
      <xdr:colOff>1270</xdr:colOff>
      <xdr:row>21</xdr:row>
      <xdr:rowOff>260350</xdr:rowOff>
    </xdr:to>
    <xdr:sp macro="" textlink="">
      <xdr:nvSpPr>
        <xdr:cNvPr id="33" name="CustomShape 1"/>
        <xdr:cNvSpPr/>
      </xdr:nvSpPr>
      <xdr:spPr>
        <a:xfrm>
          <a:off x="3079115" y="4627245"/>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(e)</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24</xdr:row>
      <xdr:rowOff>98425</xdr:rowOff>
    </xdr:from>
    <xdr:to xmlns:xdr="http://schemas.openxmlformats.org/drawingml/2006/spreadsheetDrawing">
      <xdr:col>18</xdr:col>
      <xdr:colOff>1270</xdr:colOff>
      <xdr:row>24</xdr:row>
      <xdr:rowOff>282575</xdr:rowOff>
    </xdr:to>
    <xdr:sp macro="" textlink="">
      <xdr:nvSpPr>
        <xdr:cNvPr id="34" name="CustomShape 1"/>
        <xdr:cNvSpPr/>
      </xdr:nvSpPr>
      <xdr:spPr>
        <a:xfrm>
          <a:off x="3079115" y="5344795"/>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(f)</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26</xdr:row>
      <xdr:rowOff>86995</xdr:rowOff>
    </xdr:from>
    <xdr:to xmlns:xdr="http://schemas.openxmlformats.org/drawingml/2006/spreadsheetDrawing">
      <xdr:col>18</xdr:col>
      <xdr:colOff>1270</xdr:colOff>
      <xdr:row>26</xdr:row>
      <xdr:rowOff>271145</xdr:rowOff>
    </xdr:to>
    <xdr:sp macro="" textlink="">
      <xdr:nvSpPr>
        <xdr:cNvPr id="35" name="CustomShape 1"/>
        <xdr:cNvSpPr/>
      </xdr:nvSpPr>
      <xdr:spPr>
        <a:xfrm>
          <a:off x="3079115" y="621919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(h)</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168910</xdr:colOff>
      <xdr:row>25</xdr:row>
      <xdr:rowOff>170180</xdr:rowOff>
    </xdr:from>
    <xdr:to xmlns:xdr="http://schemas.openxmlformats.org/drawingml/2006/spreadsheetDrawing">
      <xdr:col>18</xdr:col>
      <xdr:colOff>1270</xdr:colOff>
      <xdr:row>25</xdr:row>
      <xdr:rowOff>354330</xdr:rowOff>
    </xdr:to>
    <xdr:sp macro="" textlink="">
      <xdr:nvSpPr>
        <xdr:cNvPr id="36" name="CustomShape 1"/>
        <xdr:cNvSpPr/>
      </xdr:nvSpPr>
      <xdr:spPr>
        <a:xfrm>
          <a:off x="3079115" y="5797550"/>
          <a:ext cx="39052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(g)</a:t>
          </a:r>
          <a:endParaRPr lang="en-US" sz="900" b="0" strike="noStrike" spc="-1">
            <a:latin typeface="Times New Roman"/>
          </a:endParaRPr>
        </a:p>
      </xdr:txBody>
    </xdr:sp>
    <xdr:clientData/>
  </xdr:twoCellAnchor>
  <xdr:twoCellAnchor editAs="oneCell">
    <xdr:from xmlns:xdr="http://schemas.openxmlformats.org/drawingml/2006/spreadsheetDrawing">
      <xdr:col>15</xdr:col>
      <xdr:colOff>184150</xdr:colOff>
      <xdr:row>27</xdr:row>
      <xdr:rowOff>26670</xdr:rowOff>
    </xdr:from>
    <xdr:to xmlns:xdr="http://schemas.openxmlformats.org/drawingml/2006/spreadsheetDrawing">
      <xdr:col>18</xdr:col>
      <xdr:colOff>17145</xdr:colOff>
      <xdr:row>27</xdr:row>
      <xdr:rowOff>210820</xdr:rowOff>
    </xdr:to>
    <xdr:sp macro="" textlink="">
      <xdr:nvSpPr>
        <xdr:cNvPr id="37" name="CustomShape 1"/>
        <xdr:cNvSpPr/>
      </xdr:nvSpPr>
      <xdr:spPr>
        <a:xfrm>
          <a:off x="3094355" y="6511290"/>
          <a:ext cx="391160"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(i)</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35</xdr:row>
      <xdr:rowOff>22225</xdr:rowOff>
    </xdr:from>
    <xdr:to xmlns:xdr="http://schemas.openxmlformats.org/drawingml/2006/spreadsheetDrawing">
      <xdr:col>18</xdr:col>
      <xdr:colOff>24765</xdr:colOff>
      <xdr:row>35</xdr:row>
      <xdr:rowOff>207010</xdr:rowOff>
    </xdr:to>
    <xdr:sp macro="" textlink="">
      <xdr:nvSpPr>
        <xdr:cNvPr id="38" name="CustomShape 1"/>
        <xdr:cNvSpPr/>
      </xdr:nvSpPr>
      <xdr:spPr>
        <a:xfrm>
          <a:off x="3096260" y="8383270"/>
          <a:ext cx="396875" cy="18478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(j)</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36</xdr:row>
      <xdr:rowOff>11430</xdr:rowOff>
    </xdr:from>
    <xdr:to xmlns:xdr="http://schemas.openxmlformats.org/drawingml/2006/spreadsheetDrawing">
      <xdr:col>18</xdr:col>
      <xdr:colOff>24765</xdr:colOff>
      <xdr:row>36</xdr:row>
      <xdr:rowOff>198120</xdr:rowOff>
    </xdr:to>
    <xdr:sp macro="" textlink="">
      <xdr:nvSpPr>
        <xdr:cNvPr id="39" name="CustomShape 1"/>
        <xdr:cNvSpPr/>
      </xdr:nvSpPr>
      <xdr:spPr>
        <a:xfrm>
          <a:off x="3096260" y="8610600"/>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(k)</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37</xdr:row>
      <xdr:rowOff>57150</xdr:rowOff>
    </xdr:from>
    <xdr:to xmlns:xdr="http://schemas.openxmlformats.org/drawingml/2006/spreadsheetDrawing">
      <xdr:col>18</xdr:col>
      <xdr:colOff>24765</xdr:colOff>
      <xdr:row>38</xdr:row>
      <xdr:rowOff>5080</xdr:rowOff>
    </xdr:to>
    <xdr:sp macro="" textlink="">
      <xdr:nvSpPr>
        <xdr:cNvPr id="40" name="CustomShape 1"/>
        <xdr:cNvSpPr/>
      </xdr:nvSpPr>
      <xdr:spPr>
        <a:xfrm>
          <a:off x="3096260" y="8894445"/>
          <a:ext cx="396875" cy="18605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(l)</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39</xdr:row>
      <xdr:rowOff>100965</xdr:rowOff>
    </xdr:from>
    <xdr:to xmlns:xdr="http://schemas.openxmlformats.org/drawingml/2006/spreadsheetDrawing">
      <xdr:col>18</xdr:col>
      <xdr:colOff>24765</xdr:colOff>
      <xdr:row>39</xdr:row>
      <xdr:rowOff>285115</xdr:rowOff>
    </xdr:to>
    <xdr:sp macro="" textlink="">
      <xdr:nvSpPr>
        <xdr:cNvPr id="41" name="CustomShape 1"/>
        <xdr:cNvSpPr/>
      </xdr:nvSpPr>
      <xdr:spPr>
        <a:xfrm>
          <a:off x="3096260" y="9519285"/>
          <a:ext cx="396875" cy="184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(n)</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40</xdr:row>
      <xdr:rowOff>29210</xdr:rowOff>
    </xdr:from>
    <xdr:to xmlns:xdr="http://schemas.openxmlformats.org/drawingml/2006/spreadsheetDrawing">
      <xdr:col>18</xdr:col>
      <xdr:colOff>24765</xdr:colOff>
      <xdr:row>40</xdr:row>
      <xdr:rowOff>210820</xdr:rowOff>
    </xdr:to>
    <xdr:sp macro="" textlink="">
      <xdr:nvSpPr>
        <xdr:cNvPr id="42" name="CustomShape 1"/>
        <xdr:cNvSpPr/>
      </xdr:nvSpPr>
      <xdr:spPr>
        <a:xfrm>
          <a:off x="3096260" y="9838055"/>
          <a:ext cx="396875" cy="18161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(o)</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3" name="CustomShape 1"/>
        <xdr:cNvSpPr/>
      </xdr:nvSpPr>
      <xdr:spPr>
        <a:xfrm>
          <a:off x="3096260" y="10074275"/>
          <a:ext cx="396875" cy="1905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(p)</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42</xdr:row>
      <xdr:rowOff>29845</xdr:rowOff>
    </xdr:from>
    <xdr:to xmlns:xdr="http://schemas.openxmlformats.org/drawingml/2006/spreadsheetDrawing">
      <xdr:col>18</xdr:col>
      <xdr:colOff>24765</xdr:colOff>
      <xdr:row>42</xdr:row>
      <xdr:rowOff>216535</xdr:rowOff>
    </xdr:to>
    <xdr:sp macro="" textlink="">
      <xdr:nvSpPr>
        <xdr:cNvPr id="44" name="CustomShape 1"/>
        <xdr:cNvSpPr/>
      </xdr:nvSpPr>
      <xdr:spPr>
        <a:xfrm>
          <a:off x="3096260" y="10314940"/>
          <a:ext cx="396875" cy="1866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(q)</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43</xdr:row>
      <xdr:rowOff>31115</xdr:rowOff>
    </xdr:from>
    <xdr:to xmlns:xdr="http://schemas.openxmlformats.org/drawingml/2006/spreadsheetDrawing">
      <xdr:col>18</xdr:col>
      <xdr:colOff>24765</xdr:colOff>
      <xdr:row>43</xdr:row>
      <xdr:rowOff>207010</xdr:rowOff>
    </xdr:to>
    <xdr:sp macro="" textlink="">
      <xdr:nvSpPr>
        <xdr:cNvPr id="45" name="CustomShape 1"/>
        <xdr:cNvSpPr/>
      </xdr:nvSpPr>
      <xdr:spPr>
        <a:xfrm>
          <a:off x="3096260" y="10554335"/>
          <a:ext cx="396875" cy="1758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(r)</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0</xdr:colOff>
      <xdr:row>45</xdr:row>
      <xdr:rowOff>90805</xdr:rowOff>
    </xdr:from>
    <xdr:to xmlns:xdr="http://schemas.openxmlformats.org/drawingml/2006/spreadsheetDrawing">
      <xdr:col>18</xdr:col>
      <xdr:colOff>24765</xdr:colOff>
      <xdr:row>45</xdr:row>
      <xdr:rowOff>273685</xdr:rowOff>
    </xdr:to>
    <xdr:sp macro="" textlink="">
      <xdr:nvSpPr>
        <xdr:cNvPr id="46" name="CustomShape 1"/>
        <xdr:cNvSpPr/>
      </xdr:nvSpPr>
      <xdr:spPr>
        <a:xfrm>
          <a:off x="3096260" y="11223625"/>
          <a:ext cx="396875" cy="18288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(t)</a:t>
          </a:r>
          <a:endParaRPr lang="en-US" sz="900" b="0" strike="noStrike" spc="-1">
            <a:latin typeface="Times New Roman"/>
          </a:endParaRPr>
        </a:p>
      </xdr:txBody>
    </xdr:sp>
    <xdr:clientData/>
  </xdr:twoCellAnchor>
  <xdr:twoCellAnchor editAs="oneCell">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7" name="CustomShape 1"/>
        <xdr:cNvSpPr/>
      </xdr:nvSpPr>
      <xdr:spPr>
        <a:xfrm>
          <a:off x="3106420" y="10875645"/>
          <a:ext cx="396875" cy="1758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(s)</a:t>
          </a:r>
          <a:endParaRPr lang="en-US" sz="900" b="0" strike="noStrike" spc="-1">
            <a:latin typeface="Times New Roman"/>
          </a:endParaRPr>
        </a:p>
      </xdr:txBody>
    </xdr:sp>
    <xdr:clientData/>
  </xdr:twoCellAnchor>
  <xdr:twoCellAnchor editAs="absolute">
    <xdr:from xmlns:xdr="http://schemas.openxmlformats.org/drawingml/2006/spreadsheetDrawing">
      <xdr:col>38</xdr:col>
      <xdr:colOff>333375</xdr:colOff>
      <xdr:row>1</xdr:row>
      <xdr:rowOff>38100</xdr:rowOff>
    </xdr:from>
    <xdr:to xmlns:xdr="http://schemas.openxmlformats.org/drawingml/2006/spreadsheetDrawing">
      <xdr:col>52</xdr:col>
      <xdr:colOff>371475</xdr:colOff>
      <xdr:row>16</xdr:row>
      <xdr:rowOff>40005</xdr:rowOff>
    </xdr:to>
    <xdr:sp macro="" textlink="">
      <xdr:nvSpPr>
        <xdr:cNvPr id="48" name="CustomShape 1"/>
        <xdr:cNvSpPr/>
      </xdr:nvSpPr>
      <xdr:spPr>
        <a:xfrm>
          <a:off x="7649845" y="285750"/>
          <a:ext cx="6785610" cy="285750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18360" tIns="0" rIns="0" bIns="0" anchor="ctr"/>
        <a:lstStyle/>
        <a:p>
          <a:pPr>
            <a:lnSpc>
              <a:spcPct val="100000"/>
            </a:lnSpc>
          </a:pPr>
          <a:r>
            <a:rPr lang="en-US" sz="1100" b="1" strike="noStrike" spc="-1">
              <a:solidFill>
                <a:srgbClr val="000000"/>
              </a:solidFill>
              <a:latin typeface="Calibri"/>
            </a:rPr>
            <a:t>   </a:t>
          </a:r>
          <a:r>
            <a:rPr lang="en-US" sz="1100" b="1" strike="noStrike" spc="-1">
              <a:solidFill>
                <a:srgbClr val="000000"/>
              </a:solidFill>
              <a:latin typeface="Calibri"/>
            </a:rPr>
            <a:t>【記入上の注意】</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 必須の記入箇所は　　　　　　　　　　　　　　　　　　　　　　　　　のセルです。</a:t>
          </a:r>
          <a:endParaRPr lang="en-US" sz="1100" b="0" strike="noStrike" spc="-1">
            <a:latin typeface="Times New Roman"/>
          </a:endParaRPr>
        </a:p>
        <a:p>
          <a:pPr>
            <a:lnSpc>
              <a:spcPct val="100000"/>
            </a:lnSpc>
          </a:pPr>
          <a:r>
            <a:rPr lang="en-US" sz="1100" b="1" strike="noStrike" spc="-1">
              <a:solidFill>
                <a:srgbClr val="000000"/>
              </a:solidFill>
              <a:latin typeface="Calibri"/>
            </a:rPr>
            <a:t>　   空欄が残っているとエラーになります。</a:t>
          </a:r>
          <a:endParaRPr lang="en-US" sz="1100" b="0" strike="noStrike" spc="-1">
            <a:latin typeface="Times New Roman"/>
          </a:endParaRPr>
        </a:p>
        <a:p>
          <a:pPr>
            <a:lnSpc>
              <a:spcPct val="100000"/>
            </a:lnSpc>
          </a:pPr>
          <a:r>
            <a:rPr lang="en-US" sz="1100" b="1" strike="noStrike" spc="-1">
              <a:solidFill>
                <a:srgbClr val="000000"/>
              </a:solidFill>
              <a:latin typeface="Calibri"/>
            </a:rPr>
            <a:t>   </a:t>
          </a:r>
          <a:endParaRPr lang="en-US" sz="1100" b="0" strike="noStrike" spc="-1">
            <a:latin typeface="Times New Roman"/>
          </a:endParaRPr>
        </a:p>
        <a:p>
          <a:pPr>
            <a:lnSpc>
              <a:spcPct val="100000"/>
            </a:lnSpc>
          </a:pPr>
          <a:r>
            <a:rPr lang="en-US" sz="1100" b="1" strike="noStrike" spc="-1">
              <a:solidFill>
                <a:srgbClr val="000000"/>
              </a:solidFill>
              <a:latin typeface="Calibri"/>
            </a:rPr>
            <a:t>　・　　　　　　　　　のセルの入力は必須ではありませんが、可能な限り入力してください。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 先に「基本情報入力シート」「別紙様式３－２」および「別紙様式３－３」を完成させてください。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a:t>
          </a:r>
          <a:r>
            <a:rPr lang="en-US" sz="1100" b="1" strike="noStrike" spc="-1">
              <a:solidFill>
                <a:srgbClr val="000000"/>
              </a:solidFill>
              <a:latin typeface="Calibri"/>
            </a:rPr>
            <a:t>・ 「別紙様式３－２」「別紙様式３－３」の記入内容に応じて、入力が不要な欄が非表示になります。</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en-US" sz="1100" b="1" strike="noStrike" spc="-1">
              <a:solidFill>
                <a:srgbClr val="000000"/>
              </a:solidFill>
              <a:latin typeface="Calibri"/>
            </a:rPr>
            <a:t>　・ 濃いオレンジ色のセルに「</a:t>
          </a:r>
          <a:r>
            <a:rPr lang="en-US" sz="1100" b="1" strike="noStrike" spc="-1">
              <a:solidFill>
                <a:srgbClr val="000000"/>
              </a:solidFill>
              <a:latin typeface="Calibri"/>
            </a:rPr>
            <a:t>×</a:t>
          </a:r>
          <a:r>
            <a:rPr lang="en-US" sz="1100" b="1" strike="noStrike" spc="-1">
              <a:solidFill>
                <a:srgbClr val="000000"/>
              </a:solidFill>
              <a:latin typeface="Calibri"/>
            </a:rPr>
            <a:t>」が表示された場合、記入内容が要件を満たしていないか、未入力の欄があります。</a:t>
          </a:r>
          <a:endParaRPr lang="en-US" sz="1100" b="0" strike="noStrike" spc="-1">
            <a:latin typeface="Times New Roman"/>
          </a:endParaRPr>
        </a:p>
        <a:p>
          <a:pPr>
            <a:lnSpc>
              <a:spcPct val="100000"/>
            </a:lnSpc>
          </a:pPr>
          <a:r>
            <a:rPr lang="en-US" sz="1100" b="1" strike="noStrike" spc="-1">
              <a:solidFill>
                <a:srgbClr val="000000"/>
              </a:solidFill>
              <a:latin typeface="Calibri"/>
            </a:rPr>
            <a:t>　　修正してください。グレー色のセルの「△」「</a:t>
          </a:r>
          <a:r>
            <a:rPr lang="en-US" sz="1100" b="1" strike="noStrike" spc="-1">
              <a:solidFill>
                <a:srgbClr val="000000"/>
              </a:solidFill>
              <a:latin typeface="Calibri"/>
            </a:rPr>
            <a:t>×</a:t>
          </a:r>
          <a:r>
            <a:rPr lang="en-US" sz="1100" b="1" strike="noStrike" spc="-1">
              <a:solidFill>
                <a:srgbClr val="000000"/>
              </a:solidFill>
              <a:latin typeface="Calibri"/>
            </a:rPr>
            <a:t>」および空欄は、要件には影響しません。</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absolute">
    <xdr:from xmlns:xdr="http://schemas.openxmlformats.org/drawingml/2006/spreadsheetDrawing">
      <xdr:col>41</xdr:col>
      <xdr:colOff>244475</xdr:colOff>
      <xdr:row>4</xdr:row>
      <xdr:rowOff>53340</xdr:rowOff>
    </xdr:from>
    <xdr:to xmlns:xdr="http://schemas.openxmlformats.org/drawingml/2006/spreadsheetDrawing">
      <xdr:col>42</xdr:col>
      <xdr:colOff>400050</xdr:colOff>
      <xdr:row>4</xdr:row>
      <xdr:rowOff>227965</xdr:rowOff>
    </xdr:to>
    <xdr:sp macro="" textlink="">
      <xdr:nvSpPr>
        <xdr:cNvPr id="49" name="CustomShape 1"/>
        <xdr:cNvSpPr/>
      </xdr:nvSpPr>
      <xdr:spPr>
        <a:xfrm>
          <a:off x="9006840" y="727710"/>
          <a:ext cx="637540" cy="174625"/>
        </a:xfrm>
        <a:prstGeom prst="rect">
          <a:avLst/>
        </a:prstGeom>
        <a:solidFill>
          <a:srgbClr val="FFF2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Times New Roman"/>
            </a:rPr>
            <a:t>薄橙色</a:t>
          </a:r>
          <a:endParaRPr lang="en-US" sz="1100" b="0" strike="noStrike" spc="-1">
            <a:latin typeface="Times New Roman"/>
          </a:endParaRPr>
        </a:p>
      </xdr:txBody>
    </xdr:sp>
    <xdr:clientData/>
  </xdr:twoCellAnchor>
  <xdr:twoCellAnchor editAs="absolute">
    <xdr:from xmlns:xdr="http://schemas.openxmlformats.org/drawingml/2006/spreadsheetDrawing">
      <xdr:col>43</xdr:col>
      <xdr:colOff>12065</xdr:colOff>
      <xdr:row>4</xdr:row>
      <xdr:rowOff>53340</xdr:rowOff>
    </xdr:from>
    <xdr:to xmlns:xdr="http://schemas.openxmlformats.org/drawingml/2006/spreadsheetDrawing">
      <xdr:col>44</xdr:col>
      <xdr:colOff>167640</xdr:colOff>
      <xdr:row>4</xdr:row>
      <xdr:rowOff>227965</xdr:rowOff>
    </xdr:to>
    <xdr:sp macro="" textlink="">
      <xdr:nvSpPr>
        <xdr:cNvPr id="50" name="CustomShape 1"/>
        <xdr:cNvSpPr/>
      </xdr:nvSpPr>
      <xdr:spPr>
        <a:xfrm>
          <a:off x="9738360" y="727710"/>
          <a:ext cx="637540" cy="174625"/>
        </a:xfrm>
        <a:prstGeom prst="rect">
          <a:avLst/>
        </a:prstGeom>
        <a:solidFill>
          <a:srgbClr val="FFFF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Calibri"/>
            </a:rPr>
            <a:t>黄色</a:t>
          </a:r>
          <a:endParaRPr lang="en-US" sz="1100" b="0" strike="noStrike" spc="-1">
            <a:latin typeface="Times New Roman"/>
          </a:endParaRPr>
        </a:p>
      </xdr:txBody>
    </xdr:sp>
    <xdr:clientData/>
  </xdr:twoCellAnchor>
  <xdr:twoCellAnchor editAs="absolute">
    <xdr:from xmlns:xdr="http://schemas.openxmlformats.org/drawingml/2006/spreadsheetDrawing">
      <xdr:col>44</xdr:col>
      <xdr:colOff>287020</xdr:colOff>
      <xdr:row>4</xdr:row>
      <xdr:rowOff>53340</xdr:rowOff>
    </xdr:from>
    <xdr:to xmlns:xdr="http://schemas.openxmlformats.org/drawingml/2006/spreadsheetDrawing">
      <xdr:col>45</xdr:col>
      <xdr:colOff>443230</xdr:colOff>
      <xdr:row>4</xdr:row>
      <xdr:rowOff>227965</xdr:rowOff>
    </xdr:to>
    <xdr:sp macro="" textlink="">
      <xdr:nvSpPr>
        <xdr:cNvPr id="51" name="CustomShape 1"/>
        <xdr:cNvSpPr/>
      </xdr:nvSpPr>
      <xdr:spPr>
        <a:xfrm>
          <a:off x="10495280" y="727710"/>
          <a:ext cx="638175" cy="174625"/>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Calibri"/>
            </a:rPr>
            <a:t>ピンク色</a:t>
          </a:r>
          <a:endParaRPr lang="en-US" sz="1100" b="0" strike="noStrike" spc="-1">
            <a:latin typeface="Times New Roman"/>
          </a:endParaRPr>
        </a:p>
      </xdr:txBody>
    </xdr:sp>
    <xdr:clientData/>
  </xdr:twoCellAnchor>
  <xdr:twoCellAnchor editAs="absolute">
    <xdr:from xmlns:xdr="http://schemas.openxmlformats.org/drawingml/2006/spreadsheetDrawing">
      <xdr:col>39</xdr:col>
      <xdr:colOff>69215</xdr:colOff>
      <xdr:row>14</xdr:row>
      <xdr:rowOff>151765</xdr:rowOff>
    </xdr:from>
    <xdr:to xmlns:xdr="http://schemas.openxmlformats.org/drawingml/2006/spreadsheetDrawing">
      <xdr:col>39</xdr:col>
      <xdr:colOff>264160</xdr:colOff>
      <xdr:row>15</xdr:row>
      <xdr:rowOff>168275</xdr:rowOff>
    </xdr:to>
    <xdr:sp macro="" textlink="">
      <xdr:nvSpPr>
        <xdr:cNvPr id="52" name="CustomShape 1"/>
        <xdr:cNvSpPr/>
      </xdr:nvSpPr>
      <xdr:spPr>
        <a:xfrm>
          <a:off x="7867650" y="2778760"/>
          <a:ext cx="194945" cy="245110"/>
        </a:xfrm>
        <a:prstGeom prst="rect">
          <a:avLst/>
        </a:prstGeom>
        <a:solidFill>
          <a:srgbClr val="FFC000"/>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absolute">
    <xdr:from xmlns:xdr="http://schemas.openxmlformats.org/drawingml/2006/spreadsheetDrawing">
      <xdr:col>41</xdr:col>
      <xdr:colOff>422275</xdr:colOff>
      <xdr:row>14</xdr:row>
      <xdr:rowOff>151765</xdr:rowOff>
    </xdr:from>
    <xdr:to xmlns:xdr="http://schemas.openxmlformats.org/drawingml/2006/spreadsheetDrawing">
      <xdr:col>42</xdr:col>
      <xdr:colOff>125095</xdr:colOff>
      <xdr:row>15</xdr:row>
      <xdr:rowOff>168275</xdr:rowOff>
    </xdr:to>
    <xdr:sp macro="" textlink="">
      <xdr:nvSpPr>
        <xdr:cNvPr id="53" name="CustomShape 1"/>
        <xdr:cNvSpPr/>
      </xdr:nvSpPr>
      <xdr:spPr>
        <a:xfrm>
          <a:off x="9184640" y="2778760"/>
          <a:ext cx="184785" cy="245110"/>
        </a:xfrm>
        <a:prstGeom prst="rect">
          <a:avLst/>
        </a:prstGeom>
        <a:solidFill>
          <a:srgbClr val="FFC000"/>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absolute">
    <xdr:from xmlns:xdr="http://schemas.openxmlformats.org/drawingml/2006/spreadsheetDrawing">
      <xdr:col>47</xdr:col>
      <xdr:colOff>267335</xdr:colOff>
      <xdr:row>14</xdr:row>
      <xdr:rowOff>151765</xdr:rowOff>
    </xdr:from>
    <xdr:to xmlns:xdr="http://schemas.openxmlformats.org/drawingml/2006/spreadsheetDrawing">
      <xdr:col>47</xdr:col>
      <xdr:colOff>462280</xdr:colOff>
      <xdr:row>15</xdr:row>
      <xdr:rowOff>168275</xdr:rowOff>
    </xdr:to>
    <xdr:sp macro="" textlink="">
      <xdr:nvSpPr>
        <xdr:cNvPr id="54" name="CustomShape 1"/>
        <xdr:cNvSpPr/>
      </xdr:nvSpPr>
      <xdr:spPr>
        <a:xfrm>
          <a:off x="11921490" y="2778760"/>
          <a:ext cx="194945" cy="245110"/>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absolute">
    <xdr:from xmlns:xdr="http://schemas.openxmlformats.org/drawingml/2006/spreadsheetDrawing">
      <xdr:col>48</xdr:col>
      <xdr:colOff>259715</xdr:colOff>
      <xdr:row>14</xdr:row>
      <xdr:rowOff>151765</xdr:rowOff>
    </xdr:from>
    <xdr:to xmlns:xdr="http://schemas.openxmlformats.org/drawingml/2006/spreadsheetDrawing">
      <xdr:col>48</xdr:col>
      <xdr:colOff>454025</xdr:colOff>
      <xdr:row>15</xdr:row>
      <xdr:rowOff>168275</xdr:rowOff>
    </xdr:to>
    <xdr:sp macro="" textlink="">
      <xdr:nvSpPr>
        <xdr:cNvPr id="55" name="CustomShape 1"/>
        <xdr:cNvSpPr/>
      </xdr:nvSpPr>
      <xdr:spPr>
        <a:xfrm>
          <a:off x="12395835" y="2778760"/>
          <a:ext cx="194310" cy="245110"/>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absolute">
    <xdr:from xmlns:xdr="http://schemas.openxmlformats.org/drawingml/2006/spreadsheetDrawing">
      <xdr:col>39</xdr:col>
      <xdr:colOff>260350</xdr:colOff>
      <xdr:row>14</xdr:row>
      <xdr:rowOff>157480</xdr:rowOff>
    </xdr:from>
    <xdr:to xmlns:xdr="http://schemas.openxmlformats.org/drawingml/2006/spreadsheetDrawing">
      <xdr:col>41</xdr:col>
      <xdr:colOff>245110</xdr:colOff>
      <xdr:row>15</xdr:row>
      <xdr:rowOff>176530</xdr:rowOff>
    </xdr:to>
    <xdr:sp macro="" textlink="">
      <xdr:nvSpPr>
        <xdr:cNvPr id="56" name="CustomShape 1"/>
        <xdr:cNvSpPr/>
      </xdr:nvSpPr>
      <xdr:spPr>
        <a:xfrm>
          <a:off x="8058785" y="2784475"/>
          <a:ext cx="948690" cy="2476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100" b="1" strike="noStrike" spc="-1">
              <a:solidFill>
                <a:srgbClr val="000000"/>
              </a:solidFill>
              <a:latin typeface="Calibri"/>
            </a:rPr>
            <a:t>要件を満たす</a:t>
          </a:r>
          <a:endParaRPr lang="en-US" sz="1100" b="0" strike="noStrike" spc="-1">
            <a:latin typeface="Times New Roman"/>
          </a:endParaRPr>
        </a:p>
      </xdr:txBody>
    </xdr:sp>
    <xdr:clientData/>
  </xdr:twoCellAnchor>
  <xdr:twoCellAnchor editAs="absolute">
    <xdr:from xmlns:xdr="http://schemas.openxmlformats.org/drawingml/2006/spreadsheetDrawing">
      <xdr:col>42</xdr:col>
      <xdr:colOff>114300</xdr:colOff>
      <xdr:row>14</xdr:row>
      <xdr:rowOff>157480</xdr:rowOff>
    </xdr:from>
    <xdr:to xmlns:xdr="http://schemas.openxmlformats.org/drawingml/2006/spreadsheetDrawing">
      <xdr:col>47</xdr:col>
      <xdr:colOff>163195</xdr:colOff>
      <xdr:row>15</xdr:row>
      <xdr:rowOff>176530</xdr:rowOff>
    </xdr:to>
    <xdr:sp macro="" textlink="">
      <xdr:nvSpPr>
        <xdr:cNvPr id="57" name="CustomShape 1"/>
        <xdr:cNvSpPr/>
      </xdr:nvSpPr>
      <xdr:spPr>
        <a:xfrm>
          <a:off x="9358630" y="2784475"/>
          <a:ext cx="2458720" cy="2476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100" b="1" strike="noStrike" spc="-1">
              <a:solidFill>
                <a:srgbClr val="000000"/>
              </a:solidFill>
              <a:latin typeface="Calibri"/>
            </a:rPr>
            <a:t>要件を満たさない（または未入力あり）</a:t>
          </a:r>
          <a:endParaRPr lang="en-US" sz="1100" b="0" strike="noStrike" spc="-1">
            <a:latin typeface="Times New Roman"/>
          </a:endParaRPr>
        </a:p>
      </xdr:txBody>
    </xdr:sp>
    <xdr:clientData/>
  </xdr:twoCellAnchor>
  <xdr:twoCellAnchor editAs="absolute">
    <xdr:from xmlns:xdr="http://schemas.openxmlformats.org/drawingml/2006/spreadsheetDrawing">
      <xdr:col>48</xdr:col>
      <xdr:colOff>470535</xdr:colOff>
      <xdr:row>14</xdr:row>
      <xdr:rowOff>157480</xdr:rowOff>
    </xdr:from>
    <xdr:to xmlns:xdr="http://schemas.openxmlformats.org/drawingml/2006/spreadsheetDrawing">
      <xdr:col>51</xdr:col>
      <xdr:colOff>273050</xdr:colOff>
      <xdr:row>15</xdr:row>
      <xdr:rowOff>176530</xdr:rowOff>
    </xdr:to>
    <xdr:sp macro="" textlink="">
      <xdr:nvSpPr>
        <xdr:cNvPr id="58" name="CustomShape 1"/>
        <xdr:cNvSpPr/>
      </xdr:nvSpPr>
      <xdr:spPr>
        <a:xfrm>
          <a:off x="12606655" y="2784475"/>
          <a:ext cx="1248410" cy="2476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100" b="1" strike="noStrike" spc="-1">
              <a:solidFill>
                <a:srgbClr val="000000"/>
              </a:solidFill>
              <a:latin typeface="Calibri"/>
            </a:rPr>
            <a:t>要件には影響せず</a:t>
          </a:r>
          <a:endParaRPr lang="en-US" sz="1100" b="0" strike="noStrike" spc="-1">
            <a:latin typeface="Times New Roman"/>
          </a:endParaRPr>
        </a:p>
      </xdr:txBody>
    </xdr:sp>
    <xdr:clientData/>
  </xdr:twoCellAnchor>
  <xdr:twoCellAnchor editAs="absolute">
    <xdr:from xmlns:xdr="http://schemas.openxmlformats.org/drawingml/2006/spreadsheetDrawing">
      <xdr:col>39</xdr:col>
      <xdr:colOff>86995</xdr:colOff>
      <xdr:row>6</xdr:row>
      <xdr:rowOff>158115</xdr:rowOff>
    </xdr:from>
    <xdr:to xmlns:xdr="http://schemas.openxmlformats.org/drawingml/2006/spreadsheetDrawing">
      <xdr:col>40</xdr:col>
      <xdr:colOff>242570</xdr:colOff>
      <xdr:row>7</xdr:row>
      <xdr:rowOff>46355</xdr:rowOff>
    </xdr:to>
    <xdr:sp macro="" textlink="">
      <xdr:nvSpPr>
        <xdr:cNvPr id="59" name="CustomShape 1"/>
        <xdr:cNvSpPr/>
      </xdr:nvSpPr>
      <xdr:spPr>
        <a:xfrm>
          <a:off x="7885430" y="1261110"/>
          <a:ext cx="637540" cy="173990"/>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1" strike="noStrike" spc="-1">
              <a:latin typeface="Times New Roman"/>
            </a:rPr>
            <a:t>グレー色</a:t>
          </a:r>
          <a:endParaRPr lang="en-US" sz="1100" b="0" strike="noStrike" spc="-1">
            <a:latin typeface="Times New Roman"/>
          </a:endParaRPr>
        </a:p>
      </xdr:txBody>
    </xdr:sp>
    <xdr:clientData/>
  </xdr:twoCellAnchor>
  <xdr:twoCellAnchor editAs="absolute">
    <xdr:from xmlns:xdr="http://schemas.openxmlformats.org/drawingml/2006/spreadsheetDrawing">
      <xdr:col>48</xdr:col>
      <xdr:colOff>12700</xdr:colOff>
      <xdr:row>14</xdr:row>
      <xdr:rowOff>153035</xdr:rowOff>
    </xdr:from>
    <xdr:to xmlns:xdr="http://schemas.openxmlformats.org/drawingml/2006/spreadsheetDrawing">
      <xdr:col>48</xdr:col>
      <xdr:colOff>208280</xdr:colOff>
      <xdr:row>15</xdr:row>
      <xdr:rowOff>170180</xdr:rowOff>
    </xdr:to>
    <xdr:sp macro="" textlink="">
      <xdr:nvSpPr>
        <xdr:cNvPr id="60" name="CustomShape 1"/>
        <xdr:cNvSpPr/>
      </xdr:nvSpPr>
      <xdr:spPr>
        <a:xfrm>
          <a:off x="12148820" y="2780030"/>
          <a:ext cx="195580" cy="245745"/>
        </a:xfrm>
        <a:prstGeom prst="rect">
          <a:avLst/>
        </a:prstGeom>
        <a:solidFill>
          <a:schemeClr val="bg1">
            <a:lumMod val="95000"/>
          </a:schemeClr>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050" b="1" strike="noStrike" spc="-1">
              <a:latin typeface="Times New Roman"/>
            </a:rPr>
            <a:t>△</a:t>
          </a:r>
          <a:endParaRPr lang="en-US" sz="1050" b="0" strike="noStrike" spc="-1">
            <a:latin typeface="Times New Roman"/>
          </a:endParaRPr>
        </a:p>
      </xdr:txBody>
    </xdr:sp>
    <xdr:clientData/>
  </xdr:twoCellAnchor>
  <xdr:twoCellAnchor editAs="oneCell">
    <xdr:from xmlns:xdr="http://schemas.openxmlformats.org/drawingml/2006/spreadsheetDrawing">
      <xdr:col>16</xdr:col>
      <xdr:colOff>0</xdr:colOff>
      <xdr:row>38</xdr:row>
      <xdr:rowOff>57785</xdr:rowOff>
    </xdr:from>
    <xdr:to xmlns:xdr="http://schemas.openxmlformats.org/drawingml/2006/spreadsheetDrawing">
      <xdr:col>18</xdr:col>
      <xdr:colOff>24765</xdr:colOff>
      <xdr:row>38</xdr:row>
      <xdr:rowOff>243205</xdr:rowOff>
    </xdr:to>
    <xdr:sp macro="" textlink="">
      <xdr:nvSpPr>
        <xdr:cNvPr id="61" name="CustomShape 1"/>
        <xdr:cNvSpPr/>
      </xdr:nvSpPr>
      <xdr:spPr>
        <a:xfrm>
          <a:off x="3096260" y="9133205"/>
          <a:ext cx="396875" cy="18542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900" b="0" strike="noStrike" spc="-1">
              <a:solidFill>
                <a:srgbClr val="000000"/>
              </a:solidFill>
              <a:latin typeface="Times New Roman"/>
            </a:rPr>
            <a:t>(m)</a:t>
          </a:r>
          <a:endParaRPr lang="en-US" sz="9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sp macro="" textlink="">
      <xdr:nvSpPr>
        <xdr:cNvPr id="62" name="CustomShape 1"/>
        <xdr:cNvSpPr/>
      </xdr:nvSpPr>
      <xdr:spPr>
        <a:xfrm>
          <a:off x="24084280" y="840740"/>
          <a:ext cx="7122795" cy="1391285"/>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18360" tIns="0" rIns="0" bIns="0" anchor="ctr"/>
        <a:lstStyle/>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【記入上の注意】</a:t>
          </a:r>
          <a:endParaRPr lang="en-US" sz="1600" b="0" strike="noStrike" spc="-1">
            <a:latin typeface="Times New Roman"/>
          </a:endParaRPr>
        </a:p>
        <a:p>
          <a:pPr>
            <a:lnSpc>
              <a:spcPct val="100000"/>
            </a:lnSpc>
          </a:pPr>
          <a:r>
            <a:rPr lang="en-US" sz="1600" b="1" strike="noStrike" spc="-1">
              <a:solidFill>
                <a:srgbClr val="000000"/>
              </a:solidFill>
              <a:latin typeface="Calibri"/>
            </a:rPr>
            <a:t>　・記入箇所は色付きのセルだけです。</a:t>
          </a:r>
          <a:endParaRPr lang="en-US" sz="1600" b="0" strike="noStrike" spc="-1">
            <a:latin typeface="Times New Roman"/>
          </a:endParaRPr>
        </a:p>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 　　　　　　　　　　　　　　　　　　　   　のセルは入力が必須です。</a:t>
          </a:r>
          <a:endParaRPr lang="en-US" sz="1600" b="0" strike="noStrike" spc="-1">
            <a:latin typeface="Times New Roman"/>
          </a:endParaRPr>
        </a:p>
        <a:p>
          <a:pPr>
            <a:lnSpc>
              <a:spcPct val="100000"/>
            </a:lnSpc>
          </a:pPr>
          <a:r>
            <a:rPr lang="en-US" sz="1600" b="1" strike="noStrike" spc="-1">
              <a:solidFill>
                <a:srgbClr val="000000"/>
              </a:solidFill>
              <a:latin typeface="Calibri"/>
            </a:rPr>
            <a:t>　　空欄が残っているとエラーになります。</a:t>
          </a:r>
          <a:endParaRPr lang="en-US" sz="1600" b="0" strike="noStrike" spc="-1">
            <a:latin typeface="Times New Roman"/>
          </a:endParaRPr>
        </a:p>
      </xdr:txBody>
    </xdr:sp>
    <xdr:clientData/>
  </xdr:twoCellAnchor>
  <xdr:twoCellAnchor editAs="absolute">
    <xdr:from xmlns:xdr="http://schemas.openxmlformats.org/drawingml/2006/spreadsheetDrawing">
      <xdr:col>34</xdr:col>
      <xdr:colOff>181610</xdr:colOff>
      <xdr:row>5</xdr:row>
      <xdr:rowOff>196850</xdr:rowOff>
    </xdr:from>
    <xdr:to xmlns:xdr="http://schemas.openxmlformats.org/drawingml/2006/spreadsheetDrawing">
      <xdr:col>35</xdr:col>
      <xdr:colOff>310515</xdr:colOff>
      <xdr:row>6</xdr:row>
      <xdr:rowOff>91440</xdr:rowOff>
    </xdr:to>
    <xdr:sp macro="" textlink="">
      <xdr:nvSpPr>
        <xdr:cNvPr id="63" name="CustomShape 1"/>
        <xdr:cNvSpPr/>
      </xdr:nvSpPr>
      <xdr:spPr>
        <a:xfrm>
          <a:off x="24451945" y="1558925"/>
          <a:ext cx="814705" cy="218440"/>
        </a:xfrm>
        <a:prstGeom prst="rect">
          <a:avLst/>
        </a:prstGeom>
        <a:solidFill>
          <a:srgbClr val="CCFF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緑色</a:t>
          </a:r>
          <a:endParaRPr lang="en-US" sz="1600" b="0" strike="noStrike" spc="-1">
            <a:latin typeface="Times New Roman"/>
          </a:endParaRPr>
        </a:p>
      </xdr:txBody>
    </xdr:sp>
    <xdr:clientData/>
  </xdr:twoCellAnchor>
  <xdr:twoCellAnchor editAs="absolute">
    <xdr:from xmlns:xdr="http://schemas.openxmlformats.org/drawingml/2006/spreadsheetDrawing">
      <xdr:col>35</xdr:col>
      <xdr:colOff>421005</xdr:colOff>
      <xdr:row>5</xdr:row>
      <xdr:rowOff>196850</xdr:rowOff>
    </xdr:from>
    <xdr:to xmlns:xdr="http://schemas.openxmlformats.org/drawingml/2006/spreadsheetDrawing">
      <xdr:col>36</xdr:col>
      <xdr:colOff>550545</xdr:colOff>
      <xdr:row>6</xdr:row>
      <xdr:rowOff>91440</xdr:rowOff>
    </xdr:to>
    <xdr:sp macro="" textlink="">
      <xdr:nvSpPr>
        <xdr:cNvPr id="64" name="CustomShape 1"/>
        <xdr:cNvSpPr/>
      </xdr:nvSpPr>
      <xdr:spPr>
        <a:xfrm>
          <a:off x="25377140" y="1558925"/>
          <a:ext cx="815340" cy="218440"/>
        </a:xfrm>
        <a:prstGeom prst="rect">
          <a:avLst/>
        </a:prstGeom>
        <a:solidFill>
          <a:srgbClr val="CCFF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Calibri"/>
            </a:rPr>
            <a:t>水色</a:t>
          </a:r>
          <a:endParaRPr lang="en-US" sz="1600" b="0" strike="noStrike" spc="-1">
            <a:latin typeface="Times New Roman"/>
          </a:endParaRPr>
        </a:p>
      </xdr:txBody>
    </xdr:sp>
    <xdr:clientData/>
  </xdr:twoCellAnchor>
  <xdr:twoCellAnchor editAs="absolute">
    <xdr:from xmlns:xdr="http://schemas.openxmlformats.org/drawingml/2006/spreadsheetDrawing">
      <xdr:col>36</xdr:col>
      <xdr:colOff>635635</xdr:colOff>
      <xdr:row>5</xdr:row>
      <xdr:rowOff>204470</xdr:rowOff>
    </xdr:from>
    <xdr:to xmlns:xdr="http://schemas.openxmlformats.org/drawingml/2006/spreadsheetDrawing">
      <xdr:col>38</xdr:col>
      <xdr:colOff>67945</xdr:colOff>
      <xdr:row>6</xdr:row>
      <xdr:rowOff>99060</xdr:rowOff>
    </xdr:to>
    <xdr:sp macro="" textlink="">
      <xdr:nvSpPr>
        <xdr:cNvPr id="65" name="CustomShape 1"/>
        <xdr:cNvSpPr/>
      </xdr:nvSpPr>
      <xdr:spPr>
        <a:xfrm>
          <a:off x="26277570" y="1566545"/>
          <a:ext cx="803910" cy="218440"/>
        </a:xfrm>
        <a:prstGeom prst="rect">
          <a:avLst/>
        </a:prstGeom>
        <a:solidFill>
          <a:srgbClr val="FFFFCC"/>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Calibri"/>
            </a:rPr>
            <a:t>黄色</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sp macro="" textlink="">
      <xdr:nvSpPr>
        <xdr:cNvPr id="66" name="CustomShape 1"/>
        <xdr:cNvSpPr/>
      </xdr:nvSpPr>
      <xdr:spPr>
        <a:xfrm>
          <a:off x="22451060" y="125095"/>
          <a:ext cx="11116945" cy="180213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18360" tIns="0" rIns="0" bIns="0" anchor="ctr"/>
        <a:lstStyle/>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【記入上の注意】</a:t>
          </a:r>
          <a:endParaRPr lang="en-US" sz="1600" b="0" strike="noStrike" spc="-1">
            <a:latin typeface="Times New Roman"/>
          </a:endParaRPr>
        </a:p>
        <a:p>
          <a:pPr>
            <a:lnSpc>
              <a:spcPct val="100000"/>
            </a:lnSpc>
          </a:pPr>
          <a:r>
            <a:rPr lang="en-US" sz="1600" b="1" strike="noStrike" spc="-1">
              <a:solidFill>
                <a:srgbClr val="000000"/>
              </a:solidFill>
              <a:latin typeface="Calibri"/>
            </a:rPr>
            <a:t>　・  記入箇所は　　　　　　　    のセルだけです。　　　　　　　　 のセルがない場合は、本シートは記入不要です。　</a:t>
          </a:r>
          <a:endParaRPr lang="en-US" sz="1600" b="0" strike="noStrike" spc="-1">
            <a:latin typeface="Times New Roman"/>
          </a:endParaRPr>
        </a:p>
        <a:p>
          <a:pPr>
            <a:lnSpc>
              <a:spcPct val="100000"/>
            </a:lnSpc>
          </a:pPr>
          <a:r>
            <a:rPr lang="en-US" sz="1600" b="1" strike="noStrike" spc="-1">
              <a:solidFill>
                <a:srgbClr val="000000"/>
              </a:solidFill>
              <a:latin typeface="Calibri"/>
            </a:rPr>
            <a:t>   </a:t>
          </a:r>
          <a:r>
            <a:rPr lang="en-US" sz="1600" b="1" strike="noStrike" spc="-1">
              <a:solidFill>
                <a:srgbClr val="000000"/>
              </a:solidFill>
              <a:latin typeface="Calibri"/>
            </a:rPr>
            <a:t>・  　　　　　　　 のセルは入力が必須です。空欄が残っているとエラーになります。</a:t>
          </a:r>
          <a:endParaRPr lang="en-US" sz="1600" b="0" strike="noStrike" spc="-1">
            <a:latin typeface="Times New Roman"/>
          </a:endParaRPr>
        </a:p>
      </xdr:txBody>
    </xdr:sp>
    <xdr:clientData/>
  </xdr:twoCellAnchor>
  <xdr:twoCellAnchor editAs="absolute">
    <xdr:from xmlns:xdr="http://schemas.openxmlformats.org/drawingml/2006/spreadsheetDrawing">
      <xdr:col>34</xdr:col>
      <xdr:colOff>183515</xdr:colOff>
      <xdr:row>4</xdr:row>
      <xdr:rowOff>160020</xdr:rowOff>
    </xdr:from>
    <xdr:to xmlns:xdr="http://schemas.openxmlformats.org/drawingml/2006/spreadsheetDrawing">
      <xdr:col>35</xdr:col>
      <xdr:colOff>402590</xdr:colOff>
      <xdr:row>5</xdr:row>
      <xdr:rowOff>60960</xdr:rowOff>
    </xdr:to>
    <xdr:sp macro="" textlink="">
      <xdr:nvSpPr>
        <xdr:cNvPr id="67" name="CustomShape 1"/>
        <xdr:cNvSpPr/>
      </xdr:nvSpPr>
      <xdr:spPr>
        <a:xfrm>
          <a:off x="22917785" y="1198245"/>
          <a:ext cx="904875" cy="22479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ピンク色</a:t>
          </a:r>
          <a:endParaRPr lang="en-US" sz="1600" b="0" strike="noStrike" spc="-1">
            <a:latin typeface="Times New Roman"/>
          </a:endParaRPr>
        </a:p>
      </xdr:txBody>
    </xdr:sp>
    <xdr:clientData/>
  </xdr:twoCellAnchor>
  <xdr:twoCellAnchor editAs="absolute">
    <xdr:from xmlns:xdr="http://schemas.openxmlformats.org/drawingml/2006/spreadsheetDrawing">
      <xdr:col>36</xdr:col>
      <xdr:colOff>30480</xdr:colOff>
      <xdr:row>3</xdr:row>
      <xdr:rowOff>143510</xdr:rowOff>
    </xdr:from>
    <xdr:to xmlns:xdr="http://schemas.openxmlformats.org/drawingml/2006/spreadsheetDrawing">
      <xdr:col>37</xdr:col>
      <xdr:colOff>249555</xdr:colOff>
      <xdr:row>4</xdr:row>
      <xdr:rowOff>101600</xdr:rowOff>
    </xdr:to>
    <xdr:sp macro="" textlink="">
      <xdr:nvSpPr>
        <xdr:cNvPr id="68" name="CustomShape 1"/>
        <xdr:cNvSpPr/>
      </xdr:nvSpPr>
      <xdr:spPr>
        <a:xfrm>
          <a:off x="24136350" y="915035"/>
          <a:ext cx="904875" cy="22479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ピンク色</a:t>
          </a:r>
          <a:endParaRPr lang="en-US" sz="1600" b="0" strike="noStrike" spc="-1">
            <a:latin typeface="Times New Roman"/>
          </a:endParaRPr>
        </a:p>
      </xdr:txBody>
    </xdr:sp>
    <xdr:clientData/>
  </xdr:twoCellAnchor>
  <xdr:twoCellAnchor editAs="absolute">
    <xdr:from xmlns:xdr="http://schemas.openxmlformats.org/drawingml/2006/spreadsheetDrawing">
      <xdr:col>40</xdr:col>
      <xdr:colOff>171450</xdr:colOff>
      <xdr:row>3</xdr:row>
      <xdr:rowOff>124460</xdr:rowOff>
    </xdr:from>
    <xdr:to xmlns:xdr="http://schemas.openxmlformats.org/drawingml/2006/spreadsheetDrawing">
      <xdr:col>41</xdr:col>
      <xdr:colOff>390525</xdr:colOff>
      <xdr:row>4</xdr:row>
      <xdr:rowOff>82550</xdr:rowOff>
    </xdr:to>
    <xdr:sp macro="" textlink="">
      <xdr:nvSpPr>
        <xdr:cNvPr id="69" name="CustomShape 1"/>
        <xdr:cNvSpPr/>
      </xdr:nvSpPr>
      <xdr:spPr>
        <a:xfrm>
          <a:off x="27020520" y="895985"/>
          <a:ext cx="904875" cy="224790"/>
        </a:xfrm>
        <a:prstGeom prst="rect">
          <a:avLst/>
        </a:prstGeom>
        <a:solidFill>
          <a:srgbClr val="FFE5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600" b="1" strike="noStrike" spc="-1">
              <a:latin typeface="Times New Roman"/>
            </a:rPr>
            <a:t>ピンク色</a:t>
          </a:r>
          <a:endParaRPr lang="en-US" sz="1600" b="0" strike="noStrike" spc="-1">
            <a:latin typeface="Times New Roman"/>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ss78601\AppData\Local\Temp\MicrosoftEdgeDownloads\bf804729-dd8e-4da3-a821-8cc49ed11727\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ss78601\AppData\Local\Temp\MicrosoftEdgeDownloads\bf804729-dd8e-4da3-a821-8cc49ed11727\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K1252"/>
  <sheetViews>
    <sheetView showGridLines="0" tabSelected="1" view="pageBreakPreview" zoomScale="90" zoomScaleSheetLayoutView="90" workbookViewId="0">
      <selection activeCell="AJ14" sqref="AJ14"/>
    </sheetView>
  </sheetViews>
  <sheetFormatPr defaultRowHeight="13.5"/>
  <cols>
    <col min="1" max="1" width="4.66796875" style="1" customWidth="1"/>
    <col min="2" max="2" width="11" style="1" customWidth="1"/>
    <col min="3" max="12" width="2.66796875" style="1" customWidth="1"/>
    <col min="13" max="17" width="2.76953125" style="1" customWidth="1"/>
    <col min="18" max="22" width="2.66796875" style="1" customWidth="1"/>
    <col min="23" max="23" width="14.109375" style="1" customWidth="1"/>
    <col min="24" max="24" width="25" style="1" customWidth="1"/>
    <col min="25" max="25" width="30.76953125" style="1" customWidth="1"/>
    <col min="26" max="26" width="8.66796875" style="1" customWidth="1"/>
    <col min="27" max="27" width="9.1171875" style="1" customWidth="1"/>
    <col min="28" max="28" width="7.65625" style="1" customWidth="1"/>
    <col min="29" max="29" width="9" style="1" hidden="1" customWidth="1"/>
    <col min="30" max="1025" width="9" style="1" customWidth="1"/>
  </cols>
  <sheetData>
    <row r="1" spans="1:29" ht="20.100000000000001" customHeight="1">
      <c r="A1" s="3" t="s">
        <v>16</v>
      </c>
      <c r="AC1" s="1" t="s">
        <v>21</v>
      </c>
    </row>
    <row r="2" spans="1:29" ht="11.25" customHeight="1">
      <c r="A2" s="4"/>
    </row>
    <row r="3" spans="1:29" s="2" customFormat="1" ht="24" customHeight="1">
      <c r="A3" s="5" t="s">
        <v>26</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44</v>
      </c>
      <c r="B4" s="6"/>
      <c r="C4" s="6"/>
      <c r="D4" s="6"/>
      <c r="E4" s="6"/>
      <c r="F4" s="6"/>
      <c r="G4" s="6"/>
      <c r="H4" s="6"/>
      <c r="I4" s="6"/>
      <c r="J4" s="6"/>
      <c r="K4" s="6"/>
      <c r="L4" s="6"/>
      <c r="M4" s="6"/>
      <c r="N4" s="6"/>
      <c r="O4" s="6"/>
      <c r="P4" s="6"/>
      <c r="Q4" s="6"/>
      <c r="R4" s="6"/>
      <c r="S4" s="6"/>
      <c r="T4" s="6"/>
      <c r="U4" s="6"/>
      <c r="V4" s="6"/>
      <c r="W4" s="6"/>
      <c r="X4" s="6"/>
      <c r="Y4" s="6"/>
      <c r="Z4" s="6"/>
      <c r="AA4" s="5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12</v>
      </c>
      <c r="B6" s="7"/>
      <c r="C6" s="7"/>
      <c r="D6" s="7"/>
      <c r="E6" s="7"/>
      <c r="F6" s="7"/>
      <c r="G6" s="7"/>
      <c r="H6" s="7"/>
      <c r="I6" s="7"/>
      <c r="J6" s="7"/>
      <c r="K6" s="7"/>
      <c r="L6" s="7"/>
      <c r="M6" s="7"/>
      <c r="N6" s="7"/>
      <c r="O6" s="7"/>
      <c r="P6" s="7"/>
      <c r="Q6" s="7"/>
      <c r="R6" s="7"/>
      <c r="S6" s="7"/>
      <c r="T6" s="7"/>
      <c r="U6" s="7"/>
      <c r="V6" s="7"/>
      <c r="W6" s="7"/>
      <c r="X6" s="7"/>
      <c r="Y6" s="7"/>
      <c r="Z6" s="7"/>
      <c r="AA6" s="5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23</v>
      </c>
      <c r="B14" s="5"/>
      <c r="C14" s="5"/>
      <c r="D14" s="5"/>
      <c r="E14" s="5"/>
      <c r="F14" s="5"/>
      <c r="G14" s="5"/>
      <c r="H14" s="5"/>
      <c r="I14" s="5"/>
      <c r="J14" s="5"/>
      <c r="K14" s="5"/>
      <c r="L14" s="5"/>
      <c r="M14" s="5"/>
      <c r="N14" s="5"/>
      <c r="O14" s="5"/>
      <c r="P14" s="5"/>
      <c r="Q14" s="5"/>
      <c r="R14" s="5"/>
      <c r="S14" s="5"/>
      <c r="T14" s="5"/>
      <c r="U14" s="5"/>
      <c r="V14" s="5"/>
      <c r="W14" s="5"/>
      <c r="X14" s="5"/>
      <c r="Y14" s="5"/>
      <c r="Z14" s="5"/>
      <c r="AA14" s="5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48</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42</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0</v>
      </c>
      <c r="C32" s="22"/>
      <c r="D32" s="22"/>
      <c r="E32" s="22"/>
      <c r="F32" s="22"/>
      <c r="G32" s="22"/>
      <c r="H32" s="22"/>
      <c r="I32" s="22"/>
      <c r="J32" s="22"/>
      <c r="K32" s="22"/>
      <c r="L32" s="22"/>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69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71</v>
      </c>
      <c r="C36" s="23" t="s">
        <v>78</v>
      </c>
      <c r="D36" s="23"/>
      <c r="E36" s="23"/>
      <c r="F36" s="23"/>
      <c r="G36" s="23"/>
      <c r="H36" s="23"/>
      <c r="I36" s="23"/>
      <c r="J36" s="23"/>
      <c r="K36" s="23"/>
      <c r="L36" s="23"/>
      <c r="M36" s="31"/>
      <c r="N36" s="31"/>
      <c r="O36" s="31"/>
      <c r="P36" s="31"/>
      <c r="Q36" s="31"/>
      <c r="R36" s="31"/>
      <c r="S36" s="31"/>
      <c r="T36" s="31"/>
      <c r="U36" s="31"/>
      <c r="V36" s="31"/>
      <c r="W36" s="31"/>
      <c r="X36" s="31"/>
      <c r="Y36" s="9"/>
      <c r="Z36" s="9"/>
      <c r="AA36" s="9"/>
    </row>
    <row r="37" spans="1:29" ht="20.100000000000001" customHeight="1">
      <c r="A37" s="9"/>
      <c r="B37" s="14"/>
      <c r="C37" s="23" t="s">
        <v>82</v>
      </c>
      <c r="D37" s="23"/>
      <c r="E37" s="23"/>
      <c r="F37" s="23"/>
      <c r="G37" s="23"/>
      <c r="H37" s="23"/>
      <c r="I37" s="23"/>
      <c r="J37" s="23"/>
      <c r="K37" s="23"/>
      <c r="L37" s="23"/>
      <c r="M37" s="32"/>
      <c r="N37" s="32"/>
      <c r="O37" s="32"/>
      <c r="P37" s="32"/>
      <c r="Q37" s="32"/>
      <c r="R37" s="32"/>
      <c r="S37" s="32"/>
      <c r="T37" s="32"/>
      <c r="U37" s="32"/>
      <c r="V37" s="32"/>
      <c r="W37" s="32"/>
      <c r="X37" s="32"/>
      <c r="Y37" s="9"/>
      <c r="Z37" s="9"/>
      <c r="AA37" s="9"/>
      <c r="AC37" s="1" t="s">
        <v>68</v>
      </c>
    </row>
    <row r="38" spans="1:29" ht="20.100000000000001" customHeight="1">
      <c r="A38" s="9"/>
      <c r="B38" s="13" t="s">
        <v>91</v>
      </c>
      <c r="C38" s="23" t="s">
        <v>92</v>
      </c>
      <c r="D38" s="23"/>
      <c r="E38" s="23"/>
      <c r="F38" s="23"/>
      <c r="G38" s="23"/>
      <c r="H38" s="23"/>
      <c r="I38" s="23"/>
      <c r="J38" s="23"/>
      <c r="K38" s="23"/>
      <c r="L38" s="23"/>
      <c r="M38" s="33"/>
      <c r="N38" s="41"/>
      <c r="O38" s="41"/>
      <c r="P38" s="42" t="s">
        <v>61</v>
      </c>
      <c r="Q38" s="41"/>
      <c r="R38" s="41"/>
      <c r="S38" s="41"/>
      <c r="T38" s="45"/>
      <c r="U38" s="46"/>
      <c r="V38" s="47"/>
      <c r="W38" s="47"/>
      <c r="X38" s="47"/>
      <c r="Y38" s="9"/>
      <c r="Z38" s="9"/>
      <c r="AA38" s="9"/>
      <c r="AC38" s="1" t="str">
        <f>CONCATENATE(M38,N38,O38,P38,Q38,R38,S38,T38)</f>
        <v>－</v>
      </c>
    </row>
    <row r="39" spans="1:29" ht="20.100000000000001" customHeight="1">
      <c r="A39" s="9"/>
      <c r="B39" s="15"/>
      <c r="C39" s="23" t="s">
        <v>97</v>
      </c>
      <c r="D39" s="23"/>
      <c r="E39" s="23"/>
      <c r="F39" s="23"/>
      <c r="G39" s="23"/>
      <c r="H39" s="23"/>
      <c r="I39" s="23"/>
      <c r="J39" s="23"/>
      <c r="K39" s="23"/>
      <c r="L39" s="23"/>
      <c r="M39" s="32"/>
      <c r="N39" s="32"/>
      <c r="O39" s="32"/>
      <c r="P39" s="32"/>
      <c r="Q39" s="32"/>
      <c r="R39" s="32"/>
      <c r="S39" s="32"/>
      <c r="T39" s="32"/>
      <c r="U39" s="32"/>
      <c r="V39" s="32"/>
      <c r="W39" s="32"/>
      <c r="X39" s="32"/>
      <c r="Y39" s="9"/>
      <c r="Z39" s="9"/>
      <c r="AA39" s="9"/>
    </row>
    <row r="40" spans="1:29" ht="20.100000000000001" customHeight="1">
      <c r="A40" s="9"/>
      <c r="B40" s="14"/>
      <c r="C40" s="23" t="s">
        <v>99</v>
      </c>
      <c r="D40" s="23"/>
      <c r="E40" s="23"/>
      <c r="F40" s="23"/>
      <c r="G40" s="23"/>
      <c r="H40" s="23"/>
      <c r="I40" s="23"/>
      <c r="J40" s="23"/>
      <c r="K40" s="23"/>
      <c r="L40" s="23"/>
      <c r="M40" s="32"/>
      <c r="N40" s="32"/>
      <c r="O40" s="32"/>
      <c r="P40" s="32"/>
      <c r="Q40" s="32"/>
      <c r="R40" s="32"/>
      <c r="S40" s="32"/>
      <c r="T40" s="32"/>
      <c r="U40" s="32"/>
      <c r="V40" s="32"/>
      <c r="W40" s="32"/>
      <c r="X40" s="32"/>
      <c r="Y40" s="9"/>
      <c r="Z40" s="9"/>
      <c r="AA40" s="9"/>
    </row>
    <row r="41" spans="1:29" ht="20.100000000000001" customHeight="1">
      <c r="A41" s="9"/>
      <c r="B41" s="13" t="s">
        <v>94</v>
      </c>
      <c r="C41" s="23" t="s">
        <v>72</v>
      </c>
      <c r="D41" s="23"/>
      <c r="E41" s="23"/>
      <c r="F41" s="23"/>
      <c r="G41" s="23"/>
      <c r="H41" s="23"/>
      <c r="I41" s="23"/>
      <c r="J41" s="23"/>
      <c r="K41" s="23"/>
      <c r="L41" s="23"/>
      <c r="M41" s="32"/>
      <c r="N41" s="32"/>
      <c r="O41" s="32"/>
      <c r="P41" s="32"/>
      <c r="Q41" s="32"/>
      <c r="R41" s="32"/>
      <c r="S41" s="32"/>
      <c r="T41" s="32"/>
      <c r="U41" s="32"/>
      <c r="V41" s="32"/>
      <c r="W41" s="32"/>
      <c r="X41" s="32"/>
      <c r="Y41" s="9"/>
      <c r="Z41" s="9"/>
      <c r="AA41" s="9"/>
    </row>
    <row r="42" spans="1:29" ht="20.100000000000001" customHeight="1">
      <c r="A42" s="9"/>
      <c r="B42" s="14"/>
      <c r="C42" s="23" t="s">
        <v>100</v>
      </c>
      <c r="D42" s="23"/>
      <c r="E42" s="23"/>
      <c r="F42" s="23"/>
      <c r="G42" s="23"/>
      <c r="H42" s="23"/>
      <c r="I42" s="23"/>
      <c r="J42" s="23"/>
      <c r="K42" s="23"/>
      <c r="L42" s="23"/>
      <c r="M42" s="34"/>
      <c r="N42" s="34"/>
      <c r="O42" s="34"/>
      <c r="P42" s="34"/>
      <c r="Q42" s="34"/>
      <c r="R42" s="34"/>
      <c r="S42" s="34"/>
      <c r="T42" s="34"/>
      <c r="U42" s="34"/>
      <c r="V42" s="34"/>
      <c r="W42" s="34"/>
      <c r="X42" s="34"/>
      <c r="Y42" s="9"/>
      <c r="Z42" s="9"/>
      <c r="AA42" s="9"/>
    </row>
    <row r="43" spans="1:29" ht="20.100000000000001" customHeight="1">
      <c r="A43" s="9"/>
      <c r="B43" s="16" t="s">
        <v>114</v>
      </c>
      <c r="C43" s="23" t="s">
        <v>78</v>
      </c>
      <c r="D43" s="23"/>
      <c r="E43" s="23"/>
      <c r="F43" s="23"/>
      <c r="G43" s="23"/>
      <c r="H43" s="23"/>
      <c r="I43" s="23"/>
      <c r="J43" s="23"/>
      <c r="K43" s="23"/>
      <c r="L43" s="23"/>
      <c r="M43" s="32"/>
      <c r="N43" s="32"/>
      <c r="O43" s="32"/>
      <c r="P43" s="32"/>
      <c r="Q43" s="32"/>
      <c r="R43" s="32"/>
      <c r="S43" s="32"/>
      <c r="T43" s="32"/>
      <c r="U43" s="32"/>
      <c r="V43" s="32"/>
      <c r="W43" s="32"/>
      <c r="X43" s="32"/>
      <c r="Y43" s="9"/>
      <c r="Z43" s="9"/>
      <c r="AA43" s="9"/>
    </row>
    <row r="44" spans="1:29" ht="20.100000000000001" customHeight="1">
      <c r="A44" s="9"/>
      <c r="B44" s="16"/>
      <c r="C44" s="24" t="s">
        <v>100</v>
      </c>
      <c r="D44" s="24"/>
      <c r="E44" s="24"/>
      <c r="F44" s="24"/>
      <c r="G44" s="24"/>
      <c r="H44" s="24"/>
      <c r="I44" s="24"/>
      <c r="J44" s="24"/>
      <c r="K44" s="24"/>
      <c r="L44" s="24"/>
      <c r="M44" s="32"/>
      <c r="N44" s="32"/>
      <c r="O44" s="32"/>
      <c r="P44" s="32"/>
      <c r="Q44" s="32"/>
      <c r="R44" s="32"/>
      <c r="S44" s="32"/>
      <c r="T44" s="32"/>
      <c r="U44" s="32"/>
      <c r="V44" s="32"/>
      <c r="W44" s="32"/>
      <c r="X44" s="32"/>
      <c r="Y44" s="9"/>
      <c r="Z44" s="9"/>
      <c r="AA44" s="9"/>
    </row>
    <row r="45" spans="1:29" ht="20.100000000000001" customHeight="1">
      <c r="A45" s="9"/>
      <c r="B45" s="13" t="s">
        <v>110</v>
      </c>
      <c r="C45" s="23" t="s">
        <v>117</v>
      </c>
      <c r="D45" s="23"/>
      <c r="E45" s="23"/>
      <c r="F45" s="23"/>
      <c r="G45" s="23"/>
      <c r="H45" s="23"/>
      <c r="I45" s="23"/>
      <c r="J45" s="23"/>
      <c r="K45" s="23"/>
      <c r="L45" s="23"/>
      <c r="M45" s="35"/>
      <c r="N45" s="35"/>
      <c r="O45" s="35"/>
      <c r="P45" s="35"/>
      <c r="Q45" s="35"/>
      <c r="R45" s="35"/>
      <c r="S45" s="35"/>
      <c r="T45" s="35"/>
      <c r="U45" s="35"/>
      <c r="V45" s="35"/>
      <c r="W45" s="35"/>
      <c r="X45" s="35"/>
      <c r="Y45" s="9"/>
      <c r="Z45" s="9"/>
      <c r="AA45" s="9"/>
    </row>
    <row r="46" spans="1:29" ht="20.100000000000001" customHeight="1">
      <c r="A46" s="9"/>
      <c r="B46" s="17"/>
      <c r="C46" s="23" t="s">
        <v>62</v>
      </c>
      <c r="D46" s="23"/>
      <c r="E46" s="23"/>
      <c r="F46" s="23"/>
      <c r="G46" s="23"/>
      <c r="H46" s="23"/>
      <c r="I46" s="23"/>
      <c r="J46" s="23"/>
      <c r="K46" s="23"/>
      <c r="L46" s="23"/>
      <c r="M46" s="36"/>
      <c r="N46" s="36"/>
      <c r="O46" s="36"/>
      <c r="P46" s="36"/>
      <c r="Q46" s="36"/>
      <c r="R46" s="36"/>
      <c r="S46" s="36"/>
      <c r="T46" s="36"/>
      <c r="U46" s="36"/>
      <c r="V46" s="36"/>
      <c r="W46" s="36"/>
      <c r="X46" s="36"/>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9</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118</v>
      </c>
      <c r="C49" s="9"/>
      <c r="D49" s="9"/>
      <c r="E49" s="9"/>
      <c r="F49" s="9"/>
      <c r="G49" s="9"/>
      <c r="H49" s="9"/>
      <c r="I49" s="9"/>
      <c r="J49" s="9"/>
      <c r="K49" s="9"/>
      <c r="L49" s="9"/>
      <c r="M49" s="9"/>
      <c r="N49" s="9"/>
      <c r="O49" s="9"/>
      <c r="P49" s="9"/>
      <c r="Q49" s="9"/>
      <c r="R49" s="9"/>
      <c r="S49" s="9"/>
      <c r="T49" s="9"/>
      <c r="U49" s="9"/>
      <c r="V49" s="9"/>
      <c r="W49" s="9"/>
      <c r="X49" s="49"/>
      <c r="Y49" s="9"/>
      <c r="Z49" s="9"/>
      <c r="AA49" s="9"/>
    </row>
    <row r="50" spans="1:27">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124</v>
      </c>
      <c r="C51" s="26" t="s">
        <v>129</v>
      </c>
      <c r="D51" s="26"/>
      <c r="E51" s="26"/>
      <c r="F51" s="26"/>
      <c r="G51" s="26"/>
      <c r="H51" s="26"/>
      <c r="I51" s="26"/>
      <c r="J51" s="26"/>
      <c r="K51" s="26"/>
      <c r="L51" s="26"/>
      <c r="M51" s="26" t="s">
        <v>6</v>
      </c>
      <c r="N51" s="26"/>
      <c r="O51" s="26"/>
      <c r="P51" s="26"/>
      <c r="Q51" s="26"/>
      <c r="R51" s="19" t="s">
        <v>130</v>
      </c>
      <c r="S51" s="19"/>
      <c r="T51" s="19"/>
      <c r="U51" s="19"/>
      <c r="V51" s="19"/>
      <c r="W51" s="19"/>
      <c r="X51" s="26" t="s">
        <v>50</v>
      </c>
      <c r="Y51" s="26" t="s">
        <v>142</v>
      </c>
      <c r="Z51" s="55"/>
      <c r="AA51" s="55"/>
    </row>
    <row r="52" spans="1:27" ht="28.5" customHeight="1">
      <c r="A52" s="9"/>
      <c r="B52" s="19"/>
      <c r="C52" s="26"/>
      <c r="D52" s="26"/>
      <c r="E52" s="26"/>
      <c r="F52" s="26"/>
      <c r="G52" s="26"/>
      <c r="H52" s="26"/>
      <c r="I52" s="26"/>
      <c r="J52" s="26"/>
      <c r="K52" s="26"/>
      <c r="L52" s="26"/>
      <c r="M52" s="26"/>
      <c r="N52" s="26"/>
      <c r="O52" s="26"/>
      <c r="P52" s="26"/>
      <c r="Q52" s="26"/>
      <c r="R52" s="43" t="s">
        <v>149</v>
      </c>
      <c r="S52" s="43"/>
      <c r="T52" s="43"/>
      <c r="U52" s="43"/>
      <c r="V52" s="43"/>
      <c r="W52" s="26" t="s">
        <v>152</v>
      </c>
      <c r="X52" s="26"/>
      <c r="Y52" s="26"/>
      <c r="Z52" s="49"/>
      <c r="AA52" s="49"/>
    </row>
    <row r="53" spans="1:27" ht="33.9" customHeight="1">
      <c r="A53" s="9"/>
      <c r="B53" s="20">
        <v>1</v>
      </c>
      <c r="C53" s="27"/>
      <c r="D53" s="27"/>
      <c r="E53" s="27"/>
      <c r="F53" s="27"/>
      <c r="G53" s="27"/>
      <c r="H53" s="27"/>
      <c r="I53" s="27"/>
      <c r="J53" s="27"/>
      <c r="K53" s="27"/>
      <c r="L53" s="27"/>
      <c r="M53" s="37"/>
      <c r="N53" s="37"/>
      <c r="O53" s="37"/>
      <c r="P53" s="37"/>
      <c r="Q53" s="37"/>
      <c r="R53" s="44"/>
      <c r="S53" s="44"/>
      <c r="T53" s="44"/>
      <c r="U53" s="44"/>
      <c r="V53" s="44"/>
      <c r="W53" s="44"/>
      <c r="X53" s="50"/>
      <c r="Y53" s="52"/>
      <c r="Z53" s="56"/>
      <c r="AA53" s="60"/>
    </row>
    <row r="54" spans="1:27" ht="33.9" customHeight="1">
      <c r="A54" s="9"/>
      <c r="B54" s="21">
        <f t="shared" ref="B54:B117" si="0">B53+1</f>
        <v>2</v>
      </c>
      <c r="C54" s="28"/>
      <c r="D54" s="28"/>
      <c r="E54" s="28"/>
      <c r="F54" s="28"/>
      <c r="G54" s="28"/>
      <c r="H54" s="28"/>
      <c r="I54" s="28"/>
      <c r="J54" s="28"/>
      <c r="K54" s="28"/>
      <c r="L54" s="28"/>
      <c r="M54" s="38"/>
      <c r="N54" s="38"/>
      <c r="O54" s="38"/>
      <c r="P54" s="38"/>
      <c r="Q54" s="38"/>
      <c r="R54" s="39"/>
      <c r="S54" s="39"/>
      <c r="T54" s="39"/>
      <c r="U54" s="39"/>
      <c r="V54" s="39"/>
      <c r="W54" s="39"/>
      <c r="X54" s="38"/>
      <c r="Y54" s="53"/>
      <c r="Z54" s="56"/>
      <c r="AA54" s="60"/>
    </row>
    <row r="55" spans="1:27" ht="33.9" customHeight="1">
      <c r="A55" s="9"/>
      <c r="B55" s="21">
        <f t="shared" si="0"/>
        <v>3</v>
      </c>
      <c r="C55" s="28"/>
      <c r="D55" s="28"/>
      <c r="E55" s="28"/>
      <c r="F55" s="28"/>
      <c r="G55" s="28"/>
      <c r="H55" s="28"/>
      <c r="I55" s="28"/>
      <c r="J55" s="28"/>
      <c r="K55" s="28"/>
      <c r="L55" s="28"/>
      <c r="M55" s="39"/>
      <c r="N55" s="39"/>
      <c r="O55" s="39"/>
      <c r="P55" s="39"/>
      <c r="Q55" s="39"/>
      <c r="R55" s="39"/>
      <c r="S55" s="39"/>
      <c r="T55" s="39"/>
      <c r="U55" s="39"/>
      <c r="V55" s="39"/>
      <c r="W55" s="39"/>
      <c r="X55" s="38"/>
      <c r="Y55" s="53"/>
      <c r="Z55" s="56"/>
      <c r="AA55" s="60"/>
    </row>
    <row r="56" spans="1:27" ht="33.9" customHeight="1">
      <c r="A56" s="9"/>
      <c r="B56" s="21">
        <f t="shared" si="0"/>
        <v>4</v>
      </c>
      <c r="C56" s="28"/>
      <c r="D56" s="28"/>
      <c r="E56" s="28"/>
      <c r="F56" s="28"/>
      <c r="G56" s="28"/>
      <c r="H56" s="28"/>
      <c r="I56" s="28"/>
      <c r="J56" s="28"/>
      <c r="K56" s="28"/>
      <c r="L56" s="28"/>
      <c r="M56" s="39"/>
      <c r="N56" s="39"/>
      <c r="O56" s="39"/>
      <c r="P56" s="39"/>
      <c r="Q56" s="39"/>
      <c r="R56" s="39"/>
      <c r="S56" s="39"/>
      <c r="T56" s="39"/>
      <c r="U56" s="39"/>
      <c r="V56" s="39"/>
      <c r="W56" s="39"/>
      <c r="X56" s="38"/>
      <c r="Y56" s="53"/>
      <c r="Z56" s="56"/>
      <c r="AA56" s="60"/>
    </row>
    <row r="57" spans="1:27" ht="33.9" customHeight="1">
      <c r="A57" s="9"/>
      <c r="B57" s="21">
        <f t="shared" si="0"/>
        <v>5</v>
      </c>
      <c r="C57" s="28"/>
      <c r="D57" s="28"/>
      <c r="E57" s="28"/>
      <c r="F57" s="28"/>
      <c r="G57" s="28"/>
      <c r="H57" s="28"/>
      <c r="I57" s="28"/>
      <c r="J57" s="28"/>
      <c r="K57" s="28"/>
      <c r="L57" s="28"/>
      <c r="M57" s="39"/>
      <c r="N57" s="39"/>
      <c r="O57" s="39"/>
      <c r="P57" s="39"/>
      <c r="Q57" s="39"/>
      <c r="R57" s="39"/>
      <c r="S57" s="39"/>
      <c r="T57" s="39"/>
      <c r="U57" s="39"/>
      <c r="V57" s="39"/>
      <c r="W57" s="39"/>
      <c r="X57" s="38"/>
      <c r="Y57" s="53"/>
      <c r="Z57" s="56"/>
      <c r="AA57" s="60"/>
    </row>
    <row r="58" spans="1:27" ht="33.9" customHeight="1">
      <c r="A58" s="9"/>
      <c r="B58" s="21">
        <f t="shared" si="0"/>
        <v>6</v>
      </c>
      <c r="C58" s="28"/>
      <c r="D58" s="28"/>
      <c r="E58" s="28"/>
      <c r="F58" s="28"/>
      <c r="G58" s="28"/>
      <c r="H58" s="28"/>
      <c r="I58" s="28"/>
      <c r="J58" s="28"/>
      <c r="K58" s="28"/>
      <c r="L58" s="28"/>
      <c r="M58" s="39"/>
      <c r="N58" s="39"/>
      <c r="O58" s="39"/>
      <c r="P58" s="39"/>
      <c r="Q58" s="39"/>
      <c r="R58" s="39"/>
      <c r="S58" s="39"/>
      <c r="T58" s="39"/>
      <c r="U58" s="39"/>
      <c r="V58" s="39"/>
      <c r="W58" s="39"/>
      <c r="X58" s="38"/>
      <c r="Y58" s="53"/>
      <c r="Z58" s="56"/>
      <c r="AA58" s="60"/>
    </row>
    <row r="59" spans="1:27" ht="33.9" customHeight="1">
      <c r="A59" s="9"/>
      <c r="B59" s="21">
        <f t="shared" si="0"/>
        <v>7</v>
      </c>
      <c r="C59" s="28"/>
      <c r="D59" s="28"/>
      <c r="E59" s="28"/>
      <c r="F59" s="28"/>
      <c r="G59" s="28"/>
      <c r="H59" s="28"/>
      <c r="I59" s="28"/>
      <c r="J59" s="28"/>
      <c r="K59" s="28"/>
      <c r="L59" s="28"/>
      <c r="M59" s="39"/>
      <c r="N59" s="39"/>
      <c r="O59" s="39"/>
      <c r="P59" s="39"/>
      <c r="Q59" s="39"/>
      <c r="R59" s="39"/>
      <c r="S59" s="39"/>
      <c r="T59" s="39"/>
      <c r="U59" s="39"/>
      <c r="V59" s="39"/>
      <c r="W59" s="39"/>
      <c r="X59" s="38"/>
      <c r="Y59" s="53"/>
      <c r="Z59" s="56"/>
      <c r="AA59" s="60"/>
    </row>
    <row r="60" spans="1:27" ht="33.9" customHeight="1">
      <c r="A60" s="9"/>
      <c r="B60" s="21">
        <f t="shared" si="0"/>
        <v>8</v>
      </c>
      <c r="C60" s="29"/>
      <c r="D60" s="29"/>
      <c r="E60" s="29"/>
      <c r="F60" s="29"/>
      <c r="G60" s="29"/>
      <c r="H60" s="29"/>
      <c r="I60" s="29"/>
      <c r="J60" s="29"/>
      <c r="K60" s="29"/>
      <c r="L60" s="29"/>
      <c r="M60" s="39"/>
      <c r="N60" s="39"/>
      <c r="O60" s="39"/>
      <c r="P60" s="39"/>
      <c r="Q60" s="39"/>
      <c r="R60" s="39"/>
      <c r="S60" s="39"/>
      <c r="T60" s="39"/>
      <c r="U60" s="39"/>
      <c r="V60" s="39"/>
      <c r="W60" s="48"/>
      <c r="X60" s="38"/>
      <c r="Y60" s="53"/>
      <c r="Z60" s="56"/>
      <c r="AA60" s="60"/>
    </row>
    <row r="61" spans="1:27" ht="33.9" customHeight="1">
      <c r="A61" s="9"/>
      <c r="B61" s="21">
        <f t="shared" si="0"/>
        <v>9</v>
      </c>
      <c r="C61" s="29"/>
      <c r="D61" s="29"/>
      <c r="E61" s="29"/>
      <c r="F61" s="29"/>
      <c r="G61" s="29"/>
      <c r="H61" s="29"/>
      <c r="I61" s="29"/>
      <c r="J61" s="29"/>
      <c r="K61" s="29"/>
      <c r="L61" s="29"/>
      <c r="M61" s="39"/>
      <c r="N61" s="39"/>
      <c r="O61" s="39"/>
      <c r="P61" s="39"/>
      <c r="Q61" s="39"/>
      <c r="R61" s="39"/>
      <c r="S61" s="39"/>
      <c r="T61" s="39"/>
      <c r="U61" s="39"/>
      <c r="V61" s="39"/>
      <c r="W61" s="48"/>
      <c r="X61" s="38"/>
      <c r="Y61" s="53"/>
      <c r="Z61" s="56"/>
      <c r="AA61" s="60"/>
    </row>
    <row r="62" spans="1:27" ht="33.9" customHeight="1">
      <c r="A62" s="9"/>
      <c r="B62" s="21">
        <f t="shared" si="0"/>
        <v>10</v>
      </c>
      <c r="C62" s="29"/>
      <c r="D62" s="29"/>
      <c r="E62" s="29"/>
      <c r="F62" s="29"/>
      <c r="G62" s="29"/>
      <c r="H62" s="29"/>
      <c r="I62" s="29"/>
      <c r="J62" s="29"/>
      <c r="K62" s="29"/>
      <c r="L62" s="29"/>
      <c r="M62" s="39"/>
      <c r="N62" s="39"/>
      <c r="O62" s="39"/>
      <c r="P62" s="39"/>
      <c r="Q62" s="39"/>
      <c r="R62" s="39"/>
      <c r="S62" s="39"/>
      <c r="T62" s="39"/>
      <c r="U62" s="39"/>
      <c r="V62" s="39"/>
      <c r="W62" s="48"/>
      <c r="X62" s="38"/>
      <c r="Y62" s="53"/>
      <c r="Z62" s="56"/>
      <c r="AA62" s="60"/>
    </row>
    <row r="63" spans="1:27" ht="33.9" customHeight="1">
      <c r="A63" s="9"/>
      <c r="B63" s="21">
        <f t="shared" si="0"/>
        <v>11</v>
      </c>
      <c r="C63" s="29"/>
      <c r="D63" s="29"/>
      <c r="E63" s="29"/>
      <c r="F63" s="29"/>
      <c r="G63" s="29"/>
      <c r="H63" s="29"/>
      <c r="I63" s="29"/>
      <c r="J63" s="29"/>
      <c r="K63" s="29"/>
      <c r="L63" s="29"/>
      <c r="M63" s="39"/>
      <c r="N63" s="39"/>
      <c r="O63" s="39"/>
      <c r="P63" s="39"/>
      <c r="Q63" s="39"/>
      <c r="R63" s="39"/>
      <c r="S63" s="39"/>
      <c r="T63" s="39"/>
      <c r="U63" s="39"/>
      <c r="V63" s="39"/>
      <c r="W63" s="48"/>
      <c r="X63" s="38"/>
      <c r="Y63" s="53"/>
      <c r="Z63" s="56"/>
      <c r="AA63" s="60"/>
    </row>
    <row r="64" spans="1:27" ht="33.9" customHeight="1">
      <c r="A64" s="9"/>
      <c r="B64" s="21">
        <f t="shared" si="0"/>
        <v>12</v>
      </c>
      <c r="C64" s="29"/>
      <c r="D64" s="29"/>
      <c r="E64" s="29"/>
      <c r="F64" s="29"/>
      <c r="G64" s="29"/>
      <c r="H64" s="29"/>
      <c r="I64" s="29"/>
      <c r="J64" s="29"/>
      <c r="K64" s="29"/>
      <c r="L64" s="29"/>
      <c r="M64" s="39"/>
      <c r="N64" s="39"/>
      <c r="O64" s="39"/>
      <c r="P64" s="39"/>
      <c r="Q64" s="39"/>
      <c r="R64" s="39"/>
      <c r="S64" s="39"/>
      <c r="T64" s="39"/>
      <c r="U64" s="39"/>
      <c r="V64" s="39"/>
      <c r="W64" s="48"/>
      <c r="X64" s="38"/>
      <c r="Y64" s="53"/>
      <c r="Z64" s="56"/>
      <c r="AA64" s="60"/>
    </row>
    <row r="65" spans="1:27" ht="33.9" customHeight="1">
      <c r="A65" s="9"/>
      <c r="B65" s="21">
        <f t="shared" si="0"/>
        <v>13</v>
      </c>
      <c r="C65" s="29"/>
      <c r="D65" s="29"/>
      <c r="E65" s="29"/>
      <c r="F65" s="29"/>
      <c r="G65" s="29"/>
      <c r="H65" s="29"/>
      <c r="I65" s="29"/>
      <c r="J65" s="29"/>
      <c r="K65" s="29"/>
      <c r="L65" s="29"/>
      <c r="M65" s="39"/>
      <c r="N65" s="39"/>
      <c r="O65" s="39"/>
      <c r="P65" s="39"/>
      <c r="Q65" s="39"/>
      <c r="R65" s="39"/>
      <c r="S65" s="39"/>
      <c r="T65" s="39"/>
      <c r="U65" s="39"/>
      <c r="V65" s="39"/>
      <c r="W65" s="48"/>
      <c r="X65" s="38"/>
      <c r="Y65" s="53"/>
      <c r="Z65" s="56"/>
      <c r="AA65" s="60"/>
    </row>
    <row r="66" spans="1:27" ht="33.9" customHeight="1">
      <c r="A66" s="9"/>
      <c r="B66" s="21">
        <f t="shared" si="0"/>
        <v>14</v>
      </c>
      <c r="C66" s="29"/>
      <c r="D66" s="29"/>
      <c r="E66" s="29"/>
      <c r="F66" s="29"/>
      <c r="G66" s="29"/>
      <c r="H66" s="29"/>
      <c r="I66" s="29"/>
      <c r="J66" s="29"/>
      <c r="K66" s="29"/>
      <c r="L66" s="29"/>
      <c r="M66" s="39"/>
      <c r="N66" s="39"/>
      <c r="O66" s="39"/>
      <c r="P66" s="39"/>
      <c r="Q66" s="39"/>
      <c r="R66" s="39"/>
      <c r="S66" s="39"/>
      <c r="T66" s="39"/>
      <c r="U66" s="39"/>
      <c r="V66" s="39"/>
      <c r="W66" s="48"/>
      <c r="X66" s="38"/>
      <c r="Y66" s="53"/>
      <c r="Z66" s="56"/>
      <c r="AA66" s="60"/>
    </row>
    <row r="67" spans="1:27" ht="33.9" customHeight="1">
      <c r="A67" s="9"/>
      <c r="B67" s="21">
        <f t="shared" si="0"/>
        <v>15</v>
      </c>
      <c r="C67" s="29"/>
      <c r="D67" s="29"/>
      <c r="E67" s="29"/>
      <c r="F67" s="29"/>
      <c r="G67" s="29"/>
      <c r="H67" s="29"/>
      <c r="I67" s="29"/>
      <c r="J67" s="29"/>
      <c r="K67" s="29"/>
      <c r="L67" s="29"/>
      <c r="M67" s="39"/>
      <c r="N67" s="39"/>
      <c r="O67" s="39"/>
      <c r="P67" s="39"/>
      <c r="Q67" s="39"/>
      <c r="R67" s="39"/>
      <c r="S67" s="39"/>
      <c r="T67" s="39"/>
      <c r="U67" s="39"/>
      <c r="V67" s="39"/>
      <c r="W67" s="48"/>
      <c r="X67" s="38"/>
      <c r="Y67" s="53"/>
      <c r="Z67" s="56"/>
      <c r="AA67" s="60"/>
    </row>
    <row r="68" spans="1:27" ht="33.9" customHeight="1">
      <c r="A68" s="9"/>
      <c r="B68" s="21">
        <f t="shared" si="0"/>
        <v>16</v>
      </c>
      <c r="C68" s="29"/>
      <c r="D68" s="29"/>
      <c r="E68" s="29"/>
      <c r="F68" s="29"/>
      <c r="G68" s="29"/>
      <c r="H68" s="29"/>
      <c r="I68" s="29"/>
      <c r="J68" s="29"/>
      <c r="K68" s="29"/>
      <c r="L68" s="29"/>
      <c r="M68" s="39"/>
      <c r="N68" s="39"/>
      <c r="O68" s="39"/>
      <c r="P68" s="39"/>
      <c r="Q68" s="39"/>
      <c r="R68" s="39"/>
      <c r="S68" s="39"/>
      <c r="T68" s="39"/>
      <c r="U68" s="39"/>
      <c r="V68" s="39"/>
      <c r="W68" s="48"/>
      <c r="X68" s="38"/>
      <c r="Y68" s="53"/>
      <c r="Z68" s="56"/>
      <c r="AA68" s="60"/>
    </row>
    <row r="69" spans="1:27" ht="33.9" customHeight="1">
      <c r="A69" s="9"/>
      <c r="B69" s="21">
        <f t="shared" si="0"/>
        <v>17</v>
      </c>
      <c r="C69" s="29"/>
      <c r="D69" s="29"/>
      <c r="E69" s="29"/>
      <c r="F69" s="29"/>
      <c r="G69" s="29"/>
      <c r="H69" s="29"/>
      <c r="I69" s="29"/>
      <c r="J69" s="29"/>
      <c r="K69" s="29"/>
      <c r="L69" s="29"/>
      <c r="M69" s="39"/>
      <c r="N69" s="39"/>
      <c r="O69" s="39"/>
      <c r="P69" s="39"/>
      <c r="Q69" s="39"/>
      <c r="R69" s="39"/>
      <c r="S69" s="39"/>
      <c r="T69" s="39"/>
      <c r="U69" s="39"/>
      <c r="V69" s="39"/>
      <c r="W69" s="48"/>
      <c r="X69" s="38"/>
      <c r="Y69" s="53"/>
      <c r="Z69" s="56"/>
      <c r="AA69" s="60"/>
    </row>
    <row r="70" spans="1:27" ht="33.9" customHeight="1">
      <c r="A70" s="9"/>
      <c r="B70" s="21">
        <f t="shared" si="0"/>
        <v>18</v>
      </c>
      <c r="C70" s="29"/>
      <c r="D70" s="29"/>
      <c r="E70" s="29"/>
      <c r="F70" s="29"/>
      <c r="G70" s="29"/>
      <c r="H70" s="29"/>
      <c r="I70" s="29"/>
      <c r="J70" s="29"/>
      <c r="K70" s="29"/>
      <c r="L70" s="29"/>
      <c r="M70" s="39"/>
      <c r="N70" s="39"/>
      <c r="O70" s="39"/>
      <c r="P70" s="39"/>
      <c r="Q70" s="39"/>
      <c r="R70" s="39"/>
      <c r="S70" s="39"/>
      <c r="T70" s="39"/>
      <c r="U70" s="39"/>
      <c r="V70" s="39"/>
      <c r="W70" s="48"/>
      <c r="X70" s="38"/>
      <c r="Y70" s="53"/>
      <c r="Z70" s="56"/>
      <c r="AA70" s="60"/>
    </row>
    <row r="71" spans="1:27" ht="33.9" customHeight="1">
      <c r="A71" s="9"/>
      <c r="B71" s="21">
        <f t="shared" si="0"/>
        <v>19</v>
      </c>
      <c r="C71" s="29"/>
      <c r="D71" s="29"/>
      <c r="E71" s="29"/>
      <c r="F71" s="29"/>
      <c r="G71" s="29"/>
      <c r="H71" s="29"/>
      <c r="I71" s="29"/>
      <c r="J71" s="29"/>
      <c r="K71" s="29"/>
      <c r="L71" s="29"/>
      <c r="M71" s="39"/>
      <c r="N71" s="39"/>
      <c r="O71" s="39"/>
      <c r="P71" s="39"/>
      <c r="Q71" s="39"/>
      <c r="R71" s="39"/>
      <c r="S71" s="39"/>
      <c r="T71" s="39"/>
      <c r="U71" s="39"/>
      <c r="V71" s="39"/>
      <c r="W71" s="48"/>
      <c r="X71" s="38"/>
      <c r="Y71" s="53"/>
      <c r="Z71" s="56"/>
      <c r="AA71" s="60"/>
    </row>
    <row r="72" spans="1:27" ht="33.9" customHeight="1">
      <c r="A72" s="9"/>
      <c r="B72" s="21">
        <f t="shared" si="0"/>
        <v>20</v>
      </c>
      <c r="C72" s="29"/>
      <c r="D72" s="29"/>
      <c r="E72" s="29"/>
      <c r="F72" s="29"/>
      <c r="G72" s="29"/>
      <c r="H72" s="29"/>
      <c r="I72" s="29"/>
      <c r="J72" s="29"/>
      <c r="K72" s="29"/>
      <c r="L72" s="29"/>
      <c r="M72" s="39"/>
      <c r="N72" s="39"/>
      <c r="O72" s="39"/>
      <c r="P72" s="39"/>
      <c r="Q72" s="39"/>
      <c r="R72" s="39"/>
      <c r="S72" s="39"/>
      <c r="T72" s="39"/>
      <c r="U72" s="39"/>
      <c r="V72" s="39"/>
      <c r="W72" s="48"/>
      <c r="X72" s="38"/>
      <c r="Y72" s="53"/>
      <c r="Z72" s="56"/>
      <c r="AA72" s="60"/>
    </row>
    <row r="73" spans="1:27" ht="33.9" customHeight="1">
      <c r="A73" s="9"/>
      <c r="B73" s="21">
        <f t="shared" si="0"/>
        <v>21</v>
      </c>
      <c r="C73" s="29"/>
      <c r="D73" s="29"/>
      <c r="E73" s="29"/>
      <c r="F73" s="29"/>
      <c r="G73" s="29"/>
      <c r="H73" s="29"/>
      <c r="I73" s="29"/>
      <c r="J73" s="29"/>
      <c r="K73" s="29"/>
      <c r="L73" s="29"/>
      <c r="M73" s="39"/>
      <c r="N73" s="39"/>
      <c r="O73" s="39"/>
      <c r="P73" s="39"/>
      <c r="Q73" s="39"/>
      <c r="R73" s="39"/>
      <c r="S73" s="39"/>
      <c r="T73" s="39"/>
      <c r="U73" s="39"/>
      <c r="V73" s="39"/>
      <c r="W73" s="48"/>
      <c r="X73" s="38"/>
      <c r="Y73" s="53"/>
      <c r="Z73" s="56"/>
      <c r="AA73" s="60"/>
    </row>
    <row r="74" spans="1:27" ht="33.9" customHeight="1">
      <c r="A74" s="9"/>
      <c r="B74" s="21">
        <f t="shared" si="0"/>
        <v>22</v>
      </c>
      <c r="C74" s="29"/>
      <c r="D74" s="29"/>
      <c r="E74" s="29"/>
      <c r="F74" s="29"/>
      <c r="G74" s="29"/>
      <c r="H74" s="29"/>
      <c r="I74" s="29"/>
      <c r="J74" s="29"/>
      <c r="K74" s="29"/>
      <c r="L74" s="29"/>
      <c r="M74" s="39"/>
      <c r="N74" s="39"/>
      <c r="O74" s="39"/>
      <c r="P74" s="39"/>
      <c r="Q74" s="39"/>
      <c r="R74" s="39"/>
      <c r="S74" s="39"/>
      <c r="T74" s="39"/>
      <c r="U74" s="39"/>
      <c r="V74" s="39"/>
      <c r="W74" s="48"/>
      <c r="X74" s="38"/>
      <c r="Y74" s="53"/>
      <c r="Z74" s="56"/>
      <c r="AA74" s="60"/>
    </row>
    <row r="75" spans="1:27" ht="33.9" customHeight="1">
      <c r="A75" s="9"/>
      <c r="B75" s="21">
        <f t="shared" si="0"/>
        <v>23</v>
      </c>
      <c r="C75" s="29"/>
      <c r="D75" s="29"/>
      <c r="E75" s="29"/>
      <c r="F75" s="29"/>
      <c r="G75" s="29"/>
      <c r="H75" s="29"/>
      <c r="I75" s="29"/>
      <c r="J75" s="29"/>
      <c r="K75" s="29"/>
      <c r="L75" s="29"/>
      <c r="M75" s="39"/>
      <c r="N75" s="39"/>
      <c r="O75" s="39"/>
      <c r="P75" s="39"/>
      <c r="Q75" s="39"/>
      <c r="R75" s="39"/>
      <c r="S75" s="39"/>
      <c r="T75" s="39"/>
      <c r="U75" s="39"/>
      <c r="V75" s="39"/>
      <c r="W75" s="48"/>
      <c r="X75" s="38"/>
      <c r="Y75" s="53"/>
      <c r="Z75" s="56"/>
      <c r="AA75" s="60"/>
    </row>
    <row r="76" spans="1:27" ht="33.9" customHeight="1">
      <c r="A76" s="9"/>
      <c r="B76" s="21">
        <f t="shared" si="0"/>
        <v>24</v>
      </c>
      <c r="C76" s="29"/>
      <c r="D76" s="29"/>
      <c r="E76" s="29"/>
      <c r="F76" s="29"/>
      <c r="G76" s="29"/>
      <c r="H76" s="29"/>
      <c r="I76" s="29"/>
      <c r="J76" s="29"/>
      <c r="K76" s="29"/>
      <c r="L76" s="29"/>
      <c r="M76" s="39"/>
      <c r="N76" s="39"/>
      <c r="O76" s="39"/>
      <c r="P76" s="39"/>
      <c r="Q76" s="39"/>
      <c r="R76" s="39"/>
      <c r="S76" s="39"/>
      <c r="T76" s="39"/>
      <c r="U76" s="39"/>
      <c r="V76" s="39"/>
      <c r="W76" s="48"/>
      <c r="X76" s="38"/>
      <c r="Y76" s="53"/>
      <c r="Z76" s="56"/>
      <c r="AA76" s="60"/>
    </row>
    <row r="77" spans="1:27" ht="33.9" customHeight="1">
      <c r="A77" s="9"/>
      <c r="B77" s="21">
        <f t="shared" si="0"/>
        <v>25</v>
      </c>
      <c r="C77" s="29"/>
      <c r="D77" s="29"/>
      <c r="E77" s="29"/>
      <c r="F77" s="29"/>
      <c r="G77" s="29"/>
      <c r="H77" s="29"/>
      <c r="I77" s="29"/>
      <c r="J77" s="29"/>
      <c r="K77" s="29"/>
      <c r="L77" s="29"/>
      <c r="M77" s="39"/>
      <c r="N77" s="39"/>
      <c r="O77" s="39"/>
      <c r="P77" s="39"/>
      <c r="Q77" s="39"/>
      <c r="R77" s="39"/>
      <c r="S77" s="39"/>
      <c r="T77" s="39"/>
      <c r="U77" s="39"/>
      <c r="V77" s="39"/>
      <c r="W77" s="48"/>
      <c r="X77" s="38"/>
      <c r="Y77" s="53"/>
      <c r="Z77" s="56"/>
      <c r="AA77" s="60"/>
    </row>
    <row r="78" spans="1:27" ht="33.9" customHeight="1">
      <c r="A78" s="9"/>
      <c r="B78" s="21">
        <f t="shared" si="0"/>
        <v>26</v>
      </c>
      <c r="C78" s="29"/>
      <c r="D78" s="29"/>
      <c r="E78" s="29"/>
      <c r="F78" s="29"/>
      <c r="G78" s="29"/>
      <c r="H78" s="29"/>
      <c r="I78" s="29"/>
      <c r="J78" s="29"/>
      <c r="K78" s="29"/>
      <c r="L78" s="29"/>
      <c r="M78" s="39"/>
      <c r="N78" s="39"/>
      <c r="O78" s="39"/>
      <c r="P78" s="39"/>
      <c r="Q78" s="39"/>
      <c r="R78" s="39"/>
      <c r="S78" s="39"/>
      <c r="T78" s="39"/>
      <c r="U78" s="39"/>
      <c r="V78" s="39"/>
      <c r="W78" s="48"/>
      <c r="X78" s="38"/>
      <c r="Y78" s="53"/>
      <c r="Z78" s="56"/>
      <c r="AA78" s="60"/>
    </row>
    <row r="79" spans="1:27" ht="33.9" customHeight="1">
      <c r="A79" s="9"/>
      <c r="B79" s="21">
        <f t="shared" si="0"/>
        <v>27</v>
      </c>
      <c r="C79" s="29"/>
      <c r="D79" s="29"/>
      <c r="E79" s="29"/>
      <c r="F79" s="29"/>
      <c r="G79" s="29"/>
      <c r="H79" s="29"/>
      <c r="I79" s="29"/>
      <c r="J79" s="29"/>
      <c r="K79" s="29"/>
      <c r="L79" s="29"/>
      <c r="M79" s="39"/>
      <c r="N79" s="39"/>
      <c r="O79" s="39"/>
      <c r="P79" s="39"/>
      <c r="Q79" s="39"/>
      <c r="R79" s="39"/>
      <c r="S79" s="39"/>
      <c r="T79" s="39"/>
      <c r="U79" s="39"/>
      <c r="V79" s="39"/>
      <c r="W79" s="48"/>
      <c r="X79" s="38"/>
      <c r="Y79" s="53"/>
      <c r="Z79" s="56"/>
      <c r="AA79" s="60"/>
    </row>
    <row r="80" spans="1:27" ht="33.9" customHeight="1">
      <c r="A80" s="9"/>
      <c r="B80" s="21">
        <f t="shared" si="0"/>
        <v>28</v>
      </c>
      <c r="C80" s="29"/>
      <c r="D80" s="29"/>
      <c r="E80" s="29"/>
      <c r="F80" s="29"/>
      <c r="G80" s="29"/>
      <c r="H80" s="29"/>
      <c r="I80" s="29"/>
      <c r="J80" s="29"/>
      <c r="K80" s="29"/>
      <c r="L80" s="29"/>
      <c r="M80" s="39"/>
      <c r="N80" s="39"/>
      <c r="O80" s="39"/>
      <c r="P80" s="39"/>
      <c r="Q80" s="39"/>
      <c r="R80" s="39"/>
      <c r="S80" s="39"/>
      <c r="T80" s="39"/>
      <c r="U80" s="39"/>
      <c r="V80" s="39"/>
      <c r="W80" s="48"/>
      <c r="X80" s="38"/>
      <c r="Y80" s="53"/>
      <c r="Z80" s="56"/>
      <c r="AA80" s="60"/>
    </row>
    <row r="81" spans="1:27" ht="33.9" customHeight="1">
      <c r="A81" s="9"/>
      <c r="B81" s="21">
        <f t="shared" si="0"/>
        <v>29</v>
      </c>
      <c r="C81" s="29"/>
      <c r="D81" s="29"/>
      <c r="E81" s="29"/>
      <c r="F81" s="29"/>
      <c r="G81" s="29"/>
      <c r="H81" s="29"/>
      <c r="I81" s="29"/>
      <c r="J81" s="29"/>
      <c r="K81" s="29"/>
      <c r="L81" s="29"/>
      <c r="M81" s="39"/>
      <c r="N81" s="39"/>
      <c r="O81" s="39"/>
      <c r="P81" s="39"/>
      <c r="Q81" s="39"/>
      <c r="R81" s="39"/>
      <c r="S81" s="39"/>
      <c r="T81" s="39"/>
      <c r="U81" s="39"/>
      <c r="V81" s="39"/>
      <c r="W81" s="48"/>
      <c r="X81" s="38"/>
      <c r="Y81" s="53"/>
      <c r="Z81" s="56"/>
      <c r="AA81" s="60"/>
    </row>
    <row r="82" spans="1:27" ht="33.9" customHeight="1">
      <c r="A82" s="9"/>
      <c r="B82" s="21">
        <f t="shared" si="0"/>
        <v>30</v>
      </c>
      <c r="C82" s="29"/>
      <c r="D82" s="29"/>
      <c r="E82" s="29"/>
      <c r="F82" s="29"/>
      <c r="G82" s="29"/>
      <c r="H82" s="29"/>
      <c r="I82" s="29"/>
      <c r="J82" s="29"/>
      <c r="K82" s="29"/>
      <c r="L82" s="29"/>
      <c r="M82" s="39"/>
      <c r="N82" s="39"/>
      <c r="O82" s="39"/>
      <c r="P82" s="39"/>
      <c r="Q82" s="39"/>
      <c r="R82" s="39"/>
      <c r="S82" s="39"/>
      <c r="T82" s="39"/>
      <c r="U82" s="39"/>
      <c r="V82" s="39"/>
      <c r="W82" s="48"/>
      <c r="X82" s="38"/>
      <c r="Y82" s="53"/>
      <c r="Z82" s="56"/>
      <c r="AA82" s="60"/>
    </row>
    <row r="83" spans="1:27" ht="33.9" customHeight="1">
      <c r="A83" s="9"/>
      <c r="B83" s="21">
        <f t="shared" si="0"/>
        <v>31</v>
      </c>
      <c r="C83" s="29"/>
      <c r="D83" s="29"/>
      <c r="E83" s="29"/>
      <c r="F83" s="29"/>
      <c r="G83" s="29"/>
      <c r="H83" s="29"/>
      <c r="I83" s="29"/>
      <c r="J83" s="29"/>
      <c r="K83" s="29"/>
      <c r="L83" s="29"/>
      <c r="M83" s="39"/>
      <c r="N83" s="39"/>
      <c r="O83" s="39"/>
      <c r="P83" s="39"/>
      <c r="Q83" s="39"/>
      <c r="R83" s="39"/>
      <c r="S83" s="39"/>
      <c r="T83" s="39"/>
      <c r="U83" s="39"/>
      <c r="V83" s="39"/>
      <c r="W83" s="48"/>
      <c r="X83" s="38"/>
      <c r="Y83" s="53"/>
      <c r="Z83" s="56"/>
      <c r="AA83" s="60"/>
    </row>
    <row r="84" spans="1:27" ht="33.9" customHeight="1">
      <c r="A84" s="9"/>
      <c r="B84" s="21">
        <f t="shared" si="0"/>
        <v>32</v>
      </c>
      <c r="C84" s="29"/>
      <c r="D84" s="29"/>
      <c r="E84" s="29"/>
      <c r="F84" s="29"/>
      <c r="G84" s="29"/>
      <c r="H84" s="29"/>
      <c r="I84" s="29"/>
      <c r="J84" s="29"/>
      <c r="K84" s="29"/>
      <c r="L84" s="29"/>
      <c r="M84" s="39"/>
      <c r="N84" s="39"/>
      <c r="O84" s="39"/>
      <c r="P84" s="39"/>
      <c r="Q84" s="39"/>
      <c r="R84" s="39"/>
      <c r="S84" s="39"/>
      <c r="T84" s="39"/>
      <c r="U84" s="39"/>
      <c r="V84" s="39"/>
      <c r="W84" s="48"/>
      <c r="X84" s="38"/>
      <c r="Y84" s="53"/>
      <c r="Z84" s="56"/>
      <c r="AA84" s="60"/>
    </row>
    <row r="85" spans="1:27" ht="33.9" customHeight="1">
      <c r="A85" s="9"/>
      <c r="B85" s="21">
        <f t="shared" si="0"/>
        <v>33</v>
      </c>
      <c r="C85" s="29"/>
      <c r="D85" s="29"/>
      <c r="E85" s="29"/>
      <c r="F85" s="29"/>
      <c r="G85" s="29"/>
      <c r="H85" s="29"/>
      <c r="I85" s="29"/>
      <c r="J85" s="29"/>
      <c r="K85" s="29"/>
      <c r="L85" s="29"/>
      <c r="M85" s="39"/>
      <c r="N85" s="39"/>
      <c r="O85" s="39"/>
      <c r="P85" s="39"/>
      <c r="Q85" s="39"/>
      <c r="R85" s="39"/>
      <c r="S85" s="39"/>
      <c r="T85" s="39"/>
      <c r="U85" s="39"/>
      <c r="V85" s="39"/>
      <c r="W85" s="48"/>
      <c r="X85" s="38"/>
      <c r="Y85" s="53"/>
      <c r="Z85" s="56"/>
      <c r="AA85" s="60"/>
    </row>
    <row r="86" spans="1:27" ht="33.9" customHeight="1">
      <c r="A86" s="9"/>
      <c r="B86" s="21">
        <f t="shared" si="0"/>
        <v>34</v>
      </c>
      <c r="C86" s="29"/>
      <c r="D86" s="29"/>
      <c r="E86" s="29"/>
      <c r="F86" s="29"/>
      <c r="G86" s="29"/>
      <c r="H86" s="29"/>
      <c r="I86" s="29"/>
      <c r="J86" s="29"/>
      <c r="K86" s="29"/>
      <c r="L86" s="29"/>
      <c r="M86" s="39"/>
      <c r="N86" s="39"/>
      <c r="O86" s="39"/>
      <c r="P86" s="39"/>
      <c r="Q86" s="39"/>
      <c r="R86" s="39"/>
      <c r="S86" s="39"/>
      <c r="T86" s="39"/>
      <c r="U86" s="39"/>
      <c r="V86" s="39"/>
      <c r="W86" s="48"/>
      <c r="X86" s="38"/>
      <c r="Y86" s="53"/>
      <c r="Z86" s="56"/>
      <c r="AA86" s="60"/>
    </row>
    <row r="87" spans="1:27" ht="33.9" customHeight="1">
      <c r="A87" s="9"/>
      <c r="B87" s="21">
        <f t="shared" si="0"/>
        <v>35</v>
      </c>
      <c r="C87" s="29"/>
      <c r="D87" s="29"/>
      <c r="E87" s="29"/>
      <c r="F87" s="29"/>
      <c r="G87" s="29"/>
      <c r="H87" s="29"/>
      <c r="I87" s="29"/>
      <c r="J87" s="29"/>
      <c r="K87" s="29"/>
      <c r="L87" s="29"/>
      <c r="M87" s="39"/>
      <c r="N87" s="39"/>
      <c r="O87" s="39"/>
      <c r="P87" s="39"/>
      <c r="Q87" s="39"/>
      <c r="R87" s="39"/>
      <c r="S87" s="39"/>
      <c r="T87" s="39"/>
      <c r="U87" s="39"/>
      <c r="V87" s="39"/>
      <c r="W87" s="48"/>
      <c r="X87" s="38"/>
      <c r="Y87" s="53"/>
      <c r="Z87" s="56"/>
      <c r="AA87" s="60"/>
    </row>
    <row r="88" spans="1:27" ht="33.9" customHeight="1">
      <c r="A88" s="9"/>
      <c r="B88" s="21">
        <f t="shared" si="0"/>
        <v>36</v>
      </c>
      <c r="C88" s="29"/>
      <c r="D88" s="29"/>
      <c r="E88" s="29"/>
      <c r="F88" s="29"/>
      <c r="G88" s="29"/>
      <c r="H88" s="29"/>
      <c r="I88" s="29"/>
      <c r="J88" s="29"/>
      <c r="K88" s="29"/>
      <c r="L88" s="29"/>
      <c r="M88" s="39"/>
      <c r="N88" s="39"/>
      <c r="O88" s="39"/>
      <c r="P88" s="39"/>
      <c r="Q88" s="39"/>
      <c r="R88" s="39"/>
      <c r="S88" s="39"/>
      <c r="T88" s="39"/>
      <c r="U88" s="39"/>
      <c r="V88" s="39"/>
      <c r="W88" s="48"/>
      <c r="X88" s="38"/>
      <c r="Y88" s="53"/>
      <c r="Z88" s="56"/>
      <c r="AA88" s="60"/>
    </row>
    <row r="89" spans="1:27" ht="33.9" customHeight="1">
      <c r="A89" s="9"/>
      <c r="B89" s="21">
        <f t="shared" si="0"/>
        <v>37</v>
      </c>
      <c r="C89" s="29"/>
      <c r="D89" s="29"/>
      <c r="E89" s="29"/>
      <c r="F89" s="29"/>
      <c r="G89" s="29"/>
      <c r="H89" s="29"/>
      <c r="I89" s="29"/>
      <c r="J89" s="29"/>
      <c r="K89" s="29"/>
      <c r="L89" s="29"/>
      <c r="M89" s="39"/>
      <c r="N89" s="39"/>
      <c r="O89" s="39"/>
      <c r="P89" s="39"/>
      <c r="Q89" s="39"/>
      <c r="R89" s="39"/>
      <c r="S89" s="39"/>
      <c r="T89" s="39"/>
      <c r="U89" s="39"/>
      <c r="V89" s="39"/>
      <c r="W89" s="48"/>
      <c r="X89" s="38"/>
      <c r="Y89" s="53"/>
      <c r="Z89" s="56"/>
      <c r="AA89" s="60"/>
    </row>
    <row r="90" spans="1:27" ht="33.9" customHeight="1">
      <c r="A90" s="9"/>
      <c r="B90" s="21">
        <f t="shared" si="0"/>
        <v>38</v>
      </c>
      <c r="C90" s="29"/>
      <c r="D90" s="29"/>
      <c r="E90" s="29"/>
      <c r="F90" s="29"/>
      <c r="G90" s="29"/>
      <c r="H90" s="29"/>
      <c r="I90" s="29"/>
      <c r="J90" s="29"/>
      <c r="K90" s="29"/>
      <c r="L90" s="29"/>
      <c r="M90" s="39"/>
      <c r="N90" s="39"/>
      <c r="O90" s="39"/>
      <c r="P90" s="39"/>
      <c r="Q90" s="39"/>
      <c r="R90" s="39"/>
      <c r="S90" s="39"/>
      <c r="T90" s="39"/>
      <c r="U90" s="39"/>
      <c r="V90" s="39"/>
      <c r="W90" s="48"/>
      <c r="X90" s="38"/>
      <c r="Y90" s="53"/>
      <c r="Z90" s="56"/>
      <c r="AA90" s="60"/>
    </row>
    <row r="91" spans="1:27" ht="33.9" customHeight="1">
      <c r="A91" s="9"/>
      <c r="B91" s="21">
        <f t="shared" si="0"/>
        <v>39</v>
      </c>
      <c r="C91" s="29"/>
      <c r="D91" s="29"/>
      <c r="E91" s="29"/>
      <c r="F91" s="29"/>
      <c r="G91" s="29"/>
      <c r="H91" s="29"/>
      <c r="I91" s="29"/>
      <c r="J91" s="29"/>
      <c r="K91" s="29"/>
      <c r="L91" s="29"/>
      <c r="M91" s="39"/>
      <c r="N91" s="39"/>
      <c r="O91" s="39"/>
      <c r="P91" s="39"/>
      <c r="Q91" s="39"/>
      <c r="R91" s="39"/>
      <c r="S91" s="39"/>
      <c r="T91" s="39"/>
      <c r="U91" s="39"/>
      <c r="V91" s="39"/>
      <c r="W91" s="48"/>
      <c r="X91" s="38"/>
      <c r="Y91" s="53"/>
      <c r="Z91" s="56"/>
      <c r="AA91" s="60"/>
    </row>
    <row r="92" spans="1:27" ht="33.9" customHeight="1">
      <c r="A92" s="9"/>
      <c r="B92" s="21">
        <f t="shared" si="0"/>
        <v>40</v>
      </c>
      <c r="C92" s="29"/>
      <c r="D92" s="29"/>
      <c r="E92" s="29"/>
      <c r="F92" s="29"/>
      <c r="G92" s="29"/>
      <c r="H92" s="29"/>
      <c r="I92" s="29"/>
      <c r="J92" s="29"/>
      <c r="K92" s="29"/>
      <c r="L92" s="29"/>
      <c r="M92" s="39"/>
      <c r="N92" s="39"/>
      <c r="O92" s="39"/>
      <c r="P92" s="39"/>
      <c r="Q92" s="39"/>
      <c r="R92" s="39"/>
      <c r="S92" s="39"/>
      <c r="T92" s="39"/>
      <c r="U92" s="39"/>
      <c r="V92" s="39"/>
      <c r="W92" s="48"/>
      <c r="X92" s="38"/>
      <c r="Y92" s="53"/>
      <c r="Z92" s="56"/>
      <c r="AA92" s="60"/>
    </row>
    <row r="93" spans="1:27" ht="33.9" customHeight="1">
      <c r="A93" s="9"/>
      <c r="B93" s="21">
        <f t="shared" si="0"/>
        <v>41</v>
      </c>
      <c r="C93" s="29"/>
      <c r="D93" s="29"/>
      <c r="E93" s="29"/>
      <c r="F93" s="29"/>
      <c r="G93" s="29"/>
      <c r="H93" s="29"/>
      <c r="I93" s="29"/>
      <c r="J93" s="29"/>
      <c r="K93" s="29"/>
      <c r="L93" s="29"/>
      <c r="M93" s="39"/>
      <c r="N93" s="39"/>
      <c r="O93" s="39"/>
      <c r="P93" s="39"/>
      <c r="Q93" s="39"/>
      <c r="R93" s="39"/>
      <c r="S93" s="39"/>
      <c r="T93" s="39"/>
      <c r="U93" s="39"/>
      <c r="V93" s="39"/>
      <c r="W93" s="48"/>
      <c r="X93" s="38"/>
      <c r="Y93" s="53"/>
      <c r="Z93" s="56"/>
      <c r="AA93" s="60"/>
    </row>
    <row r="94" spans="1:27" ht="33.9" customHeight="1">
      <c r="A94" s="9"/>
      <c r="B94" s="21">
        <f t="shared" si="0"/>
        <v>42</v>
      </c>
      <c r="C94" s="29"/>
      <c r="D94" s="29"/>
      <c r="E94" s="29"/>
      <c r="F94" s="29"/>
      <c r="G94" s="29"/>
      <c r="H94" s="29"/>
      <c r="I94" s="29"/>
      <c r="J94" s="29"/>
      <c r="K94" s="29"/>
      <c r="L94" s="29"/>
      <c r="M94" s="39"/>
      <c r="N94" s="39"/>
      <c r="O94" s="39"/>
      <c r="P94" s="39"/>
      <c r="Q94" s="39"/>
      <c r="R94" s="39"/>
      <c r="S94" s="39"/>
      <c r="T94" s="39"/>
      <c r="U94" s="39"/>
      <c r="V94" s="39"/>
      <c r="W94" s="48"/>
      <c r="X94" s="38"/>
      <c r="Y94" s="53"/>
      <c r="Z94" s="56"/>
      <c r="AA94" s="60"/>
    </row>
    <row r="95" spans="1:27" ht="33.9" customHeight="1">
      <c r="A95" s="9"/>
      <c r="B95" s="21">
        <f t="shared" si="0"/>
        <v>43</v>
      </c>
      <c r="C95" s="29"/>
      <c r="D95" s="29"/>
      <c r="E95" s="29"/>
      <c r="F95" s="29"/>
      <c r="G95" s="29"/>
      <c r="H95" s="29"/>
      <c r="I95" s="29"/>
      <c r="J95" s="29"/>
      <c r="K95" s="29"/>
      <c r="L95" s="29"/>
      <c r="M95" s="39"/>
      <c r="N95" s="39"/>
      <c r="O95" s="39"/>
      <c r="P95" s="39"/>
      <c r="Q95" s="39"/>
      <c r="R95" s="39"/>
      <c r="S95" s="39"/>
      <c r="T95" s="39"/>
      <c r="U95" s="39"/>
      <c r="V95" s="39"/>
      <c r="W95" s="48"/>
      <c r="X95" s="38"/>
      <c r="Y95" s="53"/>
      <c r="Z95" s="56"/>
      <c r="AA95" s="60"/>
    </row>
    <row r="96" spans="1:27" ht="33.9" customHeight="1">
      <c r="A96" s="9"/>
      <c r="B96" s="21">
        <f t="shared" si="0"/>
        <v>44</v>
      </c>
      <c r="C96" s="29"/>
      <c r="D96" s="29"/>
      <c r="E96" s="29"/>
      <c r="F96" s="29"/>
      <c r="G96" s="29"/>
      <c r="H96" s="29"/>
      <c r="I96" s="29"/>
      <c r="J96" s="29"/>
      <c r="K96" s="29"/>
      <c r="L96" s="29"/>
      <c r="M96" s="39"/>
      <c r="N96" s="39"/>
      <c r="O96" s="39"/>
      <c r="P96" s="39"/>
      <c r="Q96" s="39"/>
      <c r="R96" s="39"/>
      <c r="S96" s="39"/>
      <c r="T96" s="39"/>
      <c r="U96" s="39"/>
      <c r="V96" s="39"/>
      <c r="W96" s="48"/>
      <c r="X96" s="38"/>
      <c r="Y96" s="53"/>
      <c r="Z96" s="56"/>
      <c r="AA96" s="60"/>
    </row>
    <row r="97" spans="1:27" ht="33.9" customHeight="1">
      <c r="A97" s="9"/>
      <c r="B97" s="21">
        <f t="shared" si="0"/>
        <v>45</v>
      </c>
      <c r="C97" s="29"/>
      <c r="D97" s="29"/>
      <c r="E97" s="29"/>
      <c r="F97" s="29"/>
      <c r="G97" s="29"/>
      <c r="H97" s="29"/>
      <c r="I97" s="29"/>
      <c r="J97" s="29"/>
      <c r="K97" s="29"/>
      <c r="L97" s="29"/>
      <c r="M97" s="39"/>
      <c r="N97" s="39"/>
      <c r="O97" s="39"/>
      <c r="P97" s="39"/>
      <c r="Q97" s="39"/>
      <c r="R97" s="39"/>
      <c r="S97" s="39"/>
      <c r="T97" s="39"/>
      <c r="U97" s="39"/>
      <c r="V97" s="39"/>
      <c r="W97" s="48"/>
      <c r="X97" s="38"/>
      <c r="Y97" s="53"/>
      <c r="Z97" s="56"/>
      <c r="AA97" s="60"/>
    </row>
    <row r="98" spans="1:27" ht="33.9" customHeight="1">
      <c r="A98" s="9"/>
      <c r="B98" s="21">
        <f t="shared" si="0"/>
        <v>46</v>
      </c>
      <c r="C98" s="29"/>
      <c r="D98" s="29"/>
      <c r="E98" s="29"/>
      <c r="F98" s="29"/>
      <c r="G98" s="29"/>
      <c r="H98" s="29"/>
      <c r="I98" s="29"/>
      <c r="J98" s="29"/>
      <c r="K98" s="29"/>
      <c r="L98" s="29"/>
      <c r="M98" s="39"/>
      <c r="N98" s="39"/>
      <c r="O98" s="39"/>
      <c r="P98" s="39"/>
      <c r="Q98" s="39"/>
      <c r="R98" s="39"/>
      <c r="S98" s="39"/>
      <c r="T98" s="39"/>
      <c r="U98" s="39"/>
      <c r="V98" s="39"/>
      <c r="W98" s="48"/>
      <c r="X98" s="38"/>
      <c r="Y98" s="53"/>
      <c r="Z98" s="56"/>
      <c r="AA98" s="60"/>
    </row>
    <row r="99" spans="1:27" ht="33.9" customHeight="1">
      <c r="A99" s="9"/>
      <c r="B99" s="21">
        <f t="shared" si="0"/>
        <v>47</v>
      </c>
      <c r="C99" s="29"/>
      <c r="D99" s="29"/>
      <c r="E99" s="29"/>
      <c r="F99" s="29"/>
      <c r="G99" s="29"/>
      <c r="H99" s="29"/>
      <c r="I99" s="29"/>
      <c r="J99" s="29"/>
      <c r="K99" s="29"/>
      <c r="L99" s="29"/>
      <c r="M99" s="39"/>
      <c r="N99" s="39"/>
      <c r="O99" s="39"/>
      <c r="P99" s="39"/>
      <c r="Q99" s="39"/>
      <c r="R99" s="39"/>
      <c r="S99" s="39"/>
      <c r="T99" s="39"/>
      <c r="U99" s="39"/>
      <c r="V99" s="39"/>
      <c r="W99" s="48"/>
      <c r="X99" s="38"/>
      <c r="Y99" s="53"/>
      <c r="Z99" s="56"/>
      <c r="AA99" s="60"/>
    </row>
    <row r="100" spans="1:27" ht="33.9" customHeight="1">
      <c r="A100" s="9"/>
      <c r="B100" s="21">
        <f t="shared" si="0"/>
        <v>48</v>
      </c>
      <c r="C100" s="29"/>
      <c r="D100" s="29"/>
      <c r="E100" s="29"/>
      <c r="F100" s="29"/>
      <c r="G100" s="29"/>
      <c r="H100" s="29"/>
      <c r="I100" s="29"/>
      <c r="J100" s="29"/>
      <c r="K100" s="29"/>
      <c r="L100" s="29"/>
      <c r="M100" s="39"/>
      <c r="N100" s="39"/>
      <c r="O100" s="39"/>
      <c r="P100" s="39"/>
      <c r="Q100" s="39"/>
      <c r="R100" s="39"/>
      <c r="S100" s="39"/>
      <c r="T100" s="39"/>
      <c r="U100" s="39"/>
      <c r="V100" s="39"/>
      <c r="W100" s="48"/>
      <c r="X100" s="38"/>
      <c r="Y100" s="53"/>
      <c r="Z100" s="56"/>
      <c r="AA100" s="60"/>
    </row>
    <row r="101" spans="1:27" ht="33.9" customHeight="1">
      <c r="A101" s="9"/>
      <c r="B101" s="21">
        <f t="shared" si="0"/>
        <v>49</v>
      </c>
      <c r="C101" s="29"/>
      <c r="D101" s="29"/>
      <c r="E101" s="29"/>
      <c r="F101" s="29"/>
      <c r="G101" s="29"/>
      <c r="H101" s="29"/>
      <c r="I101" s="29"/>
      <c r="J101" s="29"/>
      <c r="K101" s="29"/>
      <c r="L101" s="29"/>
      <c r="M101" s="39"/>
      <c r="N101" s="39"/>
      <c r="O101" s="39"/>
      <c r="P101" s="39"/>
      <c r="Q101" s="39"/>
      <c r="R101" s="39"/>
      <c r="S101" s="39"/>
      <c r="T101" s="39"/>
      <c r="U101" s="39"/>
      <c r="V101" s="39"/>
      <c r="W101" s="48"/>
      <c r="X101" s="38"/>
      <c r="Y101" s="53"/>
      <c r="Z101" s="56"/>
      <c r="AA101" s="60"/>
    </row>
    <row r="102" spans="1:27" ht="33.9" customHeight="1">
      <c r="A102" s="9"/>
      <c r="B102" s="21">
        <f t="shared" si="0"/>
        <v>50</v>
      </c>
      <c r="C102" s="29"/>
      <c r="D102" s="29"/>
      <c r="E102" s="29"/>
      <c r="F102" s="29"/>
      <c r="G102" s="29"/>
      <c r="H102" s="29"/>
      <c r="I102" s="29"/>
      <c r="J102" s="29"/>
      <c r="K102" s="29"/>
      <c r="L102" s="29"/>
      <c r="M102" s="39"/>
      <c r="N102" s="39"/>
      <c r="O102" s="39"/>
      <c r="P102" s="39"/>
      <c r="Q102" s="39"/>
      <c r="R102" s="39"/>
      <c r="S102" s="39"/>
      <c r="T102" s="39"/>
      <c r="U102" s="39"/>
      <c r="V102" s="39"/>
      <c r="W102" s="48"/>
      <c r="X102" s="38"/>
      <c r="Y102" s="53"/>
      <c r="Z102" s="56"/>
      <c r="AA102" s="60"/>
    </row>
    <row r="103" spans="1:27" ht="33.9" customHeight="1">
      <c r="A103" s="9"/>
      <c r="B103" s="21">
        <f t="shared" si="0"/>
        <v>51</v>
      </c>
      <c r="C103" s="29"/>
      <c r="D103" s="29"/>
      <c r="E103" s="29"/>
      <c r="F103" s="29"/>
      <c r="G103" s="29"/>
      <c r="H103" s="29"/>
      <c r="I103" s="29"/>
      <c r="J103" s="29"/>
      <c r="K103" s="29"/>
      <c r="L103" s="29"/>
      <c r="M103" s="39"/>
      <c r="N103" s="39"/>
      <c r="O103" s="39"/>
      <c r="P103" s="39"/>
      <c r="Q103" s="39"/>
      <c r="R103" s="39"/>
      <c r="S103" s="39"/>
      <c r="T103" s="39"/>
      <c r="U103" s="39"/>
      <c r="V103" s="39"/>
      <c r="W103" s="48"/>
      <c r="X103" s="38"/>
      <c r="Y103" s="53"/>
      <c r="Z103" s="56"/>
      <c r="AA103" s="60"/>
    </row>
    <row r="104" spans="1:27" ht="33.9" customHeight="1">
      <c r="A104" s="9"/>
      <c r="B104" s="21">
        <f t="shared" si="0"/>
        <v>52</v>
      </c>
      <c r="C104" s="29"/>
      <c r="D104" s="29"/>
      <c r="E104" s="29"/>
      <c r="F104" s="29"/>
      <c r="G104" s="29"/>
      <c r="H104" s="29"/>
      <c r="I104" s="29"/>
      <c r="J104" s="29"/>
      <c r="K104" s="29"/>
      <c r="L104" s="29"/>
      <c r="M104" s="39"/>
      <c r="N104" s="39"/>
      <c r="O104" s="39"/>
      <c r="P104" s="39"/>
      <c r="Q104" s="39"/>
      <c r="R104" s="39"/>
      <c r="S104" s="39"/>
      <c r="T104" s="39"/>
      <c r="U104" s="39"/>
      <c r="V104" s="39"/>
      <c r="W104" s="48"/>
      <c r="X104" s="38"/>
      <c r="Y104" s="53"/>
      <c r="Z104" s="56"/>
      <c r="AA104" s="60"/>
    </row>
    <row r="105" spans="1:27" ht="33.9" customHeight="1">
      <c r="A105" s="9"/>
      <c r="B105" s="21">
        <f t="shared" si="0"/>
        <v>53</v>
      </c>
      <c r="C105" s="29"/>
      <c r="D105" s="29"/>
      <c r="E105" s="29"/>
      <c r="F105" s="29"/>
      <c r="G105" s="29"/>
      <c r="H105" s="29"/>
      <c r="I105" s="29"/>
      <c r="J105" s="29"/>
      <c r="K105" s="29"/>
      <c r="L105" s="29"/>
      <c r="M105" s="39"/>
      <c r="N105" s="39"/>
      <c r="O105" s="39"/>
      <c r="P105" s="39"/>
      <c r="Q105" s="39"/>
      <c r="R105" s="39"/>
      <c r="S105" s="39"/>
      <c r="T105" s="39"/>
      <c r="U105" s="39"/>
      <c r="V105" s="39"/>
      <c r="W105" s="48"/>
      <c r="X105" s="38"/>
      <c r="Y105" s="53"/>
      <c r="Z105" s="56"/>
      <c r="AA105" s="60"/>
    </row>
    <row r="106" spans="1:27" ht="33.9" customHeight="1">
      <c r="A106" s="9"/>
      <c r="B106" s="21">
        <f t="shared" si="0"/>
        <v>54</v>
      </c>
      <c r="C106" s="29"/>
      <c r="D106" s="29"/>
      <c r="E106" s="29"/>
      <c r="F106" s="29"/>
      <c r="G106" s="29"/>
      <c r="H106" s="29"/>
      <c r="I106" s="29"/>
      <c r="J106" s="29"/>
      <c r="K106" s="29"/>
      <c r="L106" s="29"/>
      <c r="M106" s="39"/>
      <c r="N106" s="39"/>
      <c r="O106" s="39"/>
      <c r="P106" s="39"/>
      <c r="Q106" s="39"/>
      <c r="R106" s="39"/>
      <c r="S106" s="39"/>
      <c r="T106" s="39"/>
      <c r="U106" s="39"/>
      <c r="V106" s="39"/>
      <c r="W106" s="48"/>
      <c r="X106" s="38"/>
      <c r="Y106" s="53"/>
      <c r="Z106" s="56"/>
      <c r="AA106" s="60"/>
    </row>
    <row r="107" spans="1:27" ht="33.9" customHeight="1">
      <c r="A107" s="9"/>
      <c r="B107" s="21">
        <f t="shared" si="0"/>
        <v>55</v>
      </c>
      <c r="C107" s="29"/>
      <c r="D107" s="29"/>
      <c r="E107" s="29"/>
      <c r="F107" s="29"/>
      <c r="G107" s="29"/>
      <c r="H107" s="29"/>
      <c r="I107" s="29"/>
      <c r="J107" s="29"/>
      <c r="K107" s="29"/>
      <c r="L107" s="29"/>
      <c r="M107" s="39"/>
      <c r="N107" s="39"/>
      <c r="O107" s="39"/>
      <c r="P107" s="39"/>
      <c r="Q107" s="39"/>
      <c r="R107" s="39"/>
      <c r="S107" s="39"/>
      <c r="T107" s="39"/>
      <c r="U107" s="39"/>
      <c r="V107" s="39"/>
      <c r="W107" s="48"/>
      <c r="X107" s="38"/>
      <c r="Y107" s="53"/>
      <c r="Z107" s="56"/>
      <c r="AA107" s="60"/>
    </row>
    <row r="108" spans="1:27" ht="33.9" customHeight="1">
      <c r="A108" s="9"/>
      <c r="B108" s="21">
        <f t="shared" si="0"/>
        <v>56</v>
      </c>
      <c r="C108" s="29"/>
      <c r="D108" s="29"/>
      <c r="E108" s="29"/>
      <c r="F108" s="29"/>
      <c r="G108" s="29"/>
      <c r="H108" s="29"/>
      <c r="I108" s="29"/>
      <c r="J108" s="29"/>
      <c r="K108" s="29"/>
      <c r="L108" s="29"/>
      <c r="M108" s="39"/>
      <c r="N108" s="39"/>
      <c r="O108" s="39"/>
      <c r="P108" s="39"/>
      <c r="Q108" s="39"/>
      <c r="R108" s="39"/>
      <c r="S108" s="39"/>
      <c r="T108" s="39"/>
      <c r="U108" s="39"/>
      <c r="V108" s="39"/>
      <c r="W108" s="48"/>
      <c r="X108" s="38"/>
      <c r="Y108" s="53"/>
      <c r="Z108" s="56"/>
      <c r="AA108" s="60"/>
    </row>
    <row r="109" spans="1:27" ht="33.9" customHeight="1">
      <c r="A109" s="9"/>
      <c r="B109" s="21">
        <f t="shared" si="0"/>
        <v>57</v>
      </c>
      <c r="C109" s="29"/>
      <c r="D109" s="29"/>
      <c r="E109" s="29"/>
      <c r="F109" s="29"/>
      <c r="G109" s="29"/>
      <c r="H109" s="29"/>
      <c r="I109" s="29"/>
      <c r="J109" s="29"/>
      <c r="K109" s="29"/>
      <c r="L109" s="29"/>
      <c r="M109" s="39"/>
      <c r="N109" s="39"/>
      <c r="O109" s="39"/>
      <c r="P109" s="39"/>
      <c r="Q109" s="39"/>
      <c r="R109" s="39"/>
      <c r="S109" s="39"/>
      <c r="T109" s="39"/>
      <c r="U109" s="39"/>
      <c r="V109" s="39"/>
      <c r="W109" s="48"/>
      <c r="X109" s="38"/>
      <c r="Y109" s="53"/>
      <c r="Z109" s="56"/>
      <c r="AA109" s="60"/>
    </row>
    <row r="110" spans="1:27" ht="33.9" customHeight="1">
      <c r="A110" s="9"/>
      <c r="B110" s="21">
        <f t="shared" si="0"/>
        <v>58</v>
      </c>
      <c r="C110" s="29"/>
      <c r="D110" s="29"/>
      <c r="E110" s="29"/>
      <c r="F110" s="29"/>
      <c r="G110" s="29"/>
      <c r="H110" s="29"/>
      <c r="I110" s="29"/>
      <c r="J110" s="29"/>
      <c r="K110" s="29"/>
      <c r="L110" s="29"/>
      <c r="M110" s="39"/>
      <c r="N110" s="39"/>
      <c r="O110" s="39"/>
      <c r="P110" s="39"/>
      <c r="Q110" s="39"/>
      <c r="R110" s="39"/>
      <c r="S110" s="39"/>
      <c r="T110" s="39"/>
      <c r="U110" s="39"/>
      <c r="V110" s="39"/>
      <c r="W110" s="48"/>
      <c r="X110" s="38"/>
      <c r="Y110" s="53"/>
      <c r="Z110" s="56"/>
      <c r="AA110" s="60"/>
    </row>
    <row r="111" spans="1:27" ht="33.9" customHeight="1">
      <c r="A111" s="9"/>
      <c r="B111" s="21">
        <f t="shared" si="0"/>
        <v>59</v>
      </c>
      <c r="C111" s="29"/>
      <c r="D111" s="29"/>
      <c r="E111" s="29"/>
      <c r="F111" s="29"/>
      <c r="G111" s="29"/>
      <c r="H111" s="29"/>
      <c r="I111" s="29"/>
      <c r="J111" s="29"/>
      <c r="K111" s="29"/>
      <c r="L111" s="29"/>
      <c r="M111" s="39"/>
      <c r="N111" s="39"/>
      <c r="O111" s="39"/>
      <c r="P111" s="39"/>
      <c r="Q111" s="39"/>
      <c r="R111" s="39"/>
      <c r="S111" s="39"/>
      <c r="T111" s="39"/>
      <c r="U111" s="39"/>
      <c r="V111" s="39"/>
      <c r="W111" s="48"/>
      <c r="X111" s="38"/>
      <c r="Y111" s="53"/>
      <c r="Z111" s="56"/>
      <c r="AA111" s="60"/>
    </row>
    <row r="112" spans="1:27" ht="33.9" customHeight="1">
      <c r="A112" s="9"/>
      <c r="B112" s="21">
        <f t="shared" si="0"/>
        <v>60</v>
      </c>
      <c r="C112" s="29"/>
      <c r="D112" s="29"/>
      <c r="E112" s="29"/>
      <c r="F112" s="29"/>
      <c r="G112" s="29"/>
      <c r="H112" s="29"/>
      <c r="I112" s="29"/>
      <c r="J112" s="29"/>
      <c r="K112" s="29"/>
      <c r="L112" s="29"/>
      <c r="M112" s="39"/>
      <c r="N112" s="39"/>
      <c r="O112" s="39"/>
      <c r="P112" s="39"/>
      <c r="Q112" s="39"/>
      <c r="R112" s="39"/>
      <c r="S112" s="39"/>
      <c r="T112" s="39"/>
      <c r="U112" s="39"/>
      <c r="V112" s="39"/>
      <c r="W112" s="48"/>
      <c r="X112" s="38"/>
      <c r="Y112" s="53"/>
      <c r="Z112" s="56"/>
      <c r="AA112" s="60"/>
    </row>
    <row r="113" spans="1:27" ht="33.9" customHeight="1">
      <c r="A113" s="9"/>
      <c r="B113" s="21">
        <f t="shared" si="0"/>
        <v>61</v>
      </c>
      <c r="C113" s="29"/>
      <c r="D113" s="29"/>
      <c r="E113" s="29"/>
      <c r="F113" s="29"/>
      <c r="G113" s="29"/>
      <c r="H113" s="29"/>
      <c r="I113" s="29"/>
      <c r="J113" s="29"/>
      <c r="K113" s="29"/>
      <c r="L113" s="29"/>
      <c r="M113" s="39"/>
      <c r="N113" s="39"/>
      <c r="O113" s="39"/>
      <c r="P113" s="39"/>
      <c r="Q113" s="39"/>
      <c r="R113" s="39"/>
      <c r="S113" s="39"/>
      <c r="T113" s="39"/>
      <c r="U113" s="39"/>
      <c r="V113" s="39"/>
      <c r="W113" s="48"/>
      <c r="X113" s="38"/>
      <c r="Y113" s="53"/>
      <c r="Z113" s="56"/>
      <c r="AA113" s="60"/>
    </row>
    <row r="114" spans="1:27" ht="33.9" customHeight="1">
      <c r="A114" s="9"/>
      <c r="B114" s="21">
        <f t="shared" si="0"/>
        <v>62</v>
      </c>
      <c r="C114" s="29"/>
      <c r="D114" s="29"/>
      <c r="E114" s="29"/>
      <c r="F114" s="29"/>
      <c r="G114" s="29"/>
      <c r="H114" s="29"/>
      <c r="I114" s="29"/>
      <c r="J114" s="29"/>
      <c r="K114" s="29"/>
      <c r="L114" s="29"/>
      <c r="M114" s="39"/>
      <c r="N114" s="39"/>
      <c r="O114" s="39"/>
      <c r="P114" s="39"/>
      <c r="Q114" s="39"/>
      <c r="R114" s="39"/>
      <c r="S114" s="39"/>
      <c r="T114" s="39"/>
      <c r="U114" s="39"/>
      <c r="V114" s="39"/>
      <c r="W114" s="48"/>
      <c r="X114" s="38"/>
      <c r="Y114" s="53"/>
      <c r="Z114" s="56"/>
      <c r="AA114" s="60"/>
    </row>
    <row r="115" spans="1:27" ht="33.9" customHeight="1">
      <c r="A115" s="9"/>
      <c r="B115" s="21">
        <f t="shared" si="0"/>
        <v>63</v>
      </c>
      <c r="C115" s="29"/>
      <c r="D115" s="29"/>
      <c r="E115" s="29"/>
      <c r="F115" s="29"/>
      <c r="G115" s="29"/>
      <c r="H115" s="29"/>
      <c r="I115" s="29"/>
      <c r="J115" s="29"/>
      <c r="K115" s="29"/>
      <c r="L115" s="29"/>
      <c r="M115" s="39"/>
      <c r="N115" s="39"/>
      <c r="O115" s="39"/>
      <c r="P115" s="39"/>
      <c r="Q115" s="39"/>
      <c r="R115" s="39"/>
      <c r="S115" s="39"/>
      <c r="T115" s="39"/>
      <c r="U115" s="39"/>
      <c r="V115" s="39"/>
      <c r="W115" s="48"/>
      <c r="X115" s="38"/>
      <c r="Y115" s="53"/>
      <c r="Z115" s="56"/>
      <c r="AA115" s="60"/>
    </row>
    <row r="116" spans="1:27" ht="33.9" customHeight="1">
      <c r="A116" s="9"/>
      <c r="B116" s="21">
        <f t="shared" si="0"/>
        <v>64</v>
      </c>
      <c r="C116" s="29"/>
      <c r="D116" s="29"/>
      <c r="E116" s="29"/>
      <c r="F116" s="29"/>
      <c r="G116" s="29"/>
      <c r="H116" s="29"/>
      <c r="I116" s="29"/>
      <c r="J116" s="29"/>
      <c r="K116" s="29"/>
      <c r="L116" s="29"/>
      <c r="M116" s="39"/>
      <c r="N116" s="39"/>
      <c r="O116" s="39"/>
      <c r="P116" s="39"/>
      <c r="Q116" s="39"/>
      <c r="R116" s="39"/>
      <c r="S116" s="39"/>
      <c r="T116" s="39"/>
      <c r="U116" s="39"/>
      <c r="V116" s="39"/>
      <c r="W116" s="48"/>
      <c r="X116" s="38"/>
      <c r="Y116" s="53"/>
      <c r="Z116" s="56"/>
      <c r="AA116" s="60"/>
    </row>
    <row r="117" spans="1:27" ht="33.9" customHeight="1">
      <c r="A117" s="9"/>
      <c r="B117" s="21">
        <f t="shared" si="0"/>
        <v>65</v>
      </c>
      <c r="C117" s="29"/>
      <c r="D117" s="29"/>
      <c r="E117" s="29"/>
      <c r="F117" s="29"/>
      <c r="G117" s="29"/>
      <c r="H117" s="29"/>
      <c r="I117" s="29"/>
      <c r="J117" s="29"/>
      <c r="K117" s="29"/>
      <c r="L117" s="29"/>
      <c r="M117" s="39"/>
      <c r="N117" s="39"/>
      <c r="O117" s="39"/>
      <c r="P117" s="39"/>
      <c r="Q117" s="39"/>
      <c r="R117" s="39"/>
      <c r="S117" s="39"/>
      <c r="T117" s="39"/>
      <c r="U117" s="39"/>
      <c r="V117" s="39"/>
      <c r="W117" s="48"/>
      <c r="X117" s="38"/>
      <c r="Y117" s="53"/>
      <c r="Z117" s="56"/>
      <c r="AA117" s="60"/>
    </row>
    <row r="118" spans="1:27" ht="33.9" customHeight="1">
      <c r="A118" s="9"/>
      <c r="B118" s="21">
        <f t="shared" ref="B118:B181" si="1">B117+1</f>
        <v>66</v>
      </c>
      <c r="C118" s="29"/>
      <c r="D118" s="29"/>
      <c r="E118" s="29"/>
      <c r="F118" s="29"/>
      <c r="G118" s="29"/>
      <c r="H118" s="29"/>
      <c r="I118" s="29"/>
      <c r="J118" s="29"/>
      <c r="K118" s="29"/>
      <c r="L118" s="29"/>
      <c r="M118" s="39"/>
      <c r="N118" s="39"/>
      <c r="O118" s="39"/>
      <c r="P118" s="39"/>
      <c r="Q118" s="39"/>
      <c r="R118" s="39"/>
      <c r="S118" s="39"/>
      <c r="T118" s="39"/>
      <c r="U118" s="39"/>
      <c r="V118" s="39"/>
      <c r="W118" s="48"/>
      <c r="X118" s="38"/>
      <c r="Y118" s="53"/>
      <c r="Z118" s="56"/>
      <c r="AA118" s="60"/>
    </row>
    <row r="119" spans="1:27" ht="33.9" customHeight="1">
      <c r="A119" s="9"/>
      <c r="B119" s="21">
        <f t="shared" si="1"/>
        <v>67</v>
      </c>
      <c r="C119" s="29"/>
      <c r="D119" s="29"/>
      <c r="E119" s="29"/>
      <c r="F119" s="29"/>
      <c r="G119" s="29"/>
      <c r="H119" s="29"/>
      <c r="I119" s="29"/>
      <c r="J119" s="29"/>
      <c r="K119" s="29"/>
      <c r="L119" s="29"/>
      <c r="M119" s="39"/>
      <c r="N119" s="39"/>
      <c r="O119" s="39"/>
      <c r="P119" s="39"/>
      <c r="Q119" s="39"/>
      <c r="R119" s="39"/>
      <c r="S119" s="39"/>
      <c r="T119" s="39"/>
      <c r="U119" s="39"/>
      <c r="V119" s="39"/>
      <c r="W119" s="48"/>
      <c r="X119" s="38"/>
      <c r="Y119" s="53"/>
      <c r="Z119" s="56"/>
      <c r="AA119" s="60"/>
    </row>
    <row r="120" spans="1:27" ht="33.9" customHeight="1">
      <c r="A120" s="9"/>
      <c r="B120" s="21">
        <f t="shared" si="1"/>
        <v>68</v>
      </c>
      <c r="C120" s="29"/>
      <c r="D120" s="29"/>
      <c r="E120" s="29"/>
      <c r="F120" s="29"/>
      <c r="G120" s="29"/>
      <c r="H120" s="29"/>
      <c r="I120" s="29"/>
      <c r="J120" s="29"/>
      <c r="K120" s="29"/>
      <c r="L120" s="29"/>
      <c r="M120" s="39"/>
      <c r="N120" s="39"/>
      <c r="O120" s="39"/>
      <c r="P120" s="39"/>
      <c r="Q120" s="39"/>
      <c r="R120" s="39"/>
      <c r="S120" s="39"/>
      <c r="T120" s="39"/>
      <c r="U120" s="39"/>
      <c r="V120" s="39"/>
      <c r="W120" s="48"/>
      <c r="X120" s="38"/>
      <c r="Y120" s="53"/>
      <c r="Z120" s="56"/>
      <c r="AA120" s="60"/>
    </row>
    <row r="121" spans="1:27" ht="33.9" customHeight="1">
      <c r="A121" s="9"/>
      <c r="B121" s="21">
        <f t="shared" si="1"/>
        <v>69</v>
      </c>
      <c r="C121" s="29"/>
      <c r="D121" s="29"/>
      <c r="E121" s="29"/>
      <c r="F121" s="29"/>
      <c r="G121" s="29"/>
      <c r="H121" s="29"/>
      <c r="I121" s="29"/>
      <c r="J121" s="29"/>
      <c r="K121" s="29"/>
      <c r="L121" s="29"/>
      <c r="M121" s="39"/>
      <c r="N121" s="39"/>
      <c r="O121" s="39"/>
      <c r="P121" s="39"/>
      <c r="Q121" s="39"/>
      <c r="R121" s="39"/>
      <c r="S121" s="39"/>
      <c r="T121" s="39"/>
      <c r="U121" s="39"/>
      <c r="V121" s="39"/>
      <c r="W121" s="48"/>
      <c r="X121" s="38"/>
      <c r="Y121" s="53"/>
      <c r="Z121" s="56"/>
      <c r="AA121" s="60"/>
    </row>
    <row r="122" spans="1:27" ht="33.9" customHeight="1">
      <c r="A122" s="9"/>
      <c r="B122" s="21">
        <f t="shared" si="1"/>
        <v>70</v>
      </c>
      <c r="C122" s="29"/>
      <c r="D122" s="29"/>
      <c r="E122" s="29"/>
      <c r="F122" s="29"/>
      <c r="G122" s="29"/>
      <c r="H122" s="29"/>
      <c r="I122" s="29"/>
      <c r="J122" s="29"/>
      <c r="K122" s="29"/>
      <c r="L122" s="29"/>
      <c r="M122" s="39"/>
      <c r="N122" s="39"/>
      <c r="O122" s="39"/>
      <c r="P122" s="39"/>
      <c r="Q122" s="39"/>
      <c r="R122" s="39"/>
      <c r="S122" s="39"/>
      <c r="T122" s="39"/>
      <c r="U122" s="39"/>
      <c r="V122" s="39"/>
      <c r="W122" s="48"/>
      <c r="X122" s="38"/>
      <c r="Y122" s="53"/>
      <c r="Z122" s="56"/>
      <c r="AA122" s="60"/>
    </row>
    <row r="123" spans="1:27" ht="33.9" customHeight="1">
      <c r="A123" s="9"/>
      <c r="B123" s="21">
        <f t="shared" si="1"/>
        <v>71</v>
      </c>
      <c r="C123" s="29"/>
      <c r="D123" s="29"/>
      <c r="E123" s="29"/>
      <c r="F123" s="29"/>
      <c r="G123" s="29"/>
      <c r="H123" s="29"/>
      <c r="I123" s="29"/>
      <c r="J123" s="29"/>
      <c r="K123" s="29"/>
      <c r="L123" s="29"/>
      <c r="M123" s="39"/>
      <c r="N123" s="39"/>
      <c r="O123" s="39"/>
      <c r="P123" s="39"/>
      <c r="Q123" s="39"/>
      <c r="R123" s="39"/>
      <c r="S123" s="39"/>
      <c r="T123" s="39"/>
      <c r="U123" s="39"/>
      <c r="V123" s="39"/>
      <c r="W123" s="48"/>
      <c r="X123" s="38"/>
      <c r="Y123" s="53"/>
      <c r="Z123" s="56"/>
      <c r="AA123" s="60"/>
    </row>
    <row r="124" spans="1:27" ht="33.9" customHeight="1">
      <c r="A124" s="9"/>
      <c r="B124" s="21">
        <f t="shared" si="1"/>
        <v>72</v>
      </c>
      <c r="C124" s="29"/>
      <c r="D124" s="29"/>
      <c r="E124" s="29"/>
      <c r="F124" s="29"/>
      <c r="G124" s="29"/>
      <c r="H124" s="29"/>
      <c r="I124" s="29"/>
      <c r="J124" s="29"/>
      <c r="K124" s="29"/>
      <c r="L124" s="29"/>
      <c r="M124" s="39"/>
      <c r="N124" s="39"/>
      <c r="O124" s="39"/>
      <c r="P124" s="39"/>
      <c r="Q124" s="39"/>
      <c r="R124" s="39"/>
      <c r="S124" s="39"/>
      <c r="T124" s="39"/>
      <c r="U124" s="39"/>
      <c r="V124" s="39"/>
      <c r="W124" s="48"/>
      <c r="X124" s="38"/>
      <c r="Y124" s="53"/>
      <c r="Z124" s="56"/>
      <c r="AA124" s="60"/>
    </row>
    <row r="125" spans="1:27" ht="33.9" customHeight="1">
      <c r="A125" s="9"/>
      <c r="B125" s="21">
        <f t="shared" si="1"/>
        <v>73</v>
      </c>
      <c r="C125" s="29"/>
      <c r="D125" s="29"/>
      <c r="E125" s="29"/>
      <c r="F125" s="29"/>
      <c r="G125" s="29"/>
      <c r="H125" s="29"/>
      <c r="I125" s="29"/>
      <c r="J125" s="29"/>
      <c r="K125" s="29"/>
      <c r="L125" s="29"/>
      <c r="M125" s="39"/>
      <c r="N125" s="39"/>
      <c r="O125" s="39"/>
      <c r="P125" s="39"/>
      <c r="Q125" s="39"/>
      <c r="R125" s="39"/>
      <c r="S125" s="39"/>
      <c r="T125" s="39"/>
      <c r="U125" s="39"/>
      <c r="V125" s="39"/>
      <c r="W125" s="48"/>
      <c r="X125" s="38"/>
      <c r="Y125" s="53"/>
      <c r="Z125" s="56"/>
      <c r="AA125" s="60"/>
    </row>
    <row r="126" spans="1:27" ht="33.9" customHeight="1">
      <c r="A126" s="9"/>
      <c r="B126" s="21">
        <f t="shared" si="1"/>
        <v>74</v>
      </c>
      <c r="C126" s="29"/>
      <c r="D126" s="29"/>
      <c r="E126" s="29"/>
      <c r="F126" s="29"/>
      <c r="G126" s="29"/>
      <c r="H126" s="29"/>
      <c r="I126" s="29"/>
      <c r="J126" s="29"/>
      <c r="K126" s="29"/>
      <c r="L126" s="29"/>
      <c r="M126" s="39"/>
      <c r="N126" s="39"/>
      <c r="O126" s="39"/>
      <c r="P126" s="39"/>
      <c r="Q126" s="39"/>
      <c r="R126" s="39"/>
      <c r="S126" s="39"/>
      <c r="T126" s="39"/>
      <c r="U126" s="39"/>
      <c r="V126" s="39"/>
      <c r="W126" s="48"/>
      <c r="X126" s="38"/>
      <c r="Y126" s="53"/>
      <c r="Z126" s="56"/>
      <c r="AA126" s="60"/>
    </row>
    <row r="127" spans="1:27" ht="33.9" customHeight="1">
      <c r="A127" s="9"/>
      <c r="B127" s="21">
        <f t="shared" si="1"/>
        <v>75</v>
      </c>
      <c r="C127" s="29"/>
      <c r="D127" s="29"/>
      <c r="E127" s="29"/>
      <c r="F127" s="29"/>
      <c r="G127" s="29"/>
      <c r="H127" s="29"/>
      <c r="I127" s="29"/>
      <c r="J127" s="29"/>
      <c r="K127" s="29"/>
      <c r="L127" s="29"/>
      <c r="M127" s="39"/>
      <c r="N127" s="39"/>
      <c r="O127" s="39"/>
      <c r="P127" s="39"/>
      <c r="Q127" s="39"/>
      <c r="R127" s="39"/>
      <c r="S127" s="39"/>
      <c r="T127" s="39"/>
      <c r="U127" s="39"/>
      <c r="V127" s="39"/>
      <c r="W127" s="48"/>
      <c r="X127" s="38"/>
      <c r="Y127" s="53"/>
      <c r="Z127" s="56"/>
      <c r="AA127" s="60"/>
    </row>
    <row r="128" spans="1:27" ht="33.9" customHeight="1">
      <c r="A128" s="9"/>
      <c r="B128" s="21">
        <f t="shared" si="1"/>
        <v>76</v>
      </c>
      <c r="C128" s="29"/>
      <c r="D128" s="29"/>
      <c r="E128" s="29"/>
      <c r="F128" s="29"/>
      <c r="G128" s="29"/>
      <c r="H128" s="29"/>
      <c r="I128" s="29"/>
      <c r="J128" s="29"/>
      <c r="K128" s="29"/>
      <c r="L128" s="29"/>
      <c r="M128" s="39"/>
      <c r="N128" s="39"/>
      <c r="O128" s="39"/>
      <c r="P128" s="39"/>
      <c r="Q128" s="39"/>
      <c r="R128" s="39"/>
      <c r="S128" s="39"/>
      <c r="T128" s="39"/>
      <c r="U128" s="39"/>
      <c r="V128" s="39"/>
      <c r="W128" s="48"/>
      <c r="X128" s="38"/>
      <c r="Y128" s="53"/>
      <c r="Z128" s="56"/>
      <c r="AA128" s="60"/>
    </row>
    <row r="129" spans="1:27" ht="33.9" customHeight="1">
      <c r="A129" s="9"/>
      <c r="B129" s="21">
        <f t="shared" si="1"/>
        <v>77</v>
      </c>
      <c r="C129" s="29"/>
      <c r="D129" s="29"/>
      <c r="E129" s="29"/>
      <c r="F129" s="29"/>
      <c r="G129" s="29"/>
      <c r="H129" s="29"/>
      <c r="I129" s="29"/>
      <c r="J129" s="29"/>
      <c r="K129" s="29"/>
      <c r="L129" s="29"/>
      <c r="M129" s="39"/>
      <c r="N129" s="39"/>
      <c r="O129" s="39"/>
      <c r="P129" s="39"/>
      <c r="Q129" s="39"/>
      <c r="R129" s="39"/>
      <c r="S129" s="39"/>
      <c r="T129" s="39"/>
      <c r="U129" s="39"/>
      <c r="V129" s="39"/>
      <c r="W129" s="48"/>
      <c r="X129" s="38"/>
      <c r="Y129" s="53"/>
      <c r="Z129" s="56"/>
      <c r="AA129" s="60"/>
    </row>
    <row r="130" spans="1:27" ht="33.9" customHeight="1">
      <c r="A130" s="9"/>
      <c r="B130" s="21">
        <f t="shared" si="1"/>
        <v>78</v>
      </c>
      <c r="C130" s="29"/>
      <c r="D130" s="29"/>
      <c r="E130" s="29"/>
      <c r="F130" s="29"/>
      <c r="G130" s="29"/>
      <c r="H130" s="29"/>
      <c r="I130" s="29"/>
      <c r="J130" s="29"/>
      <c r="K130" s="29"/>
      <c r="L130" s="29"/>
      <c r="M130" s="39"/>
      <c r="N130" s="39"/>
      <c r="O130" s="39"/>
      <c r="P130" s="39"/>
      <c r="Q130" s="39"/>
      <c r="R130" s="39"/>
      <c r="S130" s="39"/>
      <c r="T130" s="39"/>
      <c r="U130" s="39"/>
      <c r="V130" s="39"/>
      <c r="W130" s="48"/>
      <c r="X130" s="38"/>
      <c r="Y130" s="53"/>
      <c r="Z130" s="56"/>
      <c r="AA130" s="60"/>
    </row>
    <row r="131" spans="1:27" ht="33.9" customHeight="1">
      <c r="A131" s="9"/>
      <c r="B131" s="21">
        <f t="shared" si="1"/>
        <v>79</v>
      </c>
      <c r="C131" s="29"/>
      <c r="D131" s="29"/>
      <c r="E131" s="29"/>
      <c r="F131" s="29"/>
      <c r="G131" s="29"/>
      <c r="H131" s="29"/>
      <c r="I131" s="29"/>
      <c r="J131" s="29"/>
      <c r="K131" s="29"/>
      <c r="L131" s="29"/>
      <c r="M131" s="39"/>
      <c r="N131" s="39"/>
      <c r="O131" s="39"/>
      <c r="P131" s="39"/>
      <c r="Q131" s="39"/>
      <c r="R131" s="39"/>
      <c r="S131" s="39"/>
      <c r="T131" s="39"/>
      <c r="U131" s="39"/>
      <c r="V131" s="39"/>
      <c r="W131" s="48"/>
      <c r="X131" s="38"/>
      <c r="Y131" s="53"/>
      <c r="Z131" s="56"/>
      <c r="AA131" s="60"/>
    </row>
    <row r="132" spans="1:27" ht="33.9" customHeight="1">
      <c r="A132" s="9"/>
      <c r="B132" s="21">
        <f t="shared" si="1"/>
        <v>80</v>
      </c>
      <c r="C132" s="29"/>
      <c r="D132" s="29"/>
      <c r="E132" s="29"/>
      <c r="F132" s="29"/>
      <c r="G132" s="29"/>
      <c r="H132" s="29"/>
      <c r="I132" s="29"/>
      <c r="J132" s="29"/>
      <c r="K132" s="29"/>
      <c r="L132" s="29"/>
      <c r="M132" s="39"/>
      <c r="N132" s="39"/>
      <c r="O132" s="39"/>
      <c r="P132" s="39"/>
      <c r="Q132" s="39"/>
      <c r="R132" s="39"/>
      <c r="S132" s="39"/>
      <c r="T132" s="39"/>
      <c r="U132" s="39"/>
      <c r="V132" s="39"/>
      <c r="W132" s="48"/>
      <c r="X132" s="38"/>
      <c r="Y132" s="53"/>
      <c r="Z132" s="56"/>
      <c r="AA132" s="60"/>
    </row>
    <row r="133" spans="1:27" ht="33.9" customHeight="1">
      <c r="A133" s="9"/>
      <c r="B133" s="21">
        <f t="shared" si="1"/>
        <v>81</v>
      </c>
      <c r="C133" s="29"/>
      <c r="D133" s="29"/>
      <c r="E133" s="29"/>
      <c r="F133" s="29"/>
      <c r="G133" s="29"/>
      <c r="H133" s="29"/>
      <c r="I133" s="29"/>
      <c r="J133" s="29"/>
      <c r="K133" s="29"/>
      <c r="L133" s="29"/>
      <c r="M133" s="39"/>
      <c r="N133" s="39"/>
      <c r="O133" s="39"/>
      <c r="P133" s="39"/>
      <c r="Q133" s="39"/>
      <c r="R133" s="39"/>
      <c r="S133" s="39"/>
      <c r="T133" s="39"/>
      <c r="U133" s="39"/>
      <c r="V133" s="39"/>
      <c r="W133" s="48"/>
      <c r="X133" s="38"/>
      <c r="Y133" s="53"/>
      <c r="Z133" s="56"/>
      <c r="AA133" s="60"/>
    </row>
    <row r="134" spans="1:27" ht="33.9" customHeight="1">
      <c r="A134" s="9"/>
      <c r="B134" s="21">
        <f t="shared" si="1"/>
        <v>82</v>
      </c>
      <c r="C134" s="29"/>
      <c r="D134" s="29"/>
      <c r="E134" s="29"/>
      <c r="F134" s="29"/>
      <c r="G134" s="29"/>
      <c r="H134" s="29"/>
      <c r="I134" s="29"/>
      <c r="J134" s="29"/>
      <c r="K134" s="29"/>
      <c r="L134" s="29"/>
      <c r="M134" s="39"/>
      <c r="N134" s="39"/>
      <c r="O134" s="39"/>
      <c r="P134" s="39"/>
      <c r="Q134" s="39"/>
      <c r="R134" s="39"/>
      <c r="S134" s="39"/>
      <c r="T134" s="39"/>
      <c r="U134" s="39"/>
      <c r="V134" s="39"/>
      <c r="W134" s="48"/>
      <c r="X134" s="38"/>
      <c r="Y134" s="53"/>
      <c r="Z134" s="56"/>
      <c r="AA134" s="60"/>
    </row>
    <row r="135" spans="1:27" ht="33.9" customHeight="1">
      <c r="A135" s="9"/>
      <c r="B135" s="21">
        <f t="shared" si="1"/>
        <v>83</v>
      </c>
      <c r="C135" s="29"/>
      <c r="D135" s="29"/>
      <c r="E135" s="29"/>
      <c r="F135" s="29"/>
      <c r="G135" s="29"/>
      <c r="H135" s="29"/>
      <c r="I135" s="29"/>
      <c r="J135" s="29"/>
      <c r="K135" s="29"/>
      <c r="L135" s="29"/>
      <c r="M135" s="39"/>
      <c r="N135" s="39"/>
      <c r="O135" s="39"/>
      <c r="P135" s="39"/>
      <c r="Q135" s="39"/>
      <c r="R135" s="39"/>
      <c r="S135" s="39"/>
      <c r="T135" s="39"/>
      <c r="U135" s="39"/>
      <c r="V135" s="39"/>
      <c r="W135" s="48"/>
      <c r="X135" s="38"/>
      <c r="Y135" s="53"/>
      <c r="Z135" s="56"/>
      <c r="AA135" s="60"/>
    </row>
    <row r="136" spans="1:27" ht="33.9" customHeight="1">
      <c r="A136" s="9"/>
      <c r="B136" s="21">
        <f t="shared" si="1"/>
        <v>84</v>
      </c>
      <c r="C136" s="29"/>
      <c r="D136" s="29"/>
      <c r="E136" s="29"/>
      <c r="F136" s="29"/>
      <c r="G136" s="29"/>
      <c r="H136" s="29"/>
      <c r="I136" s="29"/>
      <c r="J136" s="29"/>
      <c r="K136" s="29"/>
      <c r="L136" s="29"/>
      <c r="M136" s="39"/>
      <c r="N136" s="39"/>
      <c r="O136" s="39"/>
      <c r="P136" s="39"/>
      <c r="Q136" s="39"/>
      <c r="R136" s="39"/>
      <c r="S136" s="39"/>
      <c r="T136" s="39"/>
      <c r="U136" s="39"/>
      <c r="V136" s="39"/>
      <c r="W136" s="48"/>
      <c r="X136" s="38"/>
      <c r="Y136" s="53"/>
      <c r="Z136" s="56"/>
      <c r="AA136" s="60"/>
    </row>
    <row r="137" spans="1:27" ht="33.9" customHeight="1">
      <c r="A137" s="9"/>
      <c r="B137" s="21">
        <f t="shared" si="1"/>
        <v>85</v>
      </c>
      <c r="C137" s="29"/>
      <c r="D137" s="29"/>
      <c r="E137" s="29"/>
      <c r="F137" s="29"/>
      <c r="G137" s="29"/>
      <c r="H137" s="29"/>
      <c r="I137" s="29"/>
      <c r="J137" s="29"/>
      <c r="K137" s="29"/>
      <c r="L137" s="29"/>
      <c r="M137" s="39"/>
      <c r="N137" s="39"/>
      <c r="O137" s="39"/>
      <c r="P137" s="39"/>
      <c r="Q137" s="39"/>
      <c r="R137" s="39"/>
      <c r="S137" s="39"/>
      <c r="T137" s="39"/>
      <c r="U137" s="39"/>
      <c r="V137" s="39"/>
      <c r="W137" s="48"/>
      <c r="X137" s="38"/>
      <c r="Y137" s="53"/>
      <c r="Z137" s="56"/>
      <c r="AA137" s="60"/>
    </row>
    <row r="138" spans="1:27" ht="33.9" customHeight="1">
      <c r="A138" s="9"/>
      <c r="B138" s="21">
        <f t="shared" si="1"/>
        <v>86</v>
      </c>
      <c r="C138" s="29"/>
      <c r="D138" s="29"/>
      <c r="E138" s="29"/>
      <c r="F138" s="29"/>
      <c r="G138" s="29"/>
      <c r="H138" s="29"/>
      <c r="I138" s="29"/>
      <c r="J138" s="29"/>
      <c r="K138" s="29"/>
      <c r="L138" s="29"/>
      <c r="M138" s="39"/>
      <c r="N138" s="39"/>
      <c r="O138" s="39"/>
      <c r="P138" s="39"/>
      <c r="Q138" s="39"/>
      <c r="R138" s="39"/>
      <c r="S138" s="39"/>
      <c r="T138" s="39"/>
      <c r="U138" s="39"/>
      <c r="V138" s="39"/>
      <c r="W138" s="48"/>
      <c r="X138" s="38"/>
      <c r="Y138" s="53"/>
      <c r="Z138" s="56"/>
      <c r="AA138" s="60"/>
    </row>
    <row r="139" spans="1:27" ht="33.9" customHeight="1">
      <c r="A139" s="9"/>
      <c r="B139" s="21">
        <f t="shared" si="1"/>
        <v>87</v>
      </c>
      <c r="C139" s="29"/>
      <c r="D139" s="29"/>
      <c r="E139" s="29"/>
      <c r="F139" s="29"/>
      <c r="G139" s="29"/>
      <c r="H139" s="29"/>
      <c r="I139" s="29"/>
      <c r="J139" s="29"/>
      <c r="K139" s="29"/>
      <c r="L139" s="29"/>
      <c r="M139" s="39"/>
      <c r="N139" s="39"/>
      <c r="O139" s="39"/>
      <c r="P139" s="39"/>
      <c r="Q139" s="39"/>
      <c r="R139" s="39"/>
      <c r="S139" s="39"/>
      <c r="T139" s="39"/>
      <c r="U139" s="39"/>
      <c r="V139" s="39"/>
      <c r="W139" s="48"/>
      <c r="X139" s="38"/>
      <c r="Y139" s="53"/>
      <c r="Z139" s="56"/>
      <c r="AA139" s="60"/>
    </row>
    <row r="140" spans="1:27" ht="33.9" customHeight="1">
      <c r="A140" s="9"/>
      <c r="B140" s="21">
        <f t="shared" si="1"/>
        <v>88</v>
      </c>
      <c r="C140" s="29"/>
      <c r="D140" s="29"/>
      <c r="E140" s="29"/>
      <c r="F140" s="29"/>
      <c r="G140" s="29"/>
      <c r="H140" s="29"/>
      <c r="I140" s="29"/>
      <c r="J140" s="29"/>
      <c r="K140" s="29"/>
      <c r="L140" s="29"/>
      <c r="M140" s="39"/>
      <c r="N140" s="39"/>
      <c r="O140" s="39"/>
      <c r="P140" s="39"/>
      <c r="Q140" s="39"/>
      <c r="R140" s="39"/>
      <c r="S140" s="39"/>
      <c r="T140" s="39"/>
      <c r="U140" s="39"/>
      <c r="V140" s="39"/>
      <c r="W140" s="48"/>
      <c r="X140" s="38"/>
      <c r="Y140" s="53"/>
      <c r="Z140" s="56"/>
      <c r="AA140" s="60"/>
    </row>
    <row r="141" spans="1:27" ht="33.9" customHeight="1">
      <c r="A141" s="9"/>
      <c r="B141" s="21">
        <f t="shared" si="1"/>
        <v>89</v>
      </c>
      <c r="C141" s="29"/>
      <c r="D141" s="29"/>
      <c r="E141" s="29"/>
      <c r="F141" s="29"/>
      <c r="G141" s="29"/>
      <c r="H141" s="29"/>
      <c r="I141" s="29"/>
      <c r="J141" s="29"/>
      <c r="K141" s="29"/>
      <c r="L141" s="29"/>
      <c r="M141" s="39"/>
      <c r="N141" s="39"/>
      <c r="O141" s="39"/>
      <c r="P141" s="39"/>
      <c r="Q141" s="39"/>
      <c r="R141" s="39"/>
      <c r="S141" s="39"/>
      <c r="T141" s="39"/>
      <c r="U141" s="39"/>
      <c r="V141" s="39"/>
      <c r="W141" s="48"/>
      <c r="X141" s="38"/>
      <c r="Y141" s="53"/>
      <c r="Z141" s="56"/>
      <c r="AA141" s="60"/>
    </row>
    <row r="142" spans="1:27" ht="33.9" customHeight="1">
      <c r="A142" s="9"/>
      <c r="B142" s="21">
        <f t="shared" si="1"/>
        <v>90</v>
      </c>
      <c r="C142" s="29"/>
      <c r="D142" s="29"/>
      <c r="E142" s="29"/>
      <c r="F142" s="29"/>
      <c r="G142" s="29"/>
      <c r="H142" s="29"/>
      <c r="I142" s="29"/>
      <c r="J142" s="29"/>
      <c r="K142" s="29"/>
      <c r="L142" s="29"/>
      <c r="M142" s="39"/>
      <c r="N142" s="39"/>
      <c r="O142" s="39"/>
      <c r="P142" s="39"/>
      <c r="Q142" s="39"/>
      <c r="R142" s="39"/>
      <c r="S142" s="39"/>
      <c r="T142" s="39"/>
      <c r="U142" s="39"/>
      <c r="V142" s="39"/>
      <c r="W142" s="48"/>
      <c r="X142" s="38"/>
      <c r="Y142" s="53"/>
      <c r="Z142" s="56"/>
      <c r="AA142" s="60"/>
    </row>
    <row r="143" spans="1:27" ht="33.9" customHeight="1">
      <c r="A143" s="9"/>
      <c r="B143" s="21">
        <f t="shared" si="1"/>
        <v>91</v>
      </c>
      <c r="C143" s="29"/>
      <c r="D143" s="29"/>
      <c r="E143" s="29"/>
      <c r="F143" s="29"/>
      <c r="G143" s="29"/>
      <c r="H143" s="29"/>
      <c r="I143" s="29"/>
      <c r="J143" s="29"/>
      <c r="K143" s="29"/>
      <c r="L143" s="29"/>
      <c r="M143" s="39"/>
      <c r="N143" s="39"/>
      <c r="O143" s="39"/>
      <c r="P143" s="39"/>
      <c r="Q143" s="39"/>
      <c r="R143" s="39"/>
      <c r="S143" s="39"/>
      <c r="T143" s="39"/>
      <c r="U143" s="39"/>
      <c r="V143" s="39"/>
      <c r="W143" s="48"/>
      <c r="X143" s="38"/>
      <c r="Y143" s="53"/>
      <c r="Z143" s="56"/>
      <c r="AA143" s="60"/>
    </row>
    <row r="144" spans="1:27" ht="33.9" customHeight="1">
      <c r="A144" s="9"/>
      <c r="B144" s="21">
        <f t="shared" si="1"/>
        <v>92</v>
      </c>
      <c r="C144" s="29"/>
      <c r="D144" s="29"/>
      <c r="E144" s="29"/>
      <c r="F144" s="29"/>
      <c r="G144" s="29"/>
      <c r="H144" s="29"/>
      <c r="I144" s="29"/>
      <c r="J144" s="29"/>
      <c r="K144" s="29"/>
      <c r="L144" s="29"/>
      <c r="M144" s="39"/>
      <c r="N144" s="39"/>
      <c r="O144" s="39"/>
      <c r="P144" s="39"/>
      <c r="Q144" s="39"/>
      <c r="R144" s="39"/>
      <c r="S144" s="39"/>
      <c r="T144" s="39"/>
      <c r="U144" s="39"/>
      <c r="V144" s="39"/>
      <c r="W144" s="48"/>
      <c r="X144" s="38"/>
      <c r="Y144" s="53"/>
      <c r="Z144" s="56"/>
      <c r="AA144" s="60"/>
    </row>
    <row r="145" spans="1:27" ht="33.9" customHeight="1">
      <c r="A145" s="9"/>
      <c r="B145" s="21">
        <f t="shared" si="1"/>
        <v>93</v>
      </c>
      <c r="C145" s="29"/>
      <c r="D145" s="29"/>
      <c r="E145" s="29"/>
      <c r="F145" s="29"/>
      <c r="G145" s="29"/>
      <c r="H145" s="29"/>
      <c r="I145" s="29"/>
      <c r="J145" s="29"/>
      <c r="K145" s="29"/>
      <c r="L145" s="29"/>
      <c r="M145" s="39"/>
      <c r="N145" s="39"/>
      <c r="O145" s="39"/>
      <c r="P145" s="39"/>
      <c r="Q145" s="39"/>
      <c r="R145" s="39"/>
      <c r="S145" s="39"/>
      <c r="T145" s="39"/>
      <c r="U145" s="39"/>
      <c r="V145" s="39"/>
      <c r="W145" s="48"/>
      <c r="X145" s="38"/>
      <c r="Y145" s="53"/>
      <c r="Z145" s="56"/>
      <c r="AA145" s="60"/>
    </row>
    <row r="146" spans="1:27" ht="33.9" customHeight="1">
      <c r="A146" s="9"/>
      <c r="B146" s="21">
        <f t="shared" si="1"/>
        <v>94</v>
      </c>
      <c r="C146" s="29"/>
      <c r="D146" s="29"/>
      <c r="E146" s="29"/>
      <c r="F146" s="29"/>
      <c r="G146" s="29"/>
      <c r="H146" s="29"/>
      <c r="I146" s="29"/>
      <c r="J146" s="29"/>
      <c r="K146" s="29"/>
      <c r="L146" s="29"/>
      <c r="M146" s="39"/>
      <c r="N146" s="39"/>
      <c r="O146" s="39"/>
      <c r="P146" s="39"/>
      <c r="Q146" s="39"/>
      <c r="R146" s="39"/>
      <c r="S146" s="39"/>
      <c r="T146" s="39"/>
      <c r="U146" s="39"/>
      <c r="V146" s="39"/>
      <c r="W146" s="48"/>
      <c r="X146" s="38"/>
      <c r="Y146" s="53"/>
      <c r="Z146" s="56"/>
      <c r="AA146" s="60"/>
    </row>
    <row r="147" spans="1:27" ht="33.9" customHeight="1">
      <c r="A147" s="9"/>
      <c r="B147" s="21">
        <f t="shared" si="1"/>
        <v>95</v>
      </c>
      <c r="C147" s="29"/>
      <c r="D147" s="29"/>
      <c r="E147" s="29"/>
      <c r="F147" s="29"/>
      <c r="G147" s="29"/>
      <c r="H147" s="29"/>
      <c r="I147" s="29"/>
      <c r="J147" s="29"/>
      <c r="K147" s="29"/>
      <c r="L147" s="29"/>
      <c r="M147" s="39"/>
      <c r="N147" s="39"/>
      <c r="O147" s="39"/>
      <c r="P147" s="39"/>
      <c r="Q147" s="39"/>
      <c r="R147" s="39"/>
      <c r="S147" s="39"/>
      <c r="T147" s="39"/>
      <c r="U147" s="39"/>
      <c r="V147" s="39"/>
      <c r="W147" s="48"/>
      <c r="X147" s="38"/>
      <c r="Y147" s="53"/>
      <c r="Z147" s="56"/>
      <c r="AA147" s="60"/>
    </row>
    <row r="148" spans="1:27" ht="33.9" customHeight="1">
      <c r="A148" s="9"/>
      <c r="B148" s="21">
        <f t="shared" si="1"/>
        <v>96</v>
      </c>
      <c r="C148" s="29"/>
      <c r="D148" s="29"/>
      <c r="E148" s="29"/>
      <c r="F148" s="29"/>
      <c r="G148" s="29"/>
      <c r="H148" s="29"/>
      <c r="I148" s="29"/>
      <c r="J148" s="29"/>
      <c r="K148" s="29"/>
      <c r="L148" s="29"/>
      <c r="M148" s="39"/>
      <c r="N148" s="39"/>
      <c r="O148" s="39"/>
      <c r="P148" s="39"/>
      <c r="Q148" s="39"/>
      <c r="R148" s="39"/>
      <c r="S148" s="39"/>
      <c r="T148" s="39"/>
      <c r="U148" s="39"/>
      <c r="V148" s="39"/>
      <c r="W148" s="48"/>
      <c r="X148" s="38"/>
      <c r="Y148" s="53"/>
      <c r="Z148" s="56"/>
      <c r="AA148" s="60"/>
    </row>
    <row r="149" spans="1:27" ht="33.9" customHeight="1">
      <c r="A149" s="9"/>
      <c r="B149" s="21">
        <f t="shared" si="1"/>
        <v>97</v>
      </c>
      <c r="C149" s="29"/>
      <c r="D149" s="29"/>
      <c r="E149" s="29"/>
      <c r="F149" s="29"/>
      <c r="G149" s="29"/>
      <c r="H149" s="29"/>
      <c r="I149" s="29"/>
      <c r="J149" s="29"/>
      <c r="K149" s="29"/>
      <c r="L149" s="29"/>
      <c r="M149" s="39"/>
      <c r="N149" s="39"/>
      <c r="O149" s="39"/>
      <c r="P149" s="39"/>
      <c r="Q149" s="39"/>
      <c r="R149" s="39"/>
      <c r="S149" s="39"/>
      <c r="T149" s="39"/>
      <c r="U149" s="39"/>
      <c r="V149" s="39"/>
      <c r="W149" s="48"/>
      <c r="X149" s="38"/>
      <c r="Y149" s="53"/>
      <c r="Z149" s="56"/>
      <c r="AA149" s="60"/>
    </row>
    <row r="150" spans="1:27" ht="33.9" customHeight="1">
      <c r="A150" s="9"/>
      <c r="B150" s="21">
        <f t="shared" si="1"/>
        <v>98</v>
      </c>
      <c r="C150" s="29"/>
      <c r="D150" s="29"/>
      <c r="E150" s="29"/>
      <c r="F150" s="29"/>
      <c r="G150" s="29"/>
      <c r="H150" s="29"/>
      <c r="I150" s="29"/>
      <c r="J150" s="29"/>
      <c r="K150" s="29"/>
      <c r="L150" s="29"/>
      <c r="M150" s="39"/>
      <c r="N150" s="39"/>
      <c r="O150" s="39"/>
      <c r="P150" s="39"/>
      <c r="Q150" s="39"/>
      <c r="R150" s="39"/>
      <c r="S150" s="39"/>
      <c r="T150" s="39"/>
      <c r="U150" s="39"/>
      <c r="V150" s="39"/>
      <c r="W150" s="48"/>
      <c r="X150" s="38"/>
      <c r="Y150" s="53"/>
      <c r="Z150" s="56"/>
      <c r="AA150" s="60"/>
    </row>
    <row r="151" spans="1:27" ht="33.9" customHeight="1">
      <c r="A151" s="9"/>
      <c r="B151" s="21">
        <f t="shared" si="1"/>
        <v>99</v>
      </c>
      <c r="C151" s="29"/>
      <c r="D151" s="29"/>
      <c r="E151" s="29"/>
      <c r="F151" s="29"/>
      <c r="G151" s="29"/>
      <c r="H151" s="29"/>
      <c r="I151" s="29"/>
      <c r="J151" s="29"/>
      <c r="K151" s="29"/>
      <c r="L151" s="29"/>
      <c r="M151" s="39"/>
      <c r="N151" s="39"/>
      <c r="O151" s="39"/>
      <c r="P151" s="39"/>
      <c r="Q151" s="39"/>
      <c r="R151" s="39"/>
      <c r="S151" s="39"/>
      <c r="T151" s="39"/>
      <c r="U151" s="39"/>
      <c r="V151" s="39"/>
      <c r="W151" s="48"/>
      <c r="X151" s="38"/>
      <c r="Y151" s="53"/>
      <c r="Z151" s="56"/>
      <c r="AA151" s="60"/>
    </row>
    <row r="152" spans="1:27" ht="33.9" customHeight="1">
      <c r="A152" s="9"/>
      <c r="B152" s="21">
        <f t="shared" si="1"/>
        <v>100</v>
      </c>
      <c r="C152" s="29"/>
      <c r="D152" s="29"/>
      <c r="E152" s="29"/>
      <c r="F152" s="29"/>
      <c r="G152" s="29"/>
      <c r="H152" s="29"/>
      <c r="I152" s="29"/>
      <c r="J152" s="29"/>
      <c r="K152" s="29"/>
      <c r="L152" s="29"/>
      <c r="M152" s="39"/>
      <c r="N152" s="39"/>
      <c r="O152" s="39"/>
      <c r="P152" s="39"/>
      <c r="Q152" s="39"/>
      <c r="R152" s="39"/>
      <c r="S152" s="39"/>
      <c r="T152" s="39"/>
      <c r="U152" s="39"/>
      <c r="V152" s="39"/>
      <c r="W152" s="48"/>
      <c r="X152" s="38"/>
      <c r="Y152" s="53"/>
      <c r="Z152" s="56"/>
      <c r="AA152" s="60"/>
    </row>
    <row r="153" spans="1:27" ht="33.9" customHeight="1">
      <c r="A153" s="11"/>
      <c r="B153" s="21">
        <f t="shared" si="1"/>
        <v>101</v>
      </c>
      <c r="C153" s="29"/>
      <c r="D153" s="29"/>
      <c r="E153" s="29"/>
      <c r="F153" s="29"/>
      <c r="G153" s="29"/>
      <c r="H153" s="29"/>
      <c r="I153" s="29"/>
      <c r="J153" s="29"/>
      <c r="K153" s="29"/>
      <c r="L153" s="29"/>
      <c r="M153" s="39"/>
      <c r="N153" s="39"/>
      <c r="O153" s="39"/>
      <c r="P153" s="39"/>
      <c r="Q153" s="39"/>
      <c r="R153" s="39"/>
      <c r="S153" s="39"/>
      <c r="T153" s="39"/>
      <c r="U153" s="39"/>
      <c r="V153" s="39"/>
      <c r="W153" s="48"/>
      <c r="X153" s="38"/>
      <c r="Y153" s="53"/>
    </row>
    <row r="154" spans="1:27" ht="33.9" customHeight="1">
      <c r="B154" s="21">
        <f t="shared" si="1"/>
        <v>102</v>
      </c>
      <c r="C154" s="29"/>
      <c r="D154" s="29"/>
      <c r="E154" s="29"/>
      <c r="F154" s="29"/>
      <c r="G154" s="29"/>
      <c r="H154" s="29"/>
      <c r="I154" s="29"/>
      <c r="J154" s="29"/>
      <c r="K154" s="29"/>
      <c r="L154" s="29"/>
      <c r="M154" s="39"/>
      <c r="N154" s="39"/>
      <c r="O154" s="39"/>
      <c r="P154" s="39"/>
      <c r="Q154" s="39"/>
      <c r="R154" s="39"/>
      <c r="S154" s="39"/>
      <c r="T154" s="39"/>
      <c r="U154" s="39"/>
      <c r="V154" s="39"/>
      <c r="W154" s="48"/>
      <c r="X154" s="38"/>
      <c r="Y154" s="53"/>
      <c r="Z154" s="57"/>
      <c r="AA154" s="57"/>
    </row>
    <row r="155" spans="1:27" ht="33.9" customHeight="1">
      <c r="B155" s="21">
        <f t="shared" si="1"/>
        <v>103</v>
      </c>
      <c r="C155" s="29"/>
      <c r="D155" s="29"/>
      <c r="E155" s="29"/>
      <c r="F155" s="29"/>
      <c r="G155" s="29"/>
      <c r="H155" s="29"/>
      <c r="I155" s="29"/>
      <c r="J155" s="29"/>
      <c r="K155" s="29"/>
      <c r="L155" s="29"/>
      <c r="M155" s="39"/>
      <c r="N155" s="39"/>
      <c r="O155" s="39"/>
      <c r="P155" s="39"/>
      <c r="Q155" s="39"/>
      <c r="R155" s="39"/>
      <c r="S155" s="39"/>
      <c r="T155" s="39"/>
      <c r="U155" s="39"/>
      <c r="V155" s="39"/>
      <c r="W155" s="48"/>
      <c r="X155" s="38"/>
      <c r="Y155" s="53"/>
    </row>
    <row r="156" spans="1:27" ht="33.9" customHeight="1">
      <c r="B156" s="21">
        <f t="shared" si="1"/>
        <v>104</v>
      </c>
      <c r="C156" s="29"/>
      <c r="D156" s="29"/>
      <c r="E156" s="29"/>
      <c r="F156" s="29"/>
      <c r="G156" s="29"/>
      <c r="H156" s="29"/>
      <c r="I156" s="29"/>
      <c r="J156" s="29"/>
      <c r="K156" s="29"/>
      <c r="L156" s="29"/>
      <c r="M156" s="39"/>
      <c r="N156" s="39"/>
      <c r="O156" s="39"/>
      <c r="P156" s="39"/>
      <c r="Q156" s="39"/>
      <c r="R156" s="39"/>
      <c r="S156" s="39"/>
      <c r="T156" s="39"/>
      <c r="U156" s="39"/>
      <c r="V156" s="39"/>
      <c r="W156" s="48"/>
      <c r="X156" s="38"/>
      <c r="Y156" s="53"/>
    </row>
    <row r="157" spans="1:27" ht="33.9" customHeight="1">
      <c r="B157" s="21">
        <f t="shared" si="1"/>
        <v>105</v>
      </c>
      <c r="C157" s="29"/>
      <c r="D157" s="29"/>
      <c r="E157" s="29"/>
      <c r="F157" s="29"/>
      <c r="G157" s="29"/>
      <c r="H157" s="29"/>
      <c r="I157" s="29"/>
      <c r="J157" s="29"/>
      <c r="K157" s="29"/>
      <c r="L157" s="29"/>
      <c r="M157" s="39"/>
      <c r="N157" s="39"/>
      <c r="O157" s="39"/>
      <c r="P157" s="39"/>
      <c r="Q157" s="39"/>
      <c r="R157" s="39"/>
      <c r="S157" s="39"/>
      <c r="T157" s="39"/>
      <c r="U157" s="39"/>
      <c r="V157" s="39"/>
      <c r="W157" s="48"/>
      <c r="X157" s="38"/>
      <c r="Y157" s="53"/>
    </row>
    <row r="158" spans="1:27" ht="33.9" customHeight="1">
      <c r="B158" s="21">
        <f t="shared" si="1"/>
        <v>106</v>
      </c>
      <c r="C158" s="29"/>
      <c r="D158" s="29"/>
      <c r="E158" s="29"/>
      <c r="F158" s="29"/>
      <c r="G158" s="29"/>
      <c r="H158" s="29"/>
      <c r="I158" s="29"/>
      <c r="J158" s="29"/>
      <c r="K158" s="29"/>
      <c r="L158" s="29"/>
      <c r="M158" s="39"/>
      <c r="N158" s="39"/>
      <c r="O158" s="39"/>
      <c r="P158" s="39"/>
      <c r="Q158" s="39"/>
      <c r="R158" s="39"/>
      <c r="S158" s="39"/>
      <c r="T158" s="39"/>
      <c r="U158" s="39"/>
      <c r="V158" s="39"/>
      <c r="W158" s="48"/>
      <c r="X158" s="38"/>
      <c r="Y158" s="53"/>
    </row>
    <row r="159" spans="1:27" ht="33.9" customHeight="1">
      <c r="B159" s="21">
        <f t="shared" si="1"/>
        <v>107</v>
      </c>
      <c r="C159" s="29"/>
      <c r="D159" s="29"/>
      <c r="E159" s="29"/>
      <c r="F159" s="29"/>
      <c r="G159" s="29"/>
      <c r="H159" s="29"/>
      <c r="I159" s="29"/>
      <c r="J159" s="29"/>
      <c r="K159" s="29"/>
      <c r="L159" s="29"/>
      <c r="M159" s="39"/>
      <c r="N159" s="39"/>
      <c r="O159" s="39"/>
      <c r="P159" s="39"/>
      <c r="Q159" s="39"/>
      <c r="R159" s="39"/>
      <c r="S159" s="39"/>
      <c r="T159" s="39"/>
      <c r="U159" s="39"/>
      <c r="V159" s="39"/>
      <c r="W159" s="48"/>
      <c r="X159" s="38"/>
      <c r="Y159" s="53"/>
    </row>
    <row r="160" spans="1:27" ht="33.9" customHeight="1">
      <c r="B160" s="21">
        <f t="shared" si="1"/>
        <v>108</v>
      </c>
      <c r="C160" s="29"/>
      <c r="D160" s="29"/>
      <c r="E160" s="29"/>
      <c r="F160" s="29"/>
      <c r="G160" s="29"/>
      <c r="H160" s="29"/>
      <c r="I160" s="29"/>
      <c r="J160" s="29"/>
      <c r="K160" s="29"/>
      <c r="L160" s="29"/>
      <c r="M160" s="39"/>
      <c r="N160" s="39"/>
      <c r="O160" s="39"/>
      <c r="P160" s="39"/>
      <c r="Q160" s="39"/>
      <c r="R160" s="39"/>
      <c r="S160" s="39"/>
      <c r="T160" s="39"/>
      <c r="U160" s="39"/>
      <c r="V160" s="39"/>
      <c r="W160" s="48"/>
      <c r="X160" s="38"/>
      <c r="Y160" s="53"/>
    </row>
    <row r="161" spans="2:25" ht="33.9" customHeight="1">
      <c r="B161" s="21">
        <f t="shared" si="1"/>
        <v>109</v>
      </c>
      <c r="C161" s="29"/>
      <c r="D161" s="29"/>
      <c r="E161" s="29"/>
      <c r="F161" s="29"/>
      <c r="G161" s="29"/>
      <c r="H161" s="29"/>
      <c r="I161" s="29"/>
      <c r="J161" s="29"/>
      <c r="K161" s="29"/>
      <c r="L161" s="29"/>
      <c r="M161" s="39"/>
      <c r="N161" s="39"/>
      <c r="O161" s="39"/>
      <c r="P161" s="39"/>
      <c r="Q161" s="39"/>
      <c r="R161" s="39"/>
      <c r="S161" s="39"/>
      <c r="T161" s="39"/>
      <c r="U161" s="39"/>
      <c r="V161" s="39"/>
      <c r="W161" s="48"/>
      <c r="X161" s="38"/>
      <c r="Y161" s="53"/>
    </row>
    <row r="162" spans="2:25" ht="33.9" customHeight="1">
      <c r="B162" s="21">
        <f t="shared" si="1"/>
        <v>110</v>
      </c>
      <c r="C162" s="29"/>
      <c r="D162" s="29"/>
      <c r="E162" s="29"/>
      <c r="F162" s="29"/>
      <c r="G162" s="29"/>
      <c r="H162" s="29"/>
      <c r="I162" s="29"/>
      <c r="J162" s="29"/>
      <c r="K162" s="29"/>
      <c r="L162" s="29"/>
      <c r="M162" s="39"/>
      <c r="N162" s="39"/>
      <c r="O162" s="39"/>
      <c r="P162" s="39"/>
      <c r="Q162" s="39"/>
      <c r="R162" s="39"/>
      <c r="S162" s="39"/>
      <c r="T162" s="39"/>
      <c r="U162" s="39"/>
      <c r="V162" s="39"/>
      <c r="W162" s="48"/>
      <c r="X162" s="38"/>
      <c r="Y162" s="53"/>
    </row>
    <row r="163" spans="2:25" ht="33.9" customHeight="1">
      <c r="B163" s="21">
        <f t="shared" si="1"/>
        <v>111</v>
      </c>
      <c r="C163" s="29"/>
      <c r="D163" s="29"/>
      <c r="E163" s="29"/>
      <c r="F163" s="29"/>
      <c r="G163" s="29"/>
      <c r="H163" s="29"/>
      <c r="I163" s="29"/>
      <c r="J163" s="29"/>
      <c r="K163" s="29"/>
      <c r="L163" s="29"/>
      <c r="M163" s="39"/>
      <c r="N163" s="39"/>
      <c r="O163" s="39"/>
      <c r="P163" s="39"/>
      <c r="Q163" s="39"/>
      <c r="R163" s="39"/>
      <c r="S163" s="39"/>
      <c r="T163" s="39"/>
      <c r="U163" s="39"/>
      <c r="V163" s="39"/>
      <c r="W163" s="48"/>
      <c r="X163" s="38"/>
      <c r="Y163" s="53"/>
    </row>
    <row r="164" spans="2:25" ht="33.9" customHeight="1">
      <c r="B164" s="21">
        <f t="shared" si="1"/>
        <v>112</v>
      </c>
      <c r="C164" s="29"/>
      <c r="D164" s="29"/>
      <c r="E164" s="29"/>
      <c r="F164" s="29"/>
      <c r="G164" s="29"/>
      <c r="H164" s="29"/>
      <c r="I164" s="29"/>
      <c r="J164" s="29"/>
      <c r="K164" s="29"/>
      <c r="L164" s="29"/>
      <c r="M164" s="39"/>
      <c r="N164" s="39"/>
      <c r="O164" s="39"/>
      <c r="P164" s="39"/>
      <c r="Q164" s="39"/>
      <c r="R164" s="39"/>
      <c r="S164" s="39"/>
      <c r="T164" s="39"/>
      <c r="U164" s="39"/>
      <c r="V164" s="39"/>
      <c r="W164" s="48"/>
      <c r="X164" s="38"/>
      <c r="Y164" s="53"/>
    </row>
    <row r="165" spans="2:25" ht="33.9" customHeight="1">
      <c r="B165" s="21">
        <f t="shared" si="1"/>
        <v>113</v>
      </c>
      <c r="C165" s="29"/>
      <c r="D165" s="29"/>
      <c r="E165" s="29"/>
      <c r="F165" s="29"/>
      <c r="G165" s="29"/>
      <c r="H165" s="29"/>
      <c r="I165" s="29"/>
      <c r="J165" s="29"/>
      <c r="K165" s="29"/>
      <c r="L165" s="29"/>
      <c r="M165" s="39"/>
      <c r="N165" s="39"/>
      <c r="O165" s="39"/>
      <c r="P165" s="39"/>
      <c r="Q165" s="39"/>
      <c r="R165" s="39"/>
      <c r="S165" s="39"/>
      <c r="T165" s="39"/>
      <c r="U165" s="39"/>
      <c r="V165" s="39"/>
      <c r="W165" s="48"/>
      <c r="X165" s="38"/>
      <c r="Y165" s="53"/>
    </row>
    <row r="166" spans="2:25" ht="33.9" customHeight="1">
      <c r="B166" s="21">
        <f t="shared" si="1"/>
        <v>114</v>
      </c>
      <c r="C166" s="29"/>
      <c r="D166" s="29"/>
      <c r="E166" s="29"/>
      <c r="F166" s="29"/>
      <c r="G166" s="29"/>
      <c r="H166" s="29"/>
      <c r="I166" s="29"/>
      <c r="J166" s="29"/>
      <c r="K166" s="29"/>
      <c r="L166" s="29"/>
      <c r="M166" s="39"/>
      <c r="N166" s="39"/>
      <c r="O166" s="39"/>
      <c r="P166" s="39"/>
      <c r="Q166" s="39"/>
      <c r="R166" s="39"/>
      <c r="S166" s="39"/>
      <c r="T166" s="39"/>
      <c r="U166" s="39"/>
      <c r="V166" s="39"/>
      <c r="W166" s="48"/>
      <c r="X166" s="38"/>
      <c r="Y166" s="53"/>
    </row>
    <row r="167" spans="2:25" ht="33.9" customHeight="1">
      <c r="B167" s="21">
        <f t="shared" si="1"/>
        <v>115</v>
      </c>
      <c r="C167" s="29"/>
      <c r="D167" s="29"/>
      <c r="E167" s="29"/>
      <c r="F167" s="29"/>
      <c r="G167" s="29"/>
      <c r="H167" s="29"/>
      <c r="I167" s="29"/>
      <c r="J167" s="29"/>
      <c r="K167" s="29"/>
      <c r="L167" s="29"/>
      <c r="M167" s="39"/>
      <c r="N167" s="39"/>
      <c r="O167" s="39"/>
      <c r="P167" s="39"/>
      <c r="Q167" s="39"/>
      <c r="R167" s="39"/>
      <c r="S167" s="39"/>
      <c r="T167" s="39"/>
      <c r="U167" s="39"/>
      <c r="V167" s="39"/>
      <c r="W167" s="48"/>
      <c r="X167" s="38"/>
      <c r="Y167" s="53"/>
    </row>
    <row r="168" spans="2:25" ht="33.9" customHeight="1">
      <c r="B168" s="21">
        <f t="shared" si="1"/>
        <v>116</v>
      </c>
      <c r="C168" s="29"/>
      <c r="D168" s="29"/>
      <c r="E168" s="29"/>
      <c r="F168" s="29"/>
      <c r="G168" s="29"/>
      <c r="H168" s="29"/>
      <c r="I168" s="29"/>
      <c r="J168" s="29"/>
      <c r="K168" s="29"/>
      <c r="L168" s="29"/>
      <c r="M168" s="39"/>
      <c r="N168" s="39"/>
      <c r="O168" s="39"/>
      <c r="P168" s="39"/>
      <c r="Q168" s="39"/>
      <c r="R168" s="39"/>
      <c r="S168" s="39"/>
      <c r="T168" s="39"/>
      <c r="U168" s="39"/>
      <c r="V168" s="39"/>
      <c r="W168" s="48"/>
      <c r="X168" s="38"/>
      <c r="Y168" s="53"/>
    </row>
    <row r="169" spans="2:25" ht="33.9" customHeight="1">
      <c r="B169" s="21">
        <f t="shared" si="1"/>
        <v>117</v>
      </c>
      <c r="C169" s="29"/>
      <c r="D169" s="29"/>
      <c r="E169" s="29"/>
      <c r="F169" s="29"/>
      <c r="G169" s="29"/>
      <c r="H169" s="29"/>
      <c r="I169" s="29"/>
      <c r="J169" s="29"/>
      <c r="K169" s="29"/>
      <c r="L169" s="29"/>
      <c r="M169" s="39"/>
      <c r="N169" s="39"/>
      <c r="O169" s="39"/>
      <c r="P169" s="39"/>
      <c r="Q169" s="39"/>
      <c r="R169" s="39"/>
      <c r="S169" s="39"/>
      <c r="T169" s="39"/>
      <c r="U169" s="39"/>
      <c r="V169" s="39"/>
      <c r="W169" s="48"/>
      <c r="X169" s="38"/>
      <c r="Y169" s="53"/>
    </row>
    <row r="170" spans="2:25" ht="33.9" customHeight="1">
      <c r="B170" s="21">
        <f t="shared" si="1"/>
        <v>118</v>
      </c>
      <c r="C170" s="29"/>
      <c r="D170" s="29"/>
      <c r="E170" s="29"/>
      <c r="F170" s="29"/>
      <c r="G170" s="29"/>
      <c r="H170" s="29"/>
      <c r="I170" s="29"/>
      <c r="J170" s="29"/>
      <c r="K170" s="29"/>
      <c r="L170" s="29"/>
      <c r="M170" s="39"/>
      <c r="N170" s="39"/>
      <c r="O170" s="39"/>
      <c r="P170" s="39"/>
      <c r="Q170" s="39"/>
      <c r="R170" s="39"/>
      <c r="S170" s="39"/>
      <c r="T170" s="39"/>
      <c r="U170" s="39"/>
      <c r="V170" s="39"/>
      <c r="W170" s="48"/>
      <c r="X170" s="38"/>
      <c r="Y170" s="53"/>
    </row>
    <row r="171" spans="2:25" ht="33.9" customHeight="1">
      <c r="B171" s="21">
        <f t="shared" si="1"/>
        <v>119</v>
      </c>
      <c r="C171" s="29"/>
      <c r="D171" s="29"/>
      <c r="E171" s="29"/>
      <c r="F171" s="29"/>
      <c r="G171" s="29"/>
      <c r="H171" s="29"/>
      <c r="I171" s="29"/>
      <c r="J171" s="29"/>
      <c r="K171" s="29"/>
      <c r="L171" s="29"/>
      <c r="M171" s="39"/>
      <c r="N171" s="39"/>
      <c r="O171" s="39"/>
      <c r="P171" s="39"/>
      <c r="Q171" s="39"/>
      <c r="R171" s="39"/>
      <c r="S171" s="39"/>
      <c r="T171" s="39"/>
      <c r="U171" s="39"/>
      <c r="V171" s="39"/>
      <c r="W171" s="48"/>
      <c r="X171" s="38"/>
      <c r="Y171" s="53"/>
    </row>
    <row r="172" spans="2:25" ht="33.9" customHeight="1">
      <c r="B172" s="21">
        <f t="shared" si="1"/>
        <v>120</v>
      </c>
      <c r="C172" s="29"/>
      <c r="D172" s="29"/>
      <c r="E172" s="29"/>
      <c r="F172" s="29"/>
      <c r="G172" s="29"/>
      <c r="H172" s="29"/>
      <c r="I172" s="29"/>
      <c r="J172" s="29"/>
      <c r="K172" s="29"/>
      <c r="L172" s="29"/>
      <c r="M172" s="39"/>
      <c r="N172" s="39"/>
      <c r="O172" s="39"/>
      <c r="P172" s="39"/>
      <c r="Q172" s="39"/>
      <c r="R172" s="39"/>
      <c r="S172" s="39"/>
      <c r="T172" s="39"/>
      <c r="U172" s="39"/>
      <c r="V172" s="39"/>
      <c r="W172" s="48"/>
      <c r="X172" s="38"/>
      <c r="Y172" s="53"/>
    </row>
    <row r="173" spans="2:25" ht="33.9" customHeight="1">
      <c r="B173" s="21">
        <f t="shared" si="1"/>
        <v>121</v>
      </c>
      <c r="C173" s="29"/>
      <c r="D173" s="29"/>
      <c r="E173" s="29"/>
      <c r="F173" s="29"/>
      <c r="G173" s="29"/>
      <c r="H173" s="29"/>
      <c r="I173" s="29"/>
      <c r="J173" s="29"/>
      <c r="K173" s="29"/>
      <c r="L173" s="29"/>
      <c r="M173" s="39"/>
      <c r="N173" s="39"/>
      <c r="O173" s="39"/>
      <c r="P173" s="39"/>
      <c r="Q173" s="39"/>
      <c r="R173" s="39"/>
      <c r="S173" s="39"/>
      <c r="T173" s="39"/>
      <c r="U173" s="39"/>
      <c r="V173" s="39"/>
      <c r="W173" s="48"/>
      <c r="X173" s="38"/>
      <c r="Y173" s="53"/>
    </row>
    <row r="174" spans="2:25" ht="33.9" customHeight="1">
      <c r="B174" s="21">
        <f t="shared" si="1"/>
        <v>122</v>
      </c>
      <c r="C174" s="29"/>
      <c r="D174" s="29"/>
      <c r="E174" s="29"/>
      <c r="F174" s="29"/>
      <c r="G174" s="29"/>
      <c r="H174" s="29"/>
      <c r="I174" s="29"/>
      <c r="J174" s="29"/>
      <c r="K174" s="29"/>
      <c r="L174" s="29"/>
      <c r="M174" s="39"/>
      <c r="N174" s="39"/>
      <c r="O174" s="39"/>
      <c r="P174" s="39"/>
      <c r="Q174" s="39"/>
      <c r="R174" s="39"/>
      <c r="S174" s="39"/>
      <c r="T174" s="39"/>
      <c r="U174" s="39"/>
      <c r="V174" s="39"/>
      <c r="W174" s="48"/>
      <c r="X174" s="38"/>
      <c r="Y174" s="53"/>
    </row>
    <row r="175" spans="2:25" ht="33.9" customHeight="1">
      <c r="B175" s="21">
        <f t="shared" si="1"/>
        <v>123</v>
      </c>
      <c r="C175" s="29"/>
      <c r="D175" s="29"/>
      <c r="E175" s="29"/>
      <c r="F175" s="29"/>
      <c r="G175" s="29"/>
      <c r="H175" s="29"/>
      <c r="I175" s="29"/>
      <c r="J175" s="29"/>
      <c r="K175" s="29"/>
      <c r="L175" s="29"/>
      <c r="M175" s="39"/>
      <c r="N175" s="39"/>
      <c r="O175" s="39"/>
      <c r="P175" s="39"/>
      <c r="Q175" s="39"/>
      <c r="R175" s="39"/>
      <c r="S175" s="39"/>
      <c r="T175" s="39"/>
      <c r="U175" s="39"/>
      <c r="V175" s="39"/>
      <c r="W175" s="48"/>
      <c r="X175" s="38"/>
      <c r="Y175" s="53"/>
    </row>
    <row r="176" spans="2:25" ht="33.9" customHeight="1">
      <c r="B176" s="21">
        <f t="shared" si="1"/>
        <v>124</v>
      </c>
      <c r="C176" s="29"/>
      <c r="D176" s="29"/>
      <c r="E176" s="29"/>
      <c r="F176" s="29"/>
      <c r="G176" s="29"/>
      <c r="H176" s="29"/>
      <c r="I176" s="29"/>
      <c r="J176" s="29"/>
      <c r="K176" s="29"/>
      <c r="L176" s="29"/>
      <c r="M176" s="39"/>
      <c r="N176" s="39"/>
      <c r="O176" s="39"/>
      <c r="P176" s="39"/>
      <c r="Q176" s="39"/>
      <c r="R176" s="39"/>
      <c r="S176" s="39"/>
      <c r="T176" s="39"/>
      <c r="U176" s="39"/>
      <c r="V176" s="39"/>
      <c r="W176" s="48"/>
      <c r="X176" s="38"/>
      <c r="Y176" s="53"/>
    </row>
    <row r="177" spans="2:25" ht="33.9" customHeight="1">
      <c r="B177" s="21">
        <f t="shared" si="1"/>
        <v>125</v>
      </c>
      <c r="C177" s="29"/>
      <c r="D177" s="29"/>
      <c r="E177" s="29"/>
      <c r="F177" s="29"/>
      <c r="G177" s="29"/>
      <c r="H177" s="29"/>
      <c r="I177" s="29"/>
      <c r="J177" s="29"/>
      <c r="K177" s="29"/>
      <c r="L177" s="29"/>
      <c r="M177" s="39"/>
      <c r="N177" s="39"/>
      <c r="O177" s="39"/>
      <c r="P177" s="39"/>
      <c r="Q177" s="39"/>
      <c r="R177" s="39"/>
      <c r="S177" s="39"/>
      <c r="T177" s="39"/>
      <c r="U177" s="39"/>
      <c r="V177" s="39"/>
      <c r="W177" s="48"/>
      <c r="X177" s="38"/>
      <c r="Y177" s="53"/>
    </row>
    <row r="178" spans="2:25" ht="33.9" customHeight="1">
      <c r="B178" s="21">
        <f t="shared" si="1"/>
        <v>126</v>
      </c>
      <c r="C178" s="29"/>
      <c r="D178" s="29"/>
      <c r="E178" s="29"/>
      <c r="F178" s="29"/>
      <c r="G178" s="29"/>
      <c r="H178" s="29"/>
      <c r="I178" s="29"/>
      <c r="J178" s="29"/>
      <c r="K178" s="29"/>
      <c r="L178" s="29"/>
      <c r="M178" s="39"/>
      <c r="N178" s="39"/>
      <c r="O178" s="39"/>
      <c r="P178" s="39"/>
      <c r="Q178" s="39"/>
      <c r="R178" s="39"/>
      <c r="S178" s="39"/>
      <c r="T178" s="39"/>
      <c r="U178" s="39"/>
      <c r="V178" s="39"/>
      <c r="W178" s="48"/>
      <c r="X178" s="38"/>
      <c r="Y178" s="53"/>
    </row>
    <row r="179" spans="2:25" ht="33.9" customHeight="1">
      <c r="B179" s="21">
        <f t="shared" si="1"/>
        <v>127</v>
      </c>
      <c r="C179" s="29"/>
      <c r="D179" s="29"/>
      <c r="E179" s="29"/>
      <c r="F179" s="29"/>
      <c r="G179" s="29"/>
      <c r="H179" s="29"/>
      <c r="I179" s="29"/>
      <c r="J179" s="29"/>
      <c r="K179" s="29"/>
      <c r="L179" s="29"/>
      <c r="M179" s="39"/>
      <c r="N179" s="39"/>
      <c r="O179" s="39"/>
      <c r="P179" s="39"/>
      <c r="Q179" s="39"/>
      <c r="R179" s="39"/>
      <c r="S179" s="39"/>
      <c r="T179" s="39"/>
      <c r="U179" s="39"/>
      <c r="V179" s="39"/>
      <c r="W179" s="48"/>
      <c r="X179" s="38"/>
      <c r="Y179" s="53"/>
    </row>
    <row r="180" spans="2:25" ht="33.9" customHeight="1">
      <c r="B180" s="21">
        <f t="shared" si="1"/>
        <v>128</v>
      </c>
      <c r="C180" s="29"/>
      <c r="D180" s="29"/>
      <c r="E180" s="29"/>
      <c r="F180" s="29"/>
      <c r="G180" s="29"/>
      <c r="H180" s="29"/>
      <c r="I180" s="29"/>
      <c r="J180" s="29"/>
      <c r="K180" s="29"/>
      <c r="L180" s="29"/>
      <c r="M180" s="39"/>
      <c r="N180" s="39"/>
      <c r="O180" s="39"/>
      <c r="P180" s="39"/>
      <c r="Q180" s="39"/>
      <c r="R180" s="39"/>
      <c r="S180" s="39"/>
      <c r="T180" s="39"/>
      <c r="U180" s="39"/>
      <c r="V180" s="39"/>
      <c r="W180" s="48"/>
      <c r="X180" s="38"/>
      <c r="Y180" s="53"/>
    </row>
    <row r="181" spans="2:25" ht="33.9" customHeight="1">
      <c r="B181" s="21">
        <f t="shared" si="1"/>
        <v>129</v>
      </c>
      <c r="C181" s="29"/>
      <c r="D181" s="29"/>
      <c r="E181" s="29"/>
      <c r="F181" s="29"/>
      <c r="G181" s="29"/>
      <c r="H181" s="29"/>
      <c r="I181" s="29"/>
      <c r="J181" s="29"/>
      <c r="K181" s="29"/>
      <c r="L181" s="29"/>
      <c r="M181" s="39"/>
      <c r="N181" s="39"/>
      <c r="O181" s="39"/>
      <c r="P181" s="39"/>
      <c r="Q181" s="39"/>
      <c r="R181" s="39"/>
      <c r="S181" s="39"/>
      <c r="T181" s="39"/>
      <c r="U181" s="39"/>
      <c r="V181" s="39"/>
      <c r="W181" s="48"/>
      <c r="X181" s="38"/>
      <c r="Y181" s="53"/>
    </row>
    <row r="182" spans="2:25" ht="33.9" customHeight="1">
      <c r="B182" s="21">
        <f t="shared" ref="B182:B245" si="2">B181+1</f>
        <v>130</v>
      </c>
      <c r="C182" s="29"/>
      <c r="D182" s="29"/>
      <c r="E182" s="29"/>
      <c r="F182" s="29"/>
      <c r="G182" s="29"/>
      <c r="H182" s="29"/>
      <c r="I182" s="29"/>
      <c r="J182" s="29"/>
      <c r="K182" s="29"/>
      <c r="L182" s="29"/>
      <c r="M182" s="39"/>
      <c r="N182" s="39"/>
      <c r="O182" s="39"/>
      <c r="P182" s="39"/>
      <c r="Q182" s="39"/>
      <c r="R182" s="39"/>
      <c r="S182" s="39"/>
      <c r="T182" s="39"/>
      <c r="U182" s="39"/>
      <c r="V182" s="39"/>
      <c r="W182" s="48"/>
      <c r="X182" s="38"/>
      <c r="Y182" s="53"/>
    </row>
    <row r="183" spans="2:25" ht="33.9" customHeight="1">
      <c r="B183" s="21">
        <f t="shared" si="2"/>
        <v>131</v>
      </c>
      <c r="C183" s="29"/>
      <c r="D183" s="29"/>
      <c r="E183" s="29"/>
      <c r="F183" s="29"/>
      <c r="G183" s="29"/>
      <c r="H183" s="29"/>
      <c r="I183" s="29"/>
      <c r="J183" s="29"/>
      <c r="K183" s="29"/>
      <c r="L183" s="29"/>
      <c r="M183" s="39"/>
      <c r="N183" s="39"/>
      <c r="O183" s="39"/>
      <c r="P183" s="39"/>
      <c r="Q183" s="39"/>
      <c r="R183" s="39"/>
      <c r="S183" s="39"/>
      <c r="T183" s="39"/>
      <c r="U183" s="39"/>
      <c r="V183" s="39"/>
      <c r="W183" s="48"/>
      <c r="X183" s="38"/>
      <c r="Y183" s="53"/>
    </row>
    <row r="184" spans="2:25" ht="33.9" customHeight="1">
      <c r="B184" s="21">
        <f t="shared" si="2"/>
        <v>132</v>
      </c>
      <c r="C184" s="29"/>
      <c r="D184" s="29"/>
      <c r="E184" s="29"/>
      <c r="F184" s="29"/>
      <c r="G184" s="29"/>
      <c r="H184" s="29"/>
      <c r="I184" s="29"/>
      <c r="J184" s="29"/>
      <c r="K184" s="29"/>
      <c r="L184" s="29"/>
      <c r="M184" s="39"/>
      <c r="N184" s="39"/>
      <c r="O184" s="39"/>
      <c r="P184" s="39"/>
      <c r="Q184" s="39"/>
      <c r="R184" s="39"/>
      <c r="S184" s="39"/>
      <c r="T184" s="39"/>
      <c r="U184" s="39"/>
      <c r="V184" s="39"/>
      <c r="W184" s="48"/>
      <c r="X184" s="38"/>
      <c r="Y184" s="53"/>
    </row>
    <row r="185" spans="2:25" ht="33.9" customHeight="1">
      <c r="B185" s="21">
        <f t="shared" si="2"/>
        <v>133</v>
      </c>
      <c r="C185" s="29"/>
      <c r="D185" s="29"/>
      <c r="E185" s="29"/>
      <c r="F185" s="29"/>
      <c r="G185" s="29"/>
      <c r="H185" s="29"/>
      <c r="I185" s="29"/>
      <c r="J185" s="29"/>
      <c r="K185" s="29"/>
      <c r="L185" s="29"/>
      <c r="M185" s="39"/>
      <c r="N185" s="39"/>
      <c r="O185" s="39"/>
      <c r="P185" s="39"/>
      <c r="Q185" s="39"/>
      <c r="R185" s="39"/>
      <c r="S185" s="39"/>
      <c r="T185" s="39"/>
      <c r="U185" s="39"/>
      <c r="V185" s="39"/>
      <c r="W185" s="48"/>
      <c r="X185" s="38"/>
      <c r="Y185" s="53"/>
    </row>
    <row r="186" spans="2:25" ht="33.9" customHeight="1">
      <c r="B186" s="21">
        <f t="shared" si="2"/>
        <v>134</v>
      </c>
      <c r="C186" s="29"/>
      <c r="D186" s="29"/>
      <c r="E186" s="29"/>
      <c r="F186" s="29"/>
      <c r="G186" s="29"/>
      <c r="H186" s="29"/>
      <c r="I186" s="29"/>
      <c r="J186" s="29"/>
      <c r="K186" s="29"/>
      <c r="L186" s="29"/>
      <c r="M186" s="39"/>
      <c r="N186" s="39"/>
      <c r="O186" s="39"/>
      <c r="P186" s="39"/>
      <c r="Q186" s="39"/>
      <c r="R186" s="39"/>
      <c r="S186" s="39"/>
      <c r="T186" s="39"/>
      <c r="U186" s="39"/>
      <c r="V186" s="39"/>
      <c r="W186" s="48"/>
      <c r="X186" s="38"/>
      <c r="Y186" s="53"/>
    </row>
    <row r="187" spans="2:25" ht="33.9" customHeight="1">
      <c r="B187" s="21">
        <f t="shared" si="2"/>
        <v>135</v>
      </c>
      <c r="C187" s="29"/>
      <c r="D187" s="29"/>
      <c r="E187" s="29"/>
      <c r="F187" s="29"/>
      <c r="G187" s="29"/>
      <c r="H187" s="29"/>
      <c r="I187" s="29"/>
      <c r="J187" s="29"/>
      <c r="K187" s="29"/>
      <c r="L187" s="29"/>
      <c r="M187" s="39"/>
      <c r="N187" s="39"/>
      <c r="O187" s="39"/>
      <c r="P187" s="39"/>
      <c r="Q187" s="39"/>
      <c r="R187" s="39"/>
      <c r="S187" s="39"/>
      <c r="T187" s="39"/>
      <c r="U187" s="39"/>
      <c r="V187" s="39"/>
      <c r="W187" s="48"/>
      <c r="X187" s="38"/>
      <c r="Y187" s="53"/>
    </row>
    <row r="188" spans="2:25" ht="33.9" customHeight="1">
      <c r="B188" s="21">
        <f t="shared" si="2"/>
        <v>136</v>
      </c>
      <c r="C188" s="29"/>
      <c r="D188" s="29"/>
      <c r="E188" s="29"/>
      <c r="F188" s="29"/>
      <c r="G188" s="29"/>
      <c r="H188" s="29"/>
      <c r="I188" s="29"/>
      <c r="J188" s="29"/>
      <c r="K188" s="29"/>
      <c r="L188" s="29"/>
      <c r="M188" s="39"/>
      <c r="N188" s="39"/>
      <c r="O188" s="39"/>
      <c r="P188" s="39"/>
      <c r="Q188" s="39"/>
      <c r="R188" s="39"/>
      <c r="S188" s="39"/>
      <c r="T188" s="39"/>
      <c r="U188" s="39"/>
      <c r="V188" s="39"/>
      <c r="W188" s="48"/>
      <c r="X188" s="38"/>
      <c r="Y188" s="53"/>
    </row>
    <row r="189" spans="2:25" ht="33.9" customHeight="1">
      <c r="B189" s="21">
        <f t="shared" si="2"/>
        <v>137</v>
      </c>
      <c r="C189" s="29"/>
      <c r="D189" s="29"/>
      <c r="E189" s="29"/>
      <c r="F189" s="29"/>
      <c r="G189" s="29"/>
      <c r="H189" s="29"/>
      <c r="I189" s="29"/>
      <c r="J189" s="29"/>
      <c r="K189" s="29"/>
      <c r="L189" s="29"/>
      <c r="M189" s="39"/>
      <c r="N189" s="39"/>
      <c r="O189" s="39"/>
      <c r="P189" s="39"/>
      <c r="Q189" s="39"/>
      <c r="R189" s="39"/>
      <c r="S189" s="39"/>
      <c r="T189" s="39"/>
      <c r="U189" s="39"/>
      <c r="V189" s="39"/>
      <c r="W189" s="48"/>
      <c r="X189" s="38"/>
      <c r="Y189" s="53"/>
    </row>
    <row r="190" spans="2:25" ht="33.9" customHeight="1">
      <c r="B190" s="21">
        <f t="shared" si="2"/>
        <v>138</v>
      </c>
      <c r="C190" s="29"/>
      <c r="D190" s="29"/>
      <c r="E190" s="29"/>
      <c r="F190" s="29"/>
      <c r="G190" s="29"/>
      <c r="H190" s="29"/>
      <c r="I190" s="29"/>
      <c r="J190" s="29"/>
      <c r="K190" s="29"/>
      <c r="L190" s="29"/>
      <c r="M190" s="39"/>
      <c r="N190" s="39"/>
      <c r="O190" s="39"/>
      <c r="P190" s="39"/>
      <c r="Q190" s="39"/>
      <c r="R190" s="39"/>
      <c r="S190" s="39"/>
      <c r="T190" s="39"/>
      <c r="U190" s="39"/>
      <c r="V190" s="39"/>
      <c r="W190" s="48"/>
      <c r="X190" s="38"/>
      <c r="Y190" s="53"/>
    </row>
    <row r="191" spans="2:25" ht="33.9" customHeight="1">
      <c r="B191" s="21">
        <f t="shared" si="2"/>
        <v>139</v>
      </c>
      <c r="C191" s="29"/>
      <c r="D191" s="29"/>
      <c r="E191" s="29"/>
      <c r="F191" s="29"/>
      <c r="G191" s="29"/>
      <c r="H191" s="29"/>
      <c r="I191" s="29"/>
      <c r="J191" s="29"/>
      <c r="K191" s="29"/>
      <c r="L191" s="29"/>
      <c r="M191" s="39"/>
      <c r="N191" s="39"/>
      <c r="O191" s="39"/>
      <c r="P191" s="39"/>
      <c r="Q191" s="39"/>
      <c r="R191" s="39"/>
      <c r="S191" s="39"/>
      <c r="T191" s="39"/>
      <c r="U191" s="39"/>
      <c r="V191" s="39"/>
      <c r="W191" s="48"/>
      <c r="X191" s="38"/>
      <c r="Y191" s="53"/>
    </row>
    <row r="192" spans="2:25" ht="33.9" customHeight="1">
      <c r="B192" s="21">
        <f t="shared" si="2"/>
        <v>140</v>
      </c>
      <c r="C192" s="29"/>
      <c r="D192" s="29"/>
      <c r="E192" s="29"/>
      <c r="F192" s="29"/>
      <c r="G192" s="29"/>
      <c r="H192" s="29"/>
      <c r="I192" s="29"/>
      <c r="J192" s="29"/>
      <c r="K192" s="29"/>
      <c r="L192" s="29"/>
      <c r="M192" s="39"/>
      <c r="N192" s="39"/>
      <c r="O192" s="39"/>
      <c r="P192" s="39"/>
      <c r="Q192" s="39"/>
      <c r="R192" s="39"/>
      <c r="S192" s="39"/>
      <c r="T192" s="39"/>
      <c r="U192" s="39"/>
      <c r="V192" s="39"/>
      <c r="W192" s="48"/>
      <c r="X192" s="38"/>
      <c r="Y192" s="53"/>
    </row>
    <row r="193" spans="2:25" ht="33.9" customHeight="1">
      <c r="B193" s="21">
        <f t="shared" si="2"/>
        <v>141</v>
      </c>
      <c r="C193" s="29"/>
      <c r="D193" s="29"/>
      <c r="E193" s="29"/>
      <c r="F193" s="29"/>
      <c r="G193" s="29"/>
      <c r="H193" s="29"/>
      <c r="I193" s="29"/>
      <c r="J193" s="29"/>
      <c r="K193" s="29"/>
      <c r="L193" s="29"/>
      <c r="M193" s="39"/>
      <c r="N193" s="39"/>
      <c r="O193" s="39"/>
      <c r="P193" s="39"/>
      <c r="Q193" s="39"/>
      <c r="R193" s="39"/>
      <c r="S193" s="39"/>
      <c r="T193" s="39"/>
      <c r="U193" s="39"/>
      <c r="V193" s="39"/>
      <c r="W193" s="48"/>
      <c r="X193" s="38"/>
      <c r="Y193" s="53"/>
    </row>
    <row r="194" spans="2:25" ht="33.9" customHeight="1">
      <c r="B194" s="21">
        <f t="shared" si="2"/>
        <v>142</v>
      </c>
      <c r="C194" s="29"/>
      <c r="D194" s="29"/>
      <c r="E194" s="29"/>
      <c r="F194" s="29"/>
      <c r="G194" s="29"/>
      <c r="H194" s="29"/>
      <c r="I194" s="29"/>
      <c r="J194" s="29"/>
      <c r="K194" s="29"/>
      <c r="L194" s="29"/>
      <c r="M194" s="39"/>
      <c r="N194" s="39"/>
      <c r="O194" s="39"/>
      <c r="P194" s="39"/>
      <c r="Q194" s="39"/>
      <c r="R194" s="39"/>
      <c r="S194" s="39"/>
      <c r="T194" s="39"/>
      <c r="U194" s="39"/>
      <c r="V194" s="39"/>
      <c r="W194" s="48"/>
      <c r="X194" s="38"/>
      <c r="Y194" s="53"/>
    </row>
    <row r="195" spans="2:25" ht="33.9" customHeight="1">
      <c r="B195" s="21">
        <f t="shared" si="2"/>
        <v>143</v>
      </c>
      <c r="C195" s="29"/>
      <c r="D195" s="29"/>
      <c r="E195" s="29"/>
      <c r="F195" s="29"/>
      <c r="G195" s="29"/>
      <c r="H195" s="29"/>
      <c r="I195" s="29"/>
      <c r="J195" s="29"/>
      <c r="K195" s="29"/>
      <c r="L195" s="29"/>
      <c r="M195" s="39"/>
      <c r="N195" s="39"/>
      <c r="O195" s="39"/>
      <c r="P195" s="39"/>
      <c r="Q195" s="39"/>
      <c r="R195" s="39"/>
      <c r="S195" s="39"/>
      <c r="T195" s="39"/>
      <c r="U195" s="39"/>
      <c r="V195" s="39"/>
      <c r="W195" s="48"/>
      <c r="X195" s="38"/>
      <c r="Y195" s="53"/>
    </row>
    <row r="196" spans="2:25" ht="33.9" customHeight="1">
      <c r="B196" s="21">
        <f t="shared" si="2"/>
        <v>144</v>
      </c>
      <c r="C196" s="29"/>
      <c r="D196" s="29"/>
      <c r="E196" s="29"/>
      <c r="F196" s="29"/>
      <c r="G196" s="29"/>
      <c r="H196" s="29"/>
      <c r="I196" s="29"/>
      <c r="J196" s="29"/>
      <c r="K196" s="29"/>
      <c r="L196" s="29"/>
      <c r="M196" s="39"/>
      <c r="N196" s="39"/>
      <c r="O196" s="39"/>
      <c r="P196" s="39"/>
      <c r="Q196" s="39"/>
      <c r="R196" s="39"/>
      <c r="S196" s="39"/>
      <c r="T196" s="39"/>
      <c r="U196" s="39"/>
      <c r="V196" s="39"/>
      <c r="W196" s="48"/>
      <c r="X196" s="38"/>
      <c r="Y196" s="53"/>
    </row>
    <row r="197" spans="2:25" ht="33.9" customHeight="1">
      <c r="B197" s="21">
        <f t="shared" si="2"/>
        <v>145</v>
      </c>
      <c r="C197" s="29"/>
      <c r="D197" s="29"/>
      <c r="E197" s="29"/>
      <c r="F197" s="29"/>
      <c r="G197" s="29"/>
      <c r="H197" s="29"/>
      <c r="I197" s="29"/>
      <c r="J197" s="29"/>
      <c r="K197" s="29"/>
      <c r="L197" s="29"/>
      <c r="M197" s="39"/>
      <c r="N197" s="39"/>
      <c r="O197" s="39"/>
      <c r="P197" s="39"/>
      <c r="Q197" s="39"/>
      <c r="R197" s="39"/>
      <c r="S197" s="39"/>
      <c r="T197" s="39"/>
      <c r="U197" s="39"/>
      <c r="V197" s="39"/>
      <c r="W197" s="48"/>
      <c r="X197" s="38"/>
      <c r="Y197" s="53"/>
    </row>
    <row r="198" spans="2:25" ht="33.9" customHeight="1">
      <c r="B198" s="21">
        <f t="shared" si="2"/>
        <v>146</v>
      </c>
      <c r="C198" s="29"/>
      <c r="D198" s="29"/>
      <c r="E198" s="29"/>
      <c r="F198" s="29"/>
      <c r="G198" s="29"/>
      <c r="H198" s="29"/>
      <c r="I198" s="29"/>
      <c r="J198" s="29"/>
      <c r="K198" s="29"/>
      <c r="L198" s="29"/>
      <c r="M198" s="39"/>
      <c r="N198" s="39"/>
      <c r="O198" s="39"/>
      <c r="P198" s="39"/>
      <c r="Q198" s="39"/>
      <c r="R198" s="39"/>
      <c r="S198" s="39"/>
      <c r="T198" s="39"/>
      <c r="U198" s="39"/>
      <c r="V198" s="39"/>
      <c r="W198" s="48"/>
      <c r="X198" s="38"/>
      <c r="Y198" s="53"/>
    </row>
    <row r="199" spans="2:25" ht="33.9" customHeight="1">
      <c r="B199" s="21">
        <f t="shared" si="2"/>
        <v>147</v>
      </c>
      <c r="C199" s="29"/>
      <c r="D199" s="29"/>
      <c r="E199" s="29"/>
      <c r="F199" s="29"/>
      <c r="G199" s="29"/>
      <c r="H199" s="29"/>
      <c r="I199" s="29"/>
      <c r="J199" s="29"/>
      <c r="K199" s="29"/>
      <c r="L199" s="29"/>
      <c r="M199" s="39"/>
      <c r="N199" s="39"/>
      <c r="O199" s="39"/>
      <c r="P199" s="39"/>
      <c r="Q199" s="39"/>
      <c r="R199" s="39"/>
      <c r="S199" s="39"/>
      <c r="T199" s="39"/>
      <c r="U199" s="39"/>
      <c r="V199" s="39"/>
      <c r="W199" s="48"/>
      <c r="X199" s="38"/>
      <c r="Y199" s="53"/>
    </row>
    <row r="200" spans="2:25" ht="33.9" customHeight="1">
      <c r="B200" s="21">
        <f t="shared" si="2"/>
        <v>148</v>
      </c>
      <c r="C200" s="29"/>
      <c r="D200" s="29"/>
      <c r="E200" s="29"/>
      <c r="F200" s="29"/>
      <c r="G200" s="29"/>
      <c r="H200" s="29"/>
      <c r="I200" s="29"/>
      <c r="J200" s="29"/>
      <c r="K200" s="29"/>
      <c r="L200" s="29"/>
      <c r="M200" s="39"/>
      <c r="N200" s="39"/>
      <c r="O200" s="39"/>
      <c r="P200" s="39"/>
      <c r="Q200" s="39"/>
      <c r="R200" s="39"/>
      <c r="S200" s="39"/>
      <c r="T200" s="39"/>
      <c r="U200" s="39"/>
      <c r="V200" s="39"/>
      <c r="W200" s="48"/>
      <c r="X200" s="38"/>
      <c r="Y200" s="53"/>
    </row>
    <row r="201" spans="2:25" ht="33.9" customHeight="1">
      <c r="B201" s="21">
        <f t="shared" si="2"/>
        <v>149</v>
      </c>
      <c r="C201" s="29"/>
      <c r="D201" s="29"/>
      <c r="E201" s="29"/>
      <c r="F201" s="29"/>
      <c r="G201" s="29"/>
      <c r="H201" s="29"/>
      <c r="I201" s="29"/>
      <c r="J201" s="29"/>
      <c r="K201" s="29"/>
      <c r="L201" s="29"/>
      <c r="M201" s="39"/>
      <c r="N201" s="39"/>
      <c r="O201" s="39"/>
      <c r="P201" s="39"/>
      <c r="Q201" s="39"/>
      <c r="R201" s="39"/>
      <c r="S201" s="39"/>
      <c r="T201" s="39"/>
      <c r="U201" s="39"/>
      <c r="V201" s="39"/>
      <c r="W201" s="48"/>
      <c r="X201" s="38"/>
      <c r="Y201" s="53"/>
    </row>
    <row r="202" spans="2:25" ht="33.9" customHeight="1">
      <c r="B202" s="21">
        <f t="shared" si="2"/>
        <v>150</v>
      </c>
      <c r="C202" s="29"/>
      <c r="D202" s="29"/>
      <c r="E202" s="29"/>
      <c r="F202" s="29"/>
      <c r="G202" s="29"/>
      <c r="H202" s="29"/>
      <c r="I202" s="29"/>
      <c r="J202" s="29"/>
      <c r="K202" s="29"/>
      <c r="L202" s="29"/>
      <c r="M202" s="39"/>
      <c r="N202" s="39"/>
      <c r="O202" s="39"/>
      <c r="P202" s="39"/>
      <c r="Q202" s="39"/>
      <c r="R202" s="39"/>
      <c r="S202" s="39"/>
      <c r="T202" s="39"/>
      <c r="U202" s="39"/>
      <c r="V202" s="39"/>
      <c r="W202" s="48"/>
      <c r="X202" s="38"/>
      <c r="Y202" s="53"/>
    </row>
    <row r="203" spans="2:25" ht="33.9" customHeight="1">
      <c r="B203" s="21">
        <f t="shared" si="2"/>
        <v>151</v>
      </c>
      <c r="C203" s="29"/>
      <c r="D203" s="29"/>
      <c r="E203" s="29"/>
      <c r="F203" s="29"/>
      <c r="G203" s="29"/>
      <c r="H203" s="29"/>
      <c r="I203" s="29"/>
      <c r="J203" s="29"/>
      <c r="K203" s="29"/>
      <c r="L203" s="29"/>
      <c r="M203" s="39"/>
      <c r="N203" s="39"/>
      <c r="O203" s="39"/>
      <c r="P203" s="39"/>
      <c r="Q203" s="39"/>
      <c r="R203" s="39"/>
      <c r="S203" s="39"/>
      <c r="T203" s="39"/>
      <c r="U203" s="39"/>
      <c r="V203" s="39"/>
      <c r="W203" s="48"/>
      <c r="X203" s="38"/>
      <c r="Y203" s="53"/>
    </row>
    <row r="204" spans="2:25" ht="33.9" customHeight="1">
      <c r="B204" s="21">
        <f t="shared" si="2"/>
        <v>152</v>
      </c>
      <c r="C204" s="29"/>
      <c r="D204" s="29"/>
      <c r="E204" s="29"/>
      <c r="F204" s="29"/>
      <c r="G204" s="29"/>
      <c r="H204" s="29"/>
      <c r="I204" s="29"/>
      <c r="J204" s="29"/>
      <c r="K204" s="29"/>
      <c r="L204" s="29"/>
      <c r="M204" s="39"/>
      <c r="N204" s="39"/>
      <c r="O204" s="39"/>
      <c r="P204" s="39"/>
      <c r="Q204" s="39"/>
      <c r="R204" s="39"/>
      <c r="S204" s="39"/>
      <c r="T204" s="39"/>
      <c r="U204" s="39"/>
      <c r="V204" s="39"/>
      <c r="W204" s="48"/>
      <c r="X204" s="38"/>
      <c r="Y204" s="53"/>
    </row>
    <row r="205" spans="2:25" ht="33.9" customHeight="1">
      <c r="B205" s="21">
        <f t="shared" si="2"/>
        <v>153</v>
      </c>
      <c r="C205" s="29"/>
      <c r="D205" s="29"/>
      <c r="E205" s="29"/>
      <c r="F205" s="29"/>
      <c r="G205" s="29"/>
      <c r="H205" s="29"/>
      <c r="I205" s="29"/>
      <c r="J205" s="29"/>
      <c r="K205" s="29"/>
      <c r="L205" s="29"/>
      <c r="M205" s="39"/>
      <c r="N205" s="39"/>
      <c r="O205" s="39"/>
      <c r="P205" s="39"/>
      <c r="Q205" s="39"/>
      <c r="R205" s="39"/>
      <c r="S205" s="39"/>
      <c r="T205" s="39"/>
      <c r="U205" s="39"/>
      <c r="V205" s="39"/>
      <c r="W205" s="48"/>
      <c r="X205" s="38"/>
      <c r="Y205" s="53"/>
    </row>
    <row r="206" spans="2:25" ht="33.9" customHeight="1">
      <c r="B206" s="21">
        <f t="shared" si="2"/>
        <v>154</v>
      </c>
      <c r="C206" s="29"/>
      <c r="D206" s="29"/>
      <c r="E206" s="29"/>
      <c r="F206" s="29"/>
      <c r="G206" s="29"/>
      <c r="H206" s="29"/>
      <c r="I206" s="29"/>
      <c r="J206" s="29"/>
      <c r="K206" s="29"/>
      <c r="L206" s="29"/>
      <c r="M206" s="39"/>
      <c r="N206" s="39"/>
      <c r="O206" s="39"/>
      <c r="P206" s="39"/>
      <c r="Q206" s="39"/>
      <c r="R206" s="39"/>
      <c r="S206" s="39"/>
      <c r="T206" s="39"/>
      <c r="U206" s="39"/>
      <c r="V206" s="39"/>
      <c r="W206" s="48"/>
      <c r="X206" s="38"/>
      <c r="Y206" s="53"/>
    </row>
    <row r="207" spans="2:25" ht="33.9" customHeight="1">
      <c r="B207" s="21">
        <f t="shared" si="2"/>
        <v>155</v>
      </c>
      <c r="C207" s="29"/>
      <c r="D207" s="29"/>
      <c r="E207" s="29"/>
      <c r="F207" s="29"/>
      <c r="G207" s="29"/>
      <c r="H207" s="29"/>
      <c r="I207" s="29"/>
      <c r="J207" s="29"/>
      <c r="K207" s="29"/>
      <c r="L207" s="29"/>
      <c r="M207" s="39"/>
      <c r="N207" s="39"/>
      <c r="O207" s="39"/>
      <c r="P207" s="39"/>
      <c r="Q207" s="39"/>
      <c r="R207" s="39"/>
      <c r="S207" s="39"/>
      <c r="T207" s="39"/>
      <c r="U207" s="39"/>
      <c r="V207" s="39"/>
      <c r="W207" s="48"/>
      <c r="X207" s="38"/>
      <c r="Y207" s="53"/>
    </row>
    <row r="208" spans="2:25" ht="33.9" customHeight="1">
      <c r="B208" s="21">
        <f t="shared" si="2"/>
        <v>156</v>
      </c>
      <c r="C208" s="29"/>
      <c r="D208" s="29"/>
      <c r="E208" s="29"/>
      <c r="F208" s="29"/>
      <c r="G208" s="29"/>
      <c r="H208" s="29"/>
      <c r="I208" s="29"/>
      <c r="J208" s="29"/>
      <c r="K208" s="29"/>
      <c r="L208" s="29"/>
      <c r="M208" s="39"/>
      <c r="N208" s="39"/>
      <c r="O208" s="39"/>
      <c r="P208" s="39"/>
      <c r="Q208" s="39"/>
      <c r="R208" s="39"/>
      <c r="S208" s="39"/>
      <c r="T208" s="39"/>
      <c r="U208" s="39"/>
      <c r="V208" s="39"/>
      <c r="W208" s="48"/>
      <c r="X208" s="38"/>
      <c r="Y208" s="53"/>
    </row>
    <row r="209" spans="2:25" ht="33.9" customHeight="1">
      <c r="B209" s="21">
        <f t="shared" si="2"/>
        <v>157</v>
      </c>
      <c r="C209" s="29"/>
      <c r="D209" s="29"/>
      <c r="E209" s="29"/>
      <c r="F209" s="29"/>
      <c r="G209" s="29"/>
      <c r="H209" s="29"/>
      <c r="I209" s="29"/>
      <c r="J209" s="29"/>
      <c r="K209" s="29"/>
      <c r="L209" s="29"/>
      <c r="M209" s="39"/>
      <c r="N209" s="39"/>
      <c r="O209" s="39"/>
      <c r="P209" s="39"/>
      <c r="Q209" s="39"/>
      <c r="R209" s="39"/>
      <c r="S209" s="39"/>
      <c r="T209" s="39"/>
      <c r="U209" s="39"/>
      <c r="V209" s="39"/>
      <c r="W209" s="48"/>
      <c r="X209" s="38"/>
      <c r="Y209" s="53"/>
    </row>
    <row r="210" spans="2:25" ht="33.9" customHeight="1">
      <c r="B210" s="21">
        <f t="shared" si="2"/>
        <v>158</v>
      </c>
      <c r="C210" s="29"/>
      <c r="D210" s="29"/>
      <c r="E210" s="29"/>
      <c r="F210" s="29"/>
      <c r="G210" s="29"/>
      <c r="H210" s="29"/>
      <c r="I210" s="29"/>
      <c r="J210" s="29"/>
      <c r="K210" s="29"/>
      <c r="L210" s="29"/>
      <c r="M210" s="39"/>
      <c r="N210" s="39"/>
      <c r="O210" s="39"/>
      <c r="P210" s="39"/>
      <c r="Q210" s="39"/>
      <c r="R210" s="39"/>
      <c r="S210" s="39"/>
      <c r="T210" s="39"/>
      <c r="U210" s="39"/>
      <c r="V210" s="39"/>
      <c r="W210" s="48"/>
      <c r="X210" s="38"/>
      <c r="Y210" s="53"/>
    </row>
    <row r="211" spans="2:25" ht="33.9" customHeight="1">
      <c r="B211" s="21">
        <f t="shared" si="2"/>
        <v>159</v>
      </c>
      <c r="C211" s="29"/>
      <c r="D211" s="29"/>
      <c r="E211" s="29"/>
      <c r="F211" s="29"/>
      <c r="G211" s="29"/>
      <c r="H211" s="29"/>
      <c r="I211" s="29"/>
      <c r="J211" s="29"/>
      <c r="K211" s="29"/>
      <c r="L211" s="29"/>
      <c r="M211" s="39"/>
      <c r="N211" s="39"/>
      <c r="O211" s="39"/>
      <c r="P211" s="39"/>
      <c r="Q211" s="39"/>
      <c r="R211" s="39"/>
      <c r="S211" s="39"/>
      <c r="T211" s="39"/>
      <c r="U211" s="39"/>
      <c r="V211" s="39"/>
      <c r="W211" s="48"/>
      <c r="X211" s="38"/>
      <c r="Y211" s="53"/>
    </row>
    <row r="212" spans="2:25" ht="33.9" customHeight="1">
      <c r="B212" s="21">
        <f t="shared" si="2"/>
        <v>160</v>
      </c>
      <c r="C212" s="29"/>
      <c r="D212" s="29"/>
      <c r="E212" s="29"/>
      <c r="F212" s="29"/>
      <c r="G212" s="29"/>
      <c r="H212" s="29"/>
      <c r="I212" s="29"/>
      <c r="J212" s="29"/>
      <c r="K212" s="29"/>
      <c r="L212" s="29"/>
      <c r="M212" s="39"/>
      <c r="N212" s="39"/>
      <c r="O212" s="39"/>
      <c r="P212" s="39"/>
      <c r="Q212" s="39"/>
      <c r="R212" s="39"/>
      <c r="S212" s="39"/>
      <c r="T212" s="39"/>
      <c r="U212" s="39"/>
      <c r="V212" s="39"/>
      <c r="W212" s="48"/>
      <c r="X212" s="38"/>
      <c r="Y212" s="53"/>
    </row>
    <row r="213" spans="2:25" ht="33.9" customHeight="1">
      <c r="B213" s="21">
        <f t="shared" si="2"/>
        <v>161</v>
      </c>
      <c r="C213" s="29"/>
      <c r="D213" s="29"/>
      <c r="E213" s="29"/>
      <c r="F213" s="29"/>
      <c r="G213" s="29"/>
      <c r="H213" s="29"/>
      <c r="I213" s="29"/>
      <c r="J213" s="29"/>
      <c r="K213" s="29"/>
      <c r="L213" s="29"/>
      <c r="M213" s="39"/>
      <c r="N213" s="39"/>
      <c r="O213" s="39"/>
      <c r="P213" s="39"/>
      <c r="Q213" s="39"/>
      <c r="R213" s="39"/>
      <c r="S213" s="39"/>
      <c r="T213" s="39"/>
      <c r="U213" s="39"/>
      <c r="V213" s="39"/>
      <c r="W213" s="48"/>
      <c r="X213" s="38"/>
      <c r="Y213" s="53"/>
    </row>
    <row r="214" spans="2:25" ht="33.9" customHeight="1">
      <c r="B214" s="21">
        <f t="shared" si="2"/>
        <v>162</v>
      </c>
      <c r="C214" s="29"/>
      <c r="D214" s="29"/>
      <c r="E214" s="29"/>
      <c r="F214" s="29"/>
      <c r="G214" s="29"/>
      <c r="H214" s="29"/>
      <c r="I214" s="29"/>
      <c r="J214" s="29"/>
      <c r="K214" s="29"/>
      <c r="L214" s="29"/>
      <c r="M214" s="39"/>
      <c r="N214" s="39"/>
      <c r="O214" s="39"/>
      <c r="P214" s="39"/>
      <c r="Q214" s="39"/>
      <c r="R214" s="39"/>
      <c r="S214" s="39"/>
      <c r="T214" s="39"/>
      <c r="U214" s="39"/>
      <c r="V214" s="39"/>
      <c r="W214" s="48"/>
      <c r="X214" s="38"/>
      <c r="Y214" s="53"/>
    </row>
    <row r="215" spans="2:25" ht="33.9" customHeight="1">
      <c r="B215" s="21">
        <f t="shared" si="2"/>
        <v>163</v>
      </c>
      <c r="C215" s="29"/>
      <c r="D215" s="29"/>
      <c r="E215" s="29"/>
      <c r="F215" s="29"/>
      <c r="G215" s="29"/>
      <c r="H215" s="29"/>
      <c r="I215" s="29"/>
      <c r="J215" s="29"/>
      <c r="K215" s="29"/>
      <c r="L215" s="29"/>
      <c r="M215" s="39"/>
      <c r="N215" s="39"/>
      <c r="O215" s="39"/>
      <c r="P215" s="39"/>
      <c r="Q215" s="39"/>
      <c r="R215" s="39"/>
      <c r="S215" s="39"/>
      <c r="T215" s="39"/>
      <c r="U215" s="39"/>
      <c r="V215" s="39"/>
      <c r="W215" s="48"/>
      <c r="X215" s="38"/>
      <c r="Y215" s="53"/>
    </row>
    <row r="216" spans="2:25" ht="33.9" customHeight="1">
      <c r="B216" s="21">
        <f t="shared" si="2"/>
        <v>164</v>
      </c>
      <c r="C216" s="29"/>
      <c r="D216" s="29"/>
      <c r="E216" s="29"/>
      <c r="F216" s="29"/>
      <c r="G216" s="29"/>
      <c r="H216" s="29"/>
      <c r="I216" s="29"/>
      <c r="J216" s="29"/>
      <c r="K216" s="29"/>
      <c r="L216" s="29"/>
      <c r="M216" s="39"/>
      <c r="N216" s="39"/>
      <c r="O216" s="39"/>
      <c r="P216" s="39"/>
      <c r="Q216" s="39"/>
      <c r="R216" s="39"/>
      <c r="S216" s="39"/>
      <c r="T216" s="39"/>
      <c r="U216" s="39"/>
      <c r="V216" s="39"/>
      <c r="W216" s="48"/>
      <c r="X216" s="38"/>
      <c r="Y216" s="53"/>
    </row>
    <row r="217" spans="2:25" ht="33.9" customHeight="1">
      <c r="B217" s="21">
        <f t="shared" si="2"/>
        <v>165</v>
      </c>
      <c r="C217" s="29"/>
      <c r="D217" s="29"/>
      <c r="E217" s="29"/>
      <c r="F217" s="29"/>
      <c r="G217" s="29"/>
      <c r="H217" s="29"/>
      <c r="I217" s="29"/>
      <c r="J217" s="29"/>
      <c r="K217" s="29"/>
      <c r="L217" s="29"/>
      <c r="M217" s="39"/>
      <c r="N217" s="39"/>
      <c r="O217" s="39"/>
      <c r="P217" s="39"/>
      <c r="Q217" s="39"/>
      <c r="R217" s="39"/>
      <c r="S217" s="39"/>
      <c r="T217" s="39"/>
      <c r="U217" s="39"/>
      <c r="V217" s="39"/>
      <c r="W217" s="48"/>
      <c r="X217" s="38"/>
      <c r="Y217" s="53"/>
    </row>
    <row r="218" spans="2:25" ht="33.9" customHeight="1">
      <c r="B218" s="21">
        <f t="shared" si="2"/>
        <v>166</v>
      </c>
      <c r="C218" s="29"/>
      <c r="D218" s="29"/>
      <c r="E218" s="29"/>
      <c r="F218" s="29"/>
      <c r="G218" s="29"/>
      <c r="H218" s="29"/>
      <c r="I218" s="29"/>
      <c r="J218" s="29"/>
      <c r="K218" s="29"/>
      <c r="L218" s="29"/>
      <c r="M218" s="39"/>
      <c r="N218" s="39"/>
      <c r="O218" s="39"/>
      <c r="P218" s="39"/>
      <c r="Q218" s="39"/>
      <c r="R218" s="39"/>
      <c r="S218" s="39"/>
      <c r="T218" s="39"/>
      <c r="U218" s="39"/>
      <c r="V218" s="39"/>
      <c r="W218" s="48"/>
      <c r="X218" s="38"/>
      <c r="Y218" s="53"/>
    </row>
    <row r="219" spans="2:25" ht="33.9" customHeight="1">
      <c r="B219" s="21">
        <f t="shared" si="2"/>
        <v>167</v>
      </c>
      <c r="C219" s="29"/>
      <c r="D219" s="29"/>
      <c r="E219" s="29"/>
      <c r="F219" s="29"/>
      <c r="G219" s="29"/>
      <c r="H219" s="29"/>
      <c r="I219" s="29"/>
      <c r="J219" s="29"/>
      <c r="K219" s="29"/>
      <c r="L219" s="29"/>
      <c r="M219" s="39"/>
      <c r="N219" s="39"/>
      <c r="O219" s="39"/>
      <c r="P219" s="39"/>
      <c r="Q219" s="39"/>
      <c r="R219" s="39"/>
      <c r="S219" s="39"/>
      <c r="T219" s="39"/>
      <c r="U219" s="39"/>
      <c r="V219" s="39"/>
      <c r="W219" s="48"/>
      <c r="X219" s="38"/>
      <c r="Y219" s="53"/>
    </row>
    <row r="220" spans="2:25" ht="33.9" customHeight="1">
      <c r="B220" s="21">
        <f t="shared" si="2"/>
        <v>168</v>
      </c>
      <c r="C220" s="29"/>
      <c r="D220" s="29"/>
      <c r="E220" s="29"/>
      <c r="F220" s="29"/>
      <c r="G220" s="29"/>
      <c r="H220" s="29"/>
      <c r="I220" s="29"/>
      <c r="J220" s="29"/>
      <c r="K220" s="29"/>
      <c r="L220" s="29"/>
      <c r="M220" s="39"/>
      <c r="N220" s="39"/>
      <c r="O220" s="39"/>
      <c r="P220" s="39"/>
      <c r="Q220" s="39"/>
      <c r="R220" s="39"/>
      <c r="S220" s="39"/>
      <c r="T220" s="39"/>
      <c r="U220" s="39"/>
      <c r="V220" s="39"/>
      <c r="W220" s="48"/>
      <c r="X220" s="38"/>
      <c r="Y220" s="53"/>
    </row>
    <row r="221" spans="2:25" ht="33.9" customHeight="1">
      <c r="B221" s="21">
        <f t="shared" si="2"/>
        <v>169</v>
      </c>
      <c r="C221" s="29"/>
      <c r="D221" s="29"/>
      <c r="E221" s="29"/>
      <c r="F221" s="29"/>
      <c r="G221" s="29"/>
      <c r="H221" s="29"/>
      <c r="I221" s="29"/>
      <c r="J221" s="29"/>
      <c r="K221" s="29"/>
      <c r="L221" s="29"/>
      <c r="M221" s="39"/>
      <c r="N221" s="39"/>
      <c r="O221" s="39"/>
      <c r="P221" s="39"/>
      <c r="Q221" s="39"/>
      <c r="R221" s="39"/>
      <c r="S221" s="39"/>
      <c r="T221" s="39"/>
      <c r="U221" s="39"/>
      <c r="V221" s="39"/>
      <c r="W221" s="48"/>
      <c r="X221" s="38"/>
      <c r="Y221" s="53"/>
    </row>
    <row r="222" spans="2:25" ht="33.9" customHeight="1">
      <c r="B222" s="21">
        <f t="shared" si="2"/>
        <v>170</v>
      </c>
      <c r="C222" s="29"/>
      <c r="D222" s="29"/>
      <c r="E222" s="29"/>
      <c r="F222" s="29"/>
      <c r="G222" s="29"/>
      <c r="H222" s="29"/>
      <c r="I222" s="29"/>
      <c r="J222" s="29"/>
      <c r="K222" s="29"/>
      <c r="L222" s="29"/>
      <c r="M222" s="39"/>
      <c r="N222" s="39"/>
      <c r="O222" s="39"/>
      <c r="P222" s="39"/>
      <c r="Q222" s="39"/>
      <c r="R222" s="39"/>
      <c r="S222" s="39"/>
      <c r="T222" s="39"/>
      <c r="U222" s="39"/>
      <c r="V222" s="39"/>
      <c r="W222" s="48"/>
      <c r="X222" s="38"/>
      <c r="Y222" s="53"/>
    </row>
    <row r="223" spans="2:25" ht="33.9" customHeight="1">
      <c r="B223" s="21">
        <f t="shared" si="2"/>
        <v>171</v>
      </c>
      <c r="C223" s="29"/>
      <c r="D223" s="29"/>
      <c r="E223" s="29"/>
      <c r="F223" s="29"/>
      <c r="G223" s="29"/>
      <c r="H223" s="29"/>
      <c r="I223" s="29"/>
      <c r="J223" s="29"/>
      <c r="K223" s="29"/>
      <c r="L223" s="29"/>
      <c r="M223" s="39"/>
      <c r="N223" s="39"/>
      <c r="O223" s="39"/>
      <c r="P223" s="39"/>
      <c r="Q223" s="39"/>
      <c r="R223" s="39"/>
      <c r="S223" s="39"/>
      <c r="T223" s="39"/>
      <c r="U223" s="39"/>
      <c r="V223" s="39"/>
      <c r="W223" s="48"/>
      <c r="X223" s="38"/>
      <c r="Y223" s="53"/>
    </row>
    <row r="224" spans="2:25" ht="33.9" customHeight="1">
      <c r="B224" s="21">
        <f t="shared" si="2"/>
        <v>172</v>
      </c>
      <c r="C224" s="29"/>
      <c r="D224" s="29"/>
      <c r="E224" s="29"/>
      <c r="F224" s="29"/>
      <c r="G224" s="29"/>
      <c r="H224" s="29"/>
      <c r="I224" s="29"/>
      <c r="J224" s="29"/>
      <c r="K224" s="29"/>
      <c r="L224" s="29"/>
      <c r="M224" s="39"/>
      <c r="N224" s="39"/>
      <c r="O224" s="39"/>
      <c r="P224" s="39"/>
      <c r="Q224" s="39"/>
      <c r="R224" s="39"/>
      <c r="S224" s="39"/>
      <c r="T224" s="39"/>
      <c r="U224" s="39"/>
      <c r="V224" s="39"/>
      <c r="W224" s="48"/>
      <c r="X224" s="38"/>
      <c r="Y224" s="53"/>
    </row>
    <row r="225" spans="2:25" ht="33.9" customHeight="1">
      <c r="B225" s="21">
        <f t="shared" si="2"/>
        <v>173</v>
      </c>
      <c r="C225" s="29"/>
      <c r="D225" s="29"/>
      <c r="E225" s="29"/>
      <c r="F225" s="29"/>
      <c r="G225" s="29"/>
      <c r="H225" s="29"/>
      <c r="I225" s="29"/>
      <c r="J225" s="29"/>
      <c r="K225" s="29"/>
      <c r="L225" s="29"/>
      <c r="M225" s="39"/>
      <c r="N225" s="39"/>
      <c r="O225" s="39"/>
      <c r="P225" s="39"/>
      <c r="Q225" s="39"/>
      <c r="R225" s="39"/>
      <c r="S225" s="39"/>
      <c r="T225" s="39"/>
      <c r="U225" s="39"/>
      <c r="V225" s="39"/>
      <c r="W225" s="48"/>
      <c r="X225" s="38"/>
      <c r="Y225" s="53"/>
    </row>
    <row r="226" spans="2:25" ht="33.9" customHeight="1">
      <c r="B226" s="21">
        <f t="shared" si="2"/>
        <v>174</v>
      </c>
      <c r="C226" s="29"/>
      <c r="D226" s="29"/>
      <c r="E226" s="29"/>
      <c r="F226" s="29"/>
      <c r="G226" s="29"/>
      <c r="H226" s="29"/>
      <c r="I226" s="29"/>
      <c r="J226" s="29"/>
      <c r="K226" s="29"/>
      <c r="L226" s="29"/>
      <c r="M226" s="39"/>
      <c r="N226" s="39"/>
      <c r="O226" s="39"/>
      <c r="P226" s="39"/>
      <c r="Q226" s="39"/>
      <c r="R226" s="39"/>
      <c r="S226" s="39"/>
      <c r="T226" s="39"/>
      <c r="U226" s="39"/>
      <c r="V226" s="39"/>
      <c r="W226" s="48"/>
      <c r="X226" s="38"/>
      <c r="Y226" s="53"/>
    </row>
    <row r="227" spans="2:25" ht="33.9" customHeight="1">
      <c r="B227" s="21">
        <f t="shared" si="2"/>
        <v>175</v>
      </c>
      <c r="C227" s="29"/>
      <c r="D227" s="29"/>
      <c r="E227" s="29"/>
      <c r="F227" s="29"/>
      <c r="G227" s="29"/>
      <c r="H227" s="29"/>
      <c r="I227" s="29"/>
      <c r="J227" s="29"/>
      <c r="K227" s="29"/>
      <c r="L227" s="29"/>
      <c r="M227" s="39"/>
      <c r="N227" s="39"/>
      <c r="O227" s="39"/>
      <c r="P227" s="39"/>
      <c r="Q227" s="39"/>
      <c r="R227" s="39"/>
      <c r="S227" s="39"/>
      <c r="T227" s="39"/>
      <c r="U227" s="39"/>
      <c r="V227" s="39"/>
      <c r="W227" s="48"/>
      <c r="X227" s="38"/>
      <c r="Y227" s="53"/>
    </row>
    <row r="228" spans="2:25" ht="33.9" customHeight="1">
      <c r="B228" s="21">
        <f t="shared" si="2"/>
        <v>176</v>
      </c>
      <c r="C228" s="29"/>
      <c r="D228" s="29"/>
      <c r="E228" s="29"/>
      <c r="F228" s="29"/>
      <c r="G228" s="29"/>
      <c r="H228" s="29"/>
      <c r="I228" s="29"/>
      <c r="J228" s="29"/>
      <c r="K228" s="29"/>
      <c r="L228" s="29"/>
      <c r="M228" s="39"/>
      <c r="N228" s="39"/>
      <c r="O228" s="39"/>
      <c r="P228" s="39"/>
      <c r="Q228" s="39"/>
      <c r="R228" s="39"/>
      <c r="S228" s="39"/>
      <c r="T228" s="39"/>
      <c r="U228" s="39"/>
      <c r="V228" s="39"/>
      <c r="W228" s="48"/>
      <c r="X228" s="38"/>
      <c r="Y228" s="53"/>
    </row>
    <row r="229" spans="2:25" ht="33.9" customHeight="1">
      <c r="B229" s="21">
        <f t="shared" si="2"/>
        <v>177</v>
      </c>
      <c r="C229" s="29"/>
      <c r="D229" s="29"/>
      <c r="E229" s="29"/>
      <c r="F229" s="29"/>
      <c r="G229" s="29"/>
      <c r="H229" s="29"/>
      <c r="I229" s="29"/>
      <c r="J229" s="29"/>
      <c r="K229" s="29"/>
      <c r="L229" s="29"/>
      <c r="M229" s="39"/>
      <c r="N229" s="39"/>
      <c r="O229" s="39"/>
      <c r="P229" s="39"/>
      <c r="Q229" s="39"/>
      <c r="R229" s="39"/>
      <c r="S229" s="39"/>
      <c r="T229" s="39"/>
      <c r="U229" s="39"/>
      <c r="V229" s="39"/>
      <c r="W229" s="48"/>
      <c r="X229" s="38"/>
      <c r="Y229" s="53"/>
    </row>
    <row r="230" spans="2:25" ht="33.9" customHeight="1">
      <c r="B230" s="21">
        <f t="shared" si="2"/>
        <v>178</v>
      </c>
      <c r="C230" s="29"/>
      <c r="D230" s="29"/>
      <c r="E230" s="29"/>
      <c r="F230" s="29"/>
      <c r="G230" s="29"/>
      <c r="H230" s="29"/>
      <c r="I230" s="29"/>
      <c r="J230" s="29"/>
      <c r="K230" s="29"/>
      <c r="L230" s="29"/>
      <c r="M230" s="39"/>
      <c r="N230" s="39"/>
      <c r="O230" s="39"/>
      <c r="P230" s="39"/>
      <c r="Q230" s="39"/>
      <c r="R230" s="39"/>
      <c r="S230" s="39"/>
      <c r="T230" s="39"/>
      <c r="U230" s="39"/>
      <c r="V230" s="39"/>
      <c r="W230" s="48"/>
      <c r="X230" s="38"/>
      <c r="Y230" s="53"/>
    </row>
    <row r="231" spans="2:25" ht="33.9" customHeight="1">
      <c r="B231" s="21">
        <f t="shared" si="2"/>
        <v>179</v>
      </c>
      <c r="C231" s="29"/>
      <c r="D231" s="29"/>
      <c r="E231" s="29"/>
      <c r="F231" s="29"/>
      <c r="G231" s="29"/>
      <c r="H231" s="29"/>
      <c r="I231" s="29"/>
      <c r="J231" s="29"/>
      <c r="K231" s="29"/>
      <c r="L231" s="29"/>
      <c r="M231" s="39"/>
      <c r="N231" s="39"/>
      <c r="O231" s="39"/>
      <c r="P231" s="39"/>
      <c r="Q231" s="39"/>
      <c r="R231" s="39"/>
      <c r="S231" s="39"/>
      <c r="T231" s="39"/>
      <c r="U231" s="39"/>
      <c r="V231" s="39"/>
      <c r="W231" s="48"/>
      <c r="X231" s="38"/>
      <c r="Y231" s="53"/>
    </row>
    <row r="232" spans="2:25" ht="33.9" customHeight="1">
      <c r="B232" s="21">
        <f t="shared" si="2"/>
        <v>180</v>
      </c>
      <c r="C232" s="29"/>
      <c r="D232" s="29"/>
      <c r="E232" s="29"/>
      <c r="F232" s="29"/>
      <c r="G232" s="29"/>
      <c r="H232" s="29"/>
      <c r="I232" s="29"/>
      <c r="J232" s="29"/>
      <c r="K232" s="29"/>
      <c r="L232" s="29"/>
      <c r="M232" s="39"/>
      <c r="N232" s="39"/>
      <c r="O232" s="39"/>
      <c r="P232" s="39"/>
      <c r="Q232" s="39"/>
      <c r="R232" s="39"/>
      <c r="S232" s="39"/>
      <c r="T232" s="39"/>
      <c r="U232" s="39"/>
      <c r="V232" s="39"/>
      <c r="W232" s="48"/>
      <c r="X232" s="38"/>
      <c r="Y232" s="53"/>
    </row>
    <row r="233" spans="2:25" ht="33.9" customHeight="1">
      <c r="B233" s="21">
        <f t="shared" si="2"/>
        <v>181</v>
      </c>
      <c r="C233" s="29"/>
      <c r="D233" s="29"/>
      <c r="E233" s="29"/>
      <c r="F233" s="29"/>
      <c r="G233" s="29"/>
      <c r="H233" s="29"/>
      <c r="I233" s="29"/>
      <c r="J233" s="29"/>
      <c r="K233" s="29"/>
      <c r="L233" s="29"/>
      <c r="M233" s="39"/>
      <c r="N233" s="39"/>
      <c r="O233" s="39"/>
      <c r="P233" s="39"/>
      <c r="Q233" s="39"/>
      <c r="R233" s="39"/>
      <c r="S233" s="39"/>
      <c r="T233" s="39"/>
      <c r="U233" s="39"/>
      <c r="V233" s="39"/>
      <c r="W233" s="48"/>
      <c r="X233" s="38"/>
      <c r="Y233" s="53"/>
    </row>
    <row r="234" spans="2:25" ht="33.9" customHeight="1">
      <c r="B234" s="21">
        <f t="shared" si="2"/>
        <v>182</v>
      </c>
      <c r="C234" s="29"/>
      <c r="D234" s="29"/>
      <c r="E234" s="29"/>
      <c r="F234" s="29"/>
      <c r="G234" s="29"/>
      <c r="H234" s="29"/>
      <c r="I234" s="29"/>
      <c r="J234" s="29"/>
      <c r="K234" s="29"/>
      <c r="L234" s="29"/>
      <c r="M234" s="39"/>
      <c r="N234" s="39"/>
      <c r="O234" s="39"/>
      <c r="P234" s="39"/>
      <c r="Q234" s="39"/>
      <c r="R234" s="39"/>
      <c r="S234" s="39"/>
      <c r="T234" s="39"/>
      <c r="U234" s="39"/>
      <c r="V234" s="39"/>
      <c r="W234" s="48"/>
      <c r="X234" s="38"/>
      <c r="Y234" s="53"/>
    </row>
    <row r="235" spans="2:25" ht="33.9" customHeight="1">
      <c r="B235" s="21">
        <f t="shared" si="2"/>
        <v>183</v>
      </c>
      <c r="C235" s="29"/>
      <c r="D235" s="29"/>
      <c r="E235" s="29"/>
      <c r="F235" s="29"/>
      <c r="G235" s="29"/>
      <c r="H235" s="29"/>
      <c r="I235" s="29"/>
      <c r="J235" s="29"/>
      <c r="K235" s="29"/>
      <c r="L235" s="29"/>
      <c r="M235" s="39"/>
      <c r="N235" s="39"/>
      <c r="O235" s="39"/>
      <c r="P235" s="39"/>
      <c r="Q235" s="39"/>
      <c r="R235" s="39"/>
      <c r="S235" s="39"/>
      <c r="T235" s="39"/>
      <c r="U235" s="39"/>
      <c r="V235" s="39"/>
      <c r="W235" s="48"/>
      <c r="X235" s="38"/>
      <c r="Y235" s="53"/>
    </row>
    <row r="236" spans="2:25" ht="33.9" customHeight="1">
      <c r="B236" s="21">
        <f t="shared" si="2"/>
        <v>184</v>
      </c>
      <c r="C236" s="29"/>
      <c r="D236" s="29"/>
      <c r="E236" s="29"/>
      <c r="F236" s="29"/>
      <c r="G236" s="29"/>
      <c r="H236" s="29"/>
      <c r="I236" s="29"/>
      <c r="J236" s="29"/>
      <c r="K236" s="29"/>
      <c r="L236" s="29"/>
      <c r="M236" s="39"/>
      <c r="N236" s="39"/>
      <c r="O236" s="39"/>
      <c r="P236" s="39"/>
      <c r="Q236" s="39"/>
      <c r="R236" s="39"/>
      <c r="S236" s="39"/>
      <c r="T236" s="39"/>
      <c r="U236" s="39"/>
      <c r="V236" s="39"/>
      <c r="W236" s="48"/>
      <c r="X236" s="38"/>
      <c r="Y236" s="53"/>
    </row>
    <row r="237" spans="2:25" ht="33.9" customHeight="1">
      <c r="B237" s="21">
        <f t="shared" si="2"/>
        <v>185</v>
      </c>
      <c r="C237" s="29"/>
      <c r="D237" s="29"/>
      <c r="E237" s="29"/>
      <c r="F237" s="29"/>
      <c r="G237" s="29"/>
      <c r="H237" s="29"/>
      <c r="I237" s="29"/>
      <c r="J237" s="29"/>
      <c r="K237" s="29"/>
      <c r="L237" s="29"/>
      <c r="M237" s="39"/>
      <c r="N237" s="39"/>
      <c r="O237" s="39"/>
      <c r="P237" s="39"/>
      <c r="Q237" s="39"/>
      <c r="R237" s="39"/>
      <c r="S237" s="39"/>
      <c r="T237" s="39"/>
      <c r="U237" s="39"/>
      <c r="V237" s="39"/>
      <c r="W237" s="48"/>
      <c r="X237" s="38"/>
      <c r="Y237" s="53"/>
    </row>
    <row r="238" spans="2:25" ht="33.9" customHeight="1">
      <c r="B238" s="21">
        <f t="shared" si="2"/>
        <v>186</v>
      </c>
      <c r="C238" s="29"/>
      <c r="D238" s="29"/>
      <c r="E238" s="29"/>
      <c r="F238" s="29"/>
      <c r="G238" s="29"/>
      <c r="H238" s="29"/>
      <c r="I238" s="29"/>
      <c r="J238" s="29"/>
      <c r="K238" s="29"/>
      <c r="L238" s="29"/>
      <c r="M238" s="39"/>
      <c r="N238" s="39"/>
      <c r="O238" s="39"/>
      <c r="P238" s="39"/>
      <c r="Q238" s="39"/>
      <c r="R238" s="39"/>
      <c r="S238" s="39"/>
      <c r="T238" s="39"/>
      <c r="U238" s="39"/>
      <c r="V238" s="39"/>
      <c r="W238" s="48"/>
      <c r="X238" s="38"/>
      <c r="Y238" s="53"/>
    </row>
    <row r="239" spans="2:25" ht="33.9" customHeight="1">
      <c r="B239" s="21">
        <f t="shared" si="2"/>
        <v>187</v>
      </c>
      <c r="C239" s="29"/>
      <c r="D239" s="29"/>
      <c r="E239" s="29"/>
      <c r="F239" s="29"/>
      <c r="G239" s="29"/>
      <c r="H239" s="29"/>
      <c r="I239" s="29"/>
      <c r="J239" s="29"/>
      <c r="K239" s="29"/>
      <c r="L239" s="29"/>
      <c r="M239" s="39"/>
      <c r="N239" s="39"/>
      <c r="O239" s="39"/>
      <c r="P239" s="39"/>
      <c r="Q239" s="39"/>
      <c r="R239" s="39"/>
      <c r="S239" s="39"/>
      <c r="T239" s="39"/>
      <c r="U239" s="39"/>
      <c r="V239" s="39"/>
      <c r="W239" s="48"/>
      <c r="X239" s="38"/>
      <c r="Y239" s="53"/>
    </row>
    <row r="240" spans="2:25" ht="33.9" customHeight="1">
      <c r="B240" s="21">
        <f t="shared" si="2"/>
        <v>188</v>
      </c>
      <c r="C240" s="29"/>
      <c r="D240" s="29"/>
      <c r="E240" s="29"/>
      <c r="F240" s="29"/>
      <c r="G240" s="29"/>
      <c r="H240" s="29"/>
      <c r="I240" s="29"/>
      <c r="J240" s="29"/>
      <c r="K240" s="29"/>
      <c r="L240" s="29"/>
      <c r="M240" s="39"/>
      <c r="N240" s="39"/>
      <c r="O240" s="39"/>
      <c r="P240" s="39"/>
      <c r="Q240" s="39"/>
      <c r="R240" s="39"/>
      <c r="S240" s="39"/>
      <c r="T240" s="39"/>
      <c r="U240" s="39"/>
      <c r="V240" s="39"/>
      <c r="W240" s="48"/>
      <c r="X240" s="38"/>
      <c r="Y240" s="53"/>
    </row>
    <row r="241" spans="2:25" ht="33.9" customHeight="1">
      <c r="B241" s="21">
        <f t="shared" si="2"/>
        <v>189</v>
      </c>
      <c r="C241" s="29"/>
      <c r="D241" s="29"/>
      <c r="E241" s="29"/>
      <c r="F241" s="29"/>
      <c r="G241" s="29"/>
      <c r="H241" s="29"/>
      <c r="I241" s="29"/>
      <c r="J241" s="29"/>
      <c r="K241" s="29"/>
      <c r="L241" s="29"/>
      <c r="M241" s="39"/>
      <c r="N241" s="39"/>
      <c r="O241" s="39"/>
      <c r="P241" s="39"/>
      <c r="Q241" s="39"/>
      <c r="R241" s="39"/>
      <c r="S241" s="39"/>
      <c r="T241" s="39"/>
      <c r="U241" s="39"/>
      <c r="V241" s="39"/>
      <c r="W241" s="48"/>
      <c r="X241" s="38"/>
      <c r="Y241" s="53"/>
    </row>
    <row r="242" spans="2:25" ht="33.9" customHeight="1">
      <c r="B242" s="21">
        <f t="shared" si="2"/>
        <v>190</v>
      </c>
      <c r="C242" s="29"/>
      <c r="D242" s="29"/>
      <c r="E242" s="29"/>
      <c r="F242" s="29"/>
      <c r="G242" s="29"/>
      <c r="H242" s="29"/>
      <c r="I242" s="29"/>
      <c r="J242" s="29"/>
      <c r="K242" s="29"/>
      <c r="L242" s="29"/>
      <c r="M242" s="39"/>
      <c r="N242" s="39"/>
      <c r="O242" s="39"/>
      <c r="P242" s="39"/>
      <c r="Q242" s="39"/>
      <c r="R242" s="39"/>
      <c r="S242" s="39"/>
      <c r="T242" s="39"/>
      <c r="U242" s="39"/>
      <c r="V242" s="39"/>
      <c r="W242" s="48"/>
      <c r="X242" s="38"/>
      <c r="Y242" s="53"/>
    </row>
    <row r="243" spans="2:25" ht="33.9" customHeight="1">
      <c r="B243" s="21">
        <f t="shared" si="2"/>
        <v>191</v>
      </c>
      <c r="C243" s="29"/>
      <c r="D243" s="29"/>
      <c r="E243" s="29"/>
      <c r="F243" s="29"/>
      <c r="G243" s="29"/>
      <c r="H243" s="29"/>
      <c r="I243" s="29"/>
      <c r="J243" s="29"/>
      <c r="K243" s="29"/>
      <c r="L243" s="29"/>
      <c r="M243" s="39"/>
      <c r="N243" s="39"/>
      <c r="O243" s="39"/>
      <c r="P243" s="39"/>
      <c r="Q243" s="39"/>
      <c r="R243" s="39"/>
      <c r="S243" s="39"/>
      <c r="T243" s="39"/>
      <c r="U243" s="39"/>
      <c r="V243" s="39"/>
      <c r="W243" s="48"/>
      <c r="X243" s="38"/>
      <c r="Y243" s="53"/>
    </row>
    <row r="244" spans="2:25" ht="33.9" customHeight="1">
      <c r="B244" s="21">
        <f t="shared" si="2"/>
        <v>192</v>
      </c>
      <c r="C244" s="29"/>
      <c r="D244" s="29"/>
      <c r="E244" s="29"/>
      <c r="F244" s="29"/>
      <c r="G244" s="29"/>
      <c r="H244" s="29"/>
      <c r="I244" s="29"/>
      <c r="J244" s="29"/>
      <c r="K244" s="29"/>
      <c r="L244" s="29"/>
      <c r="M244" s="39"/>
      <c r="N244" s="39"/>
      <c r="O244" s="39"/>
      <c r="P244" s="39"/>
      <c r="Q244" s="39"/>
      <c r="R244" s="39"/>
      <c r="S244" s="39"/>
      <c r="T244" s="39"/>
      <c r="U244" s="39"/>
      <c r="V244" s="39"/>
      <c r="W244" s="48"/>
      <c r="X244" s="38"/>
      <c r="Y244" s="53"/>
    </row>
    <row r="245" spans="2:25" ht="33.9" customHeight="1">
      <c r="B245" s="21">
        <f t="shared" si="2"/>
        <v>193</v>
      </c>
      <c r="C245" s="29"/>
      <c r="D245" s="29"/>
      <c r="E245" s="29"/>
      <c r="F245" s="29"/>
      <c r="G245" s="29"/>
      <c r="H245" s="29"/>
      <c r="I245" s="29"/>
      <c r="J245" s="29"/>
      <c r="K245" s="29"/>
      <c r="L245" s="29"/>
      <c r="M245" s="39"/>
      <c r="N245" s="39"/>
      <c r="O245" s="39"/>
      <c r="P245" s="39"/>
      <c r="Q245" s="39"/>
      <c r="R245" s="39"/>
      <c r="S245" s="39"/>
      <c r="T245" s="39"/>
      <c r="U245" s="39"/>
      <c r="V245" s="39"/>
      <c r="W245" s="48"/>
      <c r="X245" s="38"/>
      <c r="Y245" s="53"/>
    </row>
    <row r="246" spans="2:25" ht="33.9" customHeight="1">
      <c r="B246" s="21">
        <f t="shared" ref="B246:B309" si="3">B245+1</f>
        <v>194</v>
      </c>
      <c r="C246" s="29"/>
      <c r="D246" s="29"/>
      <c r="E246" s="29"/>
      <c r="F246" s="29"/>
      <c r="G246" s="29"/>
      <c r="H246" s="29"/>
      <c r="I246" s="29"/>
      <c r="J246" s="29"/>
      <c r="K246" s="29"/>
      <c r="L246" s="29"/>
      <c r="M246" s="39"/>
      <c r="N246" s="39"/>
      <c r="O246" s="39"/>
      <c r="P246" s="39"/>
      <c r="Q246" s="39"/>
      <c r="R246" s="39"/>
      <c r="S246" s="39"/>
      <c r="T246" s="39"/>
      <c r="U246" s="39"/>
      <c r="V246" s="39"/>
      <c r="W246" s="48"/>
      <c r="X246" s="38"/>
      <c r="Y246" s="53"/>
    </row>
    <row r="247" spans="2:25" ht="33.9" customHeight="1">
      <c r="B247" s="21">
        <f t="shared" si="3"/>
        <v>195</v>
      </c>
      <c r="C247" s="29"/>
      <c r="D247" s="29"/>
      <c r="E247" s="29"/>
      <c r="F247" s="29"/>
      <c r="G247" s="29"/>
      <c r="H247" s="29"/>
      <c r="I247" s="29"/>
      <c r="J247" s="29"/>
      <c r="K247" s="29"/>
      <c r="L247" s="29"/>
      <c r="M247" s="39"/>
      <c r="N247" s="39"/>
      <c r="O247" s="39"/>
      <c r="P247" s="39"/>
      <c r="Q247" s="39"/>
      <c r="R247" s="39"/>
      <c r="S247" s="39"/>
      <c r="T247" s="39"/>
      <c r="U247" s="39"/>
      <c r="V247" s="39"/>
      <c r="W247" s="48"/>
      <c r="X247" s="38"/>
      <c r="Y247" s="53"/>
    </row>
    <row r="248" spans="2:25" ht="33.9" customHeight="1">
      <c r="B248" s="21">
        <f t="shared" si="3"/>
        <v>196</v>
      </c>
      <c r="C248" s="29"/>
      <c r="D248" s="29"/>
      <c r="E248" s="29"/>
      <c r="F248" s="29"/>
      <c r="G248" s="29"/>
      <c r="H248" s="29"/>
      <c r="I248" s="29"/>
      <c r="J248" s="29"/>
      <c r="K248" s="29"/>
      <c r="L248" s="29"/>
      <c r="M248" s="39"/>
      <c r="N248" s="39"/>
      <c r="O248" s="39"/>
      <c r="P248" s="39"/>
      <c r="Q248" s="39"/>
      <c r="R248" s="39"/>
      <c r="S248" s="39"/>
      <c r="T248" s="39"/>
      <c r="U248" s="39"/>
      <c r="V248" s="39"/>
      <c r="W248" s="48"/>
      <c r="X248" s="38"/>
      <c r="Y248" s="53"/>
    </row>
    <row r="249" spans="2:25" ht="33.9" customHeight="1">
      <c r="B249" s="21">
        <f t="shared" si="3"/>
        <v>197</v>
      </c>
      <c r="C249" s="29"/>
      <c r="D249" s="29"/>
      <c r="E249" s="29"/>
      <c r="F249" s="29"/>
      <c r="G249" s="29"/>
      <c r="H249" s="29"/>
      <c r="I249" s="29"/>
      <c r="J249" s="29"/>
      <c r="K249" s="29"/>
      <c r="L249" s="29"/>
      <c r="M249" s="39"/>
      <c r="N249" s="39"/>
      <c r="O249" s="39"/>
      <c r="P249" s="39"/>
      <c r="Q249" s="39"/>
      <c r="R249" s="39"/>
      <c r="S249" s="39"/>
      <c r="T249" s="39"/>
      <c r="U249" s="39"/>
      <c r="V249" s="39"/>
      <c r="W249" s="48"/>
      <c r="X249" s="38"/>
      <c r="Y249" s="53"/>
    </row>
    <row r="250" spans="2:25" ht="33.9" customHeight="1">
      <c r="B250" s="21">
        <f t="shared" si="3"/>
        <v>198</v>
      </c>
      <c r="C250" s="29"/>
      <c r="D250" s="29"/>
      <c r="E250" s="29"/>
      <c r="F250" s="29"/>
      <c r="G250" s="29"/>
      <c r="H250" s="29"/>
      <c r="I250" s="29"/>
      <c r="J250" s="29"/>
      <c r="K250" s="29"/>
      <c r="L250" s="29"/>
      <c r="M250" s="39"/>
      <c r="N250" s="39"/>
      <c r="O250" s="39"/>
      <c r="P250" s="39"/>
      <c r="Q250" s="39"/>
      <c r="R250" s="39"/>
      <c r="S250" s="39"/>
      <c r="T250" s="39"/>
      <c r="U250" s="39"/>
      <c r="V250" s="39"/>
      <c r="W250" s="48"/>
      <c r="X250" s="38"/>
      <c r="Y250" s="53"/>
    </row>
    <row r="251" spans="2:25" ht="33.9" customHeight="1">
      <c r="B251" s="21">
        <f t="shared" si="3"/>
        <v>199</v>
      </c>
      <c r="C251" s="29"/>
      <c r="D251" s="29"/>
      <c r="E251" s="29"/>
      <c r="F251" s="29"/>
      <c r="G251" s="29"/>
      <c r="H251" s="29"/>
      <c r="I251" s="29"/>
      <c r="J251" s="29"/>
      <c r="K251" s="29"/>
      <c r="L251" s="29"/>
      <c r="M251" s="39"/>
      <c r="N251" s="39"/>
      <c r="O251" s="39"/>
      <c r="P251" s="39"/>
      <c r="Q251" s="39"/>
      <c r="R251" s="39"/>
      <c r="S251" s="39"/>
      <c r="T251" s="39"/>
      <c r="U251" s="39"/>
      <c r="V251" s="39"/>
      <c r="W251" s="48"/>
      <c r="X251" s="38"/>
      <c r="Y251" s="53"/>
    </row>
    <row r="252" spans="2:25" ht="33.9" customHeight="1">
      <c r="B252" s="21">
        <f t="shared" si="3"/>
        <v>200</v>
      </c>
      <c r="C252" s="29"/>
      <c r="D252" s="29"/>
      <c r="E252" s="29"/>
      <c r="F252" s="29"/>
      <c r="G252" s="29"/>
      <c r="H252" s="29"/>
      <c r="I252" s="29"/>
      <c r="J252" s="29"/>
      <c r="K252" s="29"/>
      <c r="L252" s="29"/>
      <c r="M252" s="39"/>
      <c r="N252" s="39"/>
      <c r="O252" s="39"/>
      <c r="P252" s="39"/>
      <c r="Q252" s="39"/>
      <c r="R252" s="39"/>
      <c r="S252" s="39"/>
      <c r="T252" s="39"/>
      <c r="U252" s="39"/>
      <c r="V252" s="39"/>
      <c r="W252" s="48"/>
      <c r="X252" s="38"/>
      <c r="Y252" s="53"/>
    </row>
    <row r="253" spans="2:25" ht="33.9" customHeight="1">
      <c r="B253" s="21">
        <f t="shared" si="3"/>
        <v>201</v>
      </c>
      <c r="C253" s="29"/>
      <c r="D253" s="29"/>
      <c r="E253" s="29"/>
      <c r="F253" s="29"/>
      <c r="G253" s="29"/>
      <c r="H253" s="29"/>
      <c r="I253" s="29"/>
      <c r="J253" s="29"/>
      <c r="K253" s="29"/>
      <c r="L253" s="29"/>
      <c r="M253" s="39"/>
      <c r="N253" s="39"/>
      <c r="O253" s="39"/>
      <c r="P253" s="39"/>
      <c r="Q253" s="39"/>
      <c r="R253" s="39"/>
      <c r="S253" s="39"/>
      <c r="T253" s="39"/>
      <c r="U253" s="39"/>
      <c r="V253" s="39"/>
      <c r="W253" s="48"/>
      <c r="X253" s="38"/>
      <c r="Y253" s="53"/>
    </row>
    <row r="254" spans="2:25" ht="33.9" customHeight="1">
      <c r="B254" s="21">
        <f t="shared" si="3"/>
        <v>202</v>
      </c>
      <c r="C254" s="29"/>
      <c r="D254" s="29"/>
      <c r="E254" s="29"/>
      <c r="F254" s="29"/>
      <c r="G254" s="29"/>
      <c r="H254" s="29"/>
      <c r="I254" s="29"/>
      <c r="J254" s="29"/>
      <c r="K254" s="29"/>
      <c r="L254" s="29"/>
      <c r="M254" s="39"/>
      <c r="N254" s="39"/>
      <c r="O254" s="39"/>
      <c r="P254" s="39"/>
      <c r="Q254" s="39"/>
      <c r="R254" s="39"/>
      <c r="S254" s="39"/>
      <c r="T254" s="39"/>
      <c r="U254" s="39"/>
      <c r="V254" s="39"/>
      <c r="W254" s="48"/>
      <c r="X254" s="38"/>
      <c r="Y254" s="53"/>
    </row>
    <row r="255" spans="2:25" ht="33.9" customHeight="1">
      <c r="B255" s="21">
        <f t="shared" si="3"/>
        <v>203</v>
      </c>
      <c r="C255" s="29"/>
      <c r="D255" s="29"/>
      <c r="E255" s="29"/>
      <c r="F255" s="29"/>
      <c r="G255" s="29"/>
      <c r="H255" s="29"/>
      <c r="I255" s="29"/>
      <c r="J255" s="29"/>
      <c r="K255" s="29"/>
      <c r="L255" s="29"/>
      <c r="M255" s="39"/>
      <c r="N255" s="39"/>
      <c r="O255" s="39"/>
      <c r="P255" s="39"/>
      <c r="Q255" s="39"/>
      <c r="R255" s="39"/>
      <c r="S255" s="39"/>
      <c r="T255" s="39"/>
      <c r="U255" s="39"/>
      <c r="V255" s="39"/>
      <c r="W255" s="48"/>
      <c r="X255" s="38"/>
      <c r="Y255" s="53"/>
    </row>
    <row r="256" spans="2:25" ht="33.9" customHeight="1">
      <c r="B256" s="21">
        <f t="shared" si="3"/>
        <v>204</v>
      </c>
      <c r="C256" s="29"/>
      <c r="D256" s="29"/>
      <c r="E256" s="29"/>
      <c r="F256" s="29"/>
      <c r="G256" s="29"/>
      <c r="H256" s="29"/>
      <c r="I256" s="29"/>
      <c r="J256" s="29"/>
      <c r="K256" s="29"/>
      <c r="L256" s="29"/>
      <c r="M256" s="39"/>
      <c r="N256" s="39"/>
      <c r="O256" s="39"/>
      <c r="P256" s="39"/>
      <c r="Q256" s="39"/>
      <c r="R256" s="39"/>
      <c r="S256" s="39"/>
      <c r="T256" s="39"/>
      <c r="U256" s="39"/>
      <c r="V256" s="39"/>
      <c r="W256" s="48"/>
      <c r="X256" s="38"/>
      <c r="Y256" s="53"/>
    </row>
    <row r="257" spans="2:25" ht="33.9" customHeight="1">
      <c r="B257" s="21">
        <f t="shared" si="3"/>
        <v>205</v>
      </c>
      <c r="C257" s="29"/>
      <c r="D257" s="29"/>
      <c r="E257" s="29"/>
      <c r="F257" s="29"/>
      <c r="G257" s="29"/>
      <c r="H257" s="29"/>
      <c r="I257" s="29"/>
      <c r="J257" s="29"/>
      <c r="K257" s="29"/>
      <c r="L257" s="29"/>
      <c r="M257" s="39"/>
      <c r="N257" s="39"/>
      <c r="O257" s="39"/>
      <c r="P257" s="39"/>
      <c r="Q257" s="39"/>
      <c r="R257" s="39"/>
      <c r="S257" s="39"/>
      <c r="T257" s="39"/>
      <c r="U257" s="39"/>
      <c r="V257" s="39"/>
      <c r="W257" s="48"/>
      <c r="X257" s="38"/>
      <c r="Y257" s="53"/>
    </row>
    <row r="258" spans="2:25" ht="33.9" customHeight="1">
      <c r="B258" s="21">
        <f t="shared" si="3"/>
        <v>206</v>
      </c>
      <c r="C258" s="29"/>
      <c r="D258" s="29"/>
      <c r="E258" s="29"/>
      <c r="F258" s="29"/>
      <c r="G258" s="29"/>
      <c r="H258" s="29"/>
      <c r="I258" s="29"/>
      <c r="J258" s="29"/>
      <c r="K258" s="29"/>
      <c r="L258" s="29"/>
      <c r="M258" s="39"/>
      <c r="N258" s="39"/>
      <c r="O258" s="39"/>
      <c r="P258" s="39"/>
      <c r="Q258" s="39"/>
      <c r="R258" s="39"/>
      <c r="S258" s="39"/>
      <c r="T258" s="39"/>
      <c r="U258" s="39"/>
      <c r="V258" s="39"/>
      <c r="W258" s="48"/>
      <c r="X258" s="38"/>
      <c r="Y258" s="53"/>
    </row>
    <row r="259" spans="2:25" ht="33.9" customHeight="1">
      <c r="B259" s="21">
        <f t="shared" si="3"/>
        <v>207</v>
      </c>
      <c r="C259" s="29"/>
      <c r="D259" s="29"/>
      <c r="E259" s="29"/>
      <c r="F259" s="29"/>
      <c r="G259" s="29"/>
      <c r="H259" s="29"/>
      <c r="I259" s="29"/>
      <c r="J259" s="29"/>
      <c r="K259" s="29"/>
      <c r="L259" s="29"/>
      <c r="M259" s="39"/>
      <c r="N259" s="39"/>
      <c r="O259" s="39"/>
      <c r="P259" s="39"/>
      <c r="Q259" s="39"/>
      <c r="R259" s="39"/>
      <c r="S259" s="39"/>
      <c r="T259" s="39"/>
      <c r="U259" s="39"/>
      <c r="V259" s="39"/>
      <c r="W259" s="48"/>
      <c r="X259" s="38"/>
      <c r="Y259" s="53"/>
    </row>
    <row r="260" spans="2:25" ht="33.9" customHeight="1">
      <c r="B260" s="21">
        <f t="shared" si="3"/>
        <v>208</v>
      </c>
      <c r="C260" s="29"/>
      <c r="D260" s="29"/>
      <c r="E260" s="29"/>
      <c r="F260" s="29"/>
      <c r="G260" s="29"/>
      <c r="H260" s="29"/>
      <c r="I260" s="29"/>
      <c r="J260" s="29"/>
      <c r="K260" s="29"/>
      <c r="L260" s="29"/>
      <c r="M260" s="39"/>
      <c r="N260" s="39"/>
      <c r="O260" s="39"/>
      <c r="P260" s="39"/>
      <c r="Q260" s="39"/>
      <c r="R260" s="39"/>
      <c r="S260" s="39"/>
      <c r="T260" s="39"/>
      <c r="U260" s="39"/>
      <c r="V260" s="39"/>
      <c r="W260" s="48"/>
      <c r="X260" s="38"/>
      <c r="Y260" s="53"/>
    </row>
    <row r="261" spans="2:25" ht="33.9" customHeight="1">
      <c r="B261" s="21">
        <f t="shared" si="3"/>
        <v>209</v>
      </c>
      <c r="C261" s="29"/>
      <c r="D261" s="29"/>
      <c r="E261" s="29"/>
      <c r="F261" s="29"/>
      <c r="G261" s="29"/>
      <c r="H261" s="29"/>
      <c r="I261" s="29"/>
      <c r="J261" s="29"/>
      <c r="K261" s="29"/>
      <c r="L261" s="29"/>
      <c r="M261" s="39"/>
      <c r="N261" s="39"/>
      <c r="O261" s="39"/>
      <c r="P261" s="39"/>
      <c r="Q261" s="39"/>
      <c r="R261" s="39"/>
      <c r="S261" s="39"/>
      <c r="T261" s="39"/>
      <c r="U261" s="39"/>
      <c r="V261" s="39"/>
      <c r="W261" s="48"/>
      <c r="X261" s="38"/>
      <c r="Y261" s="53"/>
    </row>
    <row r="262" spans="2:25" ht="33.9" customHeight="1">
      <c r="B262" s="21">
        <f t="shared" si="3"/>
        <v>210</v>
      </c>
      <c r="C262" s="29"/>
      <c r="D262" s="29"/>
      <c r="E262" s="29"/>
      <c r="F262" s="29"/>
      <c r="G262" s="29"/>
      <c r="H262" s="29"/>
      <c r="I262" s="29"/>
      <c r="J262" s="29"/>
      <c r="K262" s="29"/>
      <c r="L262" s="29"/>
      <c r="M262" s="39"/>
      <c r="N262" s="39"/>
      <c r="O262" s="39"/>
      <c r="P262" s="39"/>
      <c r="Q262" s="39"/>
      <c r="R262" s="39"/>
      <c r="S262" s="39"/>
      <c r="T262" s="39"/>
      <c r="U262" s="39"/>
      <c r="V262" s="39"/>
      <c r="W262" s="48"/>
      <c r="X262" s="38"/>
      <c r="Y262" s="53"/>
    </row>
    <row r="263" spans="2:25" ht="33.9" customHeight="1">
      <c r="B263" s="21">
        <f t="shared" si="3"/>
        <v>211</v>
      </c>
      <c r="C263" s="29"/>
      <c r="D263" s="29"/>
      <c r="E263" s="29"/>
      <c r="F263" s="29"/>
      <c r="G263" s="29"/>
      <c r="H263" s="29"/>
      <c r="I263" s="29"/>
      <c r="J263" s="29"/>
      <c r="K263" s="29"/>
      <c r="L263" s="29"/>
      <c r="M263" s="39"/>
      <c r="N263" s="39"/>
      <c r="O263" s="39"/>
      <c r="P263" s="39"/>
      <c r="Q263" s="39"/>
      <c r="R263" s="39"/>
      <c r="S263" s="39"/>
      <c r="T263" s="39"/>
      <c r="U263" s="39"/>
      <c r="V263" s="39"/>
      <c r="W263" s="48"/>
      <c r="X263" s="38"/>
      <c r="Y263" s="53"/>
    </row>
    <row r="264" spans="2:25" ht="33.9" customHeight="1">
      <c r="B264" s="21">
        <f t="shared" si="3"/>
        <v>212</v>
      </c>
      <c r="C264" s="29"/>
      <c r="D264" s="29"/>
      <c r="E264" s="29"/>
      <c r="F264" s="29"/>
      <c r="G264" s="29"/>
      <c r="H264" s="29"/>
      <c r="I264" s="29"/>
      <c r="J264" s="29"/>
      <c r="K264" s="29"/>
      <c r="L264" s="29"/>
      <c r="M264" s="39"/>
      <c r="N264" s="39"/>
      <c r="O264" s="39"/>
      <c r="P264" s="39"/>
      <c r="Q264" s="39"/>
      <c r="R264" s="39"/>
      <c r="S264" s="39"/>
      <c r="T264" s="39"/>
      <c r="U264" s="39"/>
      <c r="V264" s="39"/>
      <c r="W264" s="48"/>
      <c r="X264" s="38"/>
      <c r="Y264" s="53"/>
    </row>
    <row r="265" spans="2:25" ht="33.9" customHeight="1">
      <c r="B265" s="21">
        <f t="shared" si="3"/>
        <v>213</v>
      </c>
      <c r="C265" s="29"/>
      <c r="D265" s="29"/>
      <c r="E265" s="29"/>
      <c r="F265" s="29"/>
      <c r="G265" s="29"/>
      <c r="H265" s="29"/>
      <c r="I265" s="29"/>
      <c r="J265" s="29"/>
      <c r="K265" s="29"/>
      <c r="L265" s="29"/>
      <c r="M265" s="39"/>
      <c r="N265" s="39"/>
      <c r="O265" s="39"/>
      <c r="P265" s="39"/>
      <c r="Q265" s="39"/>
      <c r="R265" s="39"/>
      <c r="S265" s="39"/>
      <c r="T265" s="39"/>
      <c r="U265" s="39"/>
      <c r="V265" s="39"/>
      <c r="W265" s="48"/>
      <c r="X265" s="38"/>
      <c r="Y265" s="53"/>
    </row>
    <row r="266" spans="2:25" ht="33.9" customHeight="1">
      <c r="B266" s="21">
        <f t="shared" si="3"/>
        <v>214</v>
      </c>
      <c r="C266" s="29"/>
      <c r="D266" s="29"/>
      <c r="E266" s="29"/>
      <c r="F266" s="29"/>
      <c r="G266" s="29"/>
      <c r="H266" s="29"/>
      <c r="I266" s="29"/>
      <c r="J266" s="29"/>
      <c r="K266" s="29"/>
      <c r="L266" s="29"/>
      <c r="M266" s="39"/>
      <c r="N266" s="39"/>
      <c r="O266" s="39"/>
      <c r="P266" s="39"/>
      <c r="Q266" s="39"/>
      <c r="R266" s="39"/>
      <c r="S266" s="39"/>
      <c r="T266" s="39"/>
      <c r="U266" s="39"/>
      <c r="V266" s="39"/>
      <c r="W266" s="48"/>
      <c r="X266" s="38"/>
      <c r="Y266" s="53"/>
    </row>
    <row r="267" spans="2:25" ht="33.9" customHeight="1">
      <c r="B267" s="21">
        <f t="shared" si="3"/>
        <v>215</v>
      </c>
      <c r="C267" s="29"/>
      <c r="D267" s="29"/>
      <c r="E267" s="29"/>
      <c r="F267" s="29"/>
      <c r="G267" s="29"/>
      <c r="H267" s="29"/>
      <c r="I267" s="29"/>
      <c r="J267" s="29"/>
      <c r="K267" s="29"/>
      <c r="L267" s="29"/>
      <c r="M267" s="39"/>
      <c r="N267" s="39"/>
      <c r="O267" s="39"/>
      <c r="P267" s="39"/>
      <c r="Q267" s="39"/>
      <c r="R267" s="39"/>
      <c r="S267" s="39"/>
      <c r="T267" s="39"/>
      <c r="U267" s="39"/>
      <c r="V267" s="39"/>
      <c r="W267" s="48"/>
      <c r="X267" s="38"/>
      <c r="Y267" s="53"/>
    </row>
    <row r="268" spans="2:25" ht="33.9" customHeight="1">
      <c r="B268" s="21">
        <f t="shared" si="3"/>
        <v>216</v>
      </c>
      <c r="C268" s="29"/>
      <c r="D268" s="29"/>
      <c r="E268" s="29"/>
      <c r="F268" s="29"/>
      <c r="G268" s="29"/>
      <c r="H268" s="29"/>
      <c r="I268" s="29"/>
      <c r="J268" s="29"/>
      <c r="K268" s="29"/>
      <c r="L268" s="29"/>
      <c r="M268" s="39"/>
      <c r="N268" s="39"/>
      <c r="O268" s="39"/>
      <c r="P268" s="39"/>
      <c r="Q268" s="39"/>
      <c r="R268" s="39"/>
      <c r="S268" s="39"/>
      <c r="T268" s="39"/>
      <c r="U268" s="39"/>
      <c r="V268" s="39"/>
      <c r="W268" s="48"/>
      <c r="X268" s="38"/>
      <c r="Y268" s="53"/>
    </row>
    <row r="269" spans="2:25" ht="33.9" customHeight="1">
      <c r="B269" s="21">
        <f t="shared" si="3"/>
        <v>217</v>
      </c>
      <c r="C269" s="29"/>
      <c r="D269" s="29"/>
      <c r="E269" s="29"/>
      <c r="F269" s="29"/>
      <c r="G269" s="29"/>
      <c r="H269" s="29"/>
      <c r="I269" s="29"/>
      <c r="J269" s="29"/>
      <c r="K269" s="29"/>
      <c r="L269" s="29"/>
      <c r="M269" s="39"/>
      <c r="N269" s="39"/>
      <c r="O269" s="39"/>
      <c r="P269" s="39"/>
      <c r="Q269" s="39"/>
      <c r="R269" s="39"/>
      <c r="S269" s="39"/>
      <c r="T269" s="39"/>
      <c r="U269" s="39"/>
      <c r="V269" s="39"/>
      <c r="W269" s="48"/>
      <c r="X269" s="38"/>
      <c r="Y269" s="53"/>
    </row>
    <row r="270" spans="2:25" ht="33.9" customHeight="1">
      <c r="B270" s="21">
        <f t="shared" si="3"/>
        <v>218</v>
      </c>
      <c r="C270" s="29"/>
      <c r="D270" s="29"/>
      <c r="E270" s="29"/>
      <c r="F270" s="29"/>
      <c r="G270" s="29"/>
      <c r="H270" s="29"/>
      <c r="I270" s="29"/>
      <c r="J270" s="29"/>
      <c r="K270" s="29"/>
      <c r="L270" s="29"/>
      <c r="M270" s="39"/>
      <c r="N270" s="39"/>
      <c r="O270" s="39"/>
      <c r="P270" s="39"/>
      <c r="Q270" s="39"/>
      <c r="R270" s="39"/>
      <c r="S270" s="39"/>
      <c r="T270" s="39"/>
      <c r="U270" s="39"/>
      <c r="V270" s="39"/>
      <c r="W270" s="48"/>
      <c r="X270" s="38"/>
      <c r="Y270" s="53"/>
    </row>
    <row r="271" spans="2:25" ht="33.9" customHeight="1">
      <c r="B271" s="21">
        <f t="shared" si="3"/>
        <v>219</v>
      </c>
      <c r="C271" s="29"/>
      <c r="D271" s="29"/>
      <c r="E271" s="29"/>
      <c r="F271" s="29"/>
      <c r="G271" s="29"/>
      <c r="H271" s="29"/>
      <c r="I271" s="29"/>
      <c r="J271" s="29"/>
      <c r="K271" s="29"/>
      <c r="L271" s="29"/>
      <c r="M271" s="39"/>
      <c r="N271" s="39"/>
      <c r="O271" s="39"/>
      <c r="P271" s="39"/>
      <c r="Q271" s="39"/>
      <c r="R271" s="39"/>
      <c r="S271" s="39"/>
      <c r="T271" s="39"/>
      <c r="U271" s="39"/>
      <c r="V271" s="39"/>
      <c r="W271" s="48"/>
      <c r="X271" s="38"/>
      <c r="Y271" s="53"/>
    </row>
    <row r="272" spans="2:25" ht="33.9" customHeight="1">
      <c r="B272" s="21">
        <f t="shared" si="3"/>
        <v>220</v>
      </c>
      <c r="C272" s="29"/>
      <c r="D272" s="29"/>
      <c r="E272" s="29"/>
      <c r="F272" s="29"/>
      <c r="G272" s="29"/>
      <c r="H272" s="29"/>
      <c r="I272" s="29"/>
      <c r="J272" s="29"/>
      <c r="K272" s="29"/>
      <c r="L272" s="29"/>
      <c r="M272" s="39"/>
      <c r="N272" s="39"/>
      <c r="O272" s="39"/>
      <c r="P272" s="39"/>
      <c r="Q272" s="39"/>
      <c r="R272" s="39"/>
      <c r="S272" s="39"/>
      <c r="T272" s="39"/>
      <c r="U272" s="39"/>
      <c r="V272" s="39"/>
      <c r="W272" s="48"/>
      <c r="X272" s="38"/>
      <c r="Y272" s="53"/>
    </row>
    <row r="273" spans="2:25" ht="33.9" customHeight="1">
      <c r="B273" s="21">
        <f t="shared" si="3"/>
        <v>221</v>
      </c>
      <c r="C273" s="29"/>
      <c r="D273" s="29"/>
      <c r="E273" s="29"/>
      <c r="F273" s="29"/>
      <c r="G273" s="29"/>
      <c r="H273" s="29"/>
      <c r="I273" s="29"/>
      <c r="J273" s="29"/>
      <c r="K273" s="29"/>
      <c r="L273" s="29"/>
      <c r="M273" s="39"/>
      <c r="N273" s="39"/>
      <c r="O273" s="39"/>
      <c r="P273" s="39"/>
      <c r="Q273" s="39"/>
      <c r="R273" s="39"/>
      <c r="S273" s="39"/>
      <c r="T273" s="39"/>
      <c r="U273" s="39"/>
      <c r="V273" s="39"/>
      <c r="W273" s="48"/>
      <c r="X273" s="38"/>
      <c r="Y273" s="53"/>
    </row>
    <row r="274" spans="2:25" ht="33.9" customHeight="1">
      <c r="B274" s="21">
        <f t="shared" si="3"/>
        <v>222</v>
      </c>
      <c r="C274" s="29"/>
      <c r="D274" s="29"/>
      <c r="E274" s="29"/>
      <c r="F274" s="29"/>
      <c r="G274" s="29"/>
      <c r="H274" s="29"/>
      <c r="I274" s="29"/>
      <c r="J274" s="29"/>
      <c r="K274" s="29"/>
      <c r="L274" s="29"/>
      <c r="M274" s="39"/>
      <c r="N274" s="39"/>
      <c r="O274" s="39"/>
      <c r="P274" s="39"/>
      <c r="Q274" s="39"/>
      <c r="R274" s="39"/>
      <c r="S274" s="39"/>
      <c r="T274" s="39"/>
      <c r="U274" s="39"/>
      <c r="V274" s="39"/>
      <c r="W274" s="48"/>
      <c r="X274" s="38"/>
      <c r="Y274" s="53"/>
    </row>
    <row r="275" spans="2:25" ht="33.9" customHeight="1">
      <c r="B275" s="21">
        <f t="shared" si="3"/>
        <v>223</v>
      </c>
      <c r="C275" s="29"/>
      <c r="D275" s="29"/>
      <c r="E275" s="29"/>
      <c r="F275" s="29"/>
      <c r="G275" s="29"/>
      <c r="H275" s="29"/>
      <c r="I275" s="29"/>
      <c r="J275" s="29"/>
      <c r="K275" s="29"/>
      <c r="L275" s="29"/>
      <c r="M275" s="39"/>
      <c r="N275" s="39"/>
      <c r="O275" s="39"/>
      <c r="P275" s="39"/>
      <c r="Q275" s="39"/>
      <c r="R275" s="39"/>
      <c r="S275" s="39"/>
      <c r="T275" s="39"/>
      <c r="U275" s="39"/>
      <c r="V275" s="39"/>
      <c r="W275" s="48"/>
      <c r="X275" s="38"/>
      <c r="Y275" s="53"/>
    </row>
    <row r="276" spans="2:25" ht="33.9" customHeight="1">
      <c r="B276" s="21">
        <f t="shared" si="3"/>
        <v>224</v>
      </c>
      <c r="C276" s="29"/>
      <c r="D276" s="29"/>
      <c r="E276" s="29"/>
      <c r="F276" s="29"/>
      <c r="G276" s="29"/>
      <c r="H276" s="29"/>
      <c r="I276" s="29"/>
      <c r="J276" s="29"/>
      <c r="K276" s="29"/>
      <c r="L276" s="29"/>
      <c r="M276" s="39"/>
      <c r="N276" s="39"/>
      <c r="O276" s="39"/>
      <c r="P276" s="39"/>
      <c r="Q276" s="39"/>
      <c r="R276" s="39"/>
      <c r="S276" s="39"/>
      <c r="T276" s="39"/>
      <c r="U276" s="39"/>
      <c r="V276" s="39"/>
      <c r="W276" s="48"/>
      <c r="X276" s="38"/>
      <c r="Y276" s="53"/>
    </row>
    <row r="277" spans="2:25" ht="33.9" customHeight="1">
      <c r="B277" s="21">
        <f t="shared" si="3"/>
        <v>225</v>
      </c>
      <c r="C277" s="29"/>
      <c r="D277" s="29"/>
      <c r="E277" s="29"/>
      <c r="F277" s="29"/>
      <c r="G277" s="29"/>
      <c r="H277" s="29"/>
      <c r="I277" s="29"/>
      <c r="J277" s="29"/>
      <c r="K277" s="29"/>
      <c r="L277" s="29"/>
      <c r="M277" s="39"/>
      <c r="N277" s="39"/>
      <c r="O277" s="39"/>
      <c r="P277" s="39"/>
      <c r="Q277" s="39"/>
      <c r="R277" s="39"/>
      <c r="S277" s="39"/>
      <c r="T277" s="39"/>
      <c r="U277" s="39"/>
      <c r="V277" s="39"/>
      <c r="W277" s="48"/>
      <c r="X277" s="38"/>
      <c r="Y277" s="53"/>
    </row>
    <row r="278" spans="2:25" ht="33.9" customHeight="1">
      <c r="B278" s="21">
        <f t="shared" si="3"/>
        <v>226</v>
      </c>
      <c r="C278" s="29"/>
      <c r="D278" s="29"/>
      <c r="E278" s="29"/>
      <c r="F278" s="29"/>
      <c r="G278" s="29"/>
      <c r="H278" s="29"/>
      <c r="I278" s="29"/>
      <c r="J278" s="29"/>
      <c r="K278" s="29"/>
      <c r="L278" s="29"/>
      <c r="M278" s="39"/>
      <c r="N278" s="39"/>
      <c r="O278" s="39"/>
      <c r="P278" s="39"/>
      <c r="Q278" s="39"/>
      <c r="R278" s="39"/>
      <c r="S278" s="39"/>
      <c r="T278" s="39"/>
      <c r="U278" s="39"/>
      <c r="V278" s="39"/>
      <c r="W278" s="48"/>
      <c r="X278" s="38"/>
      <c r="Y278" s="53"/>
    </row>
    <row r="279" spans="2:25" ht="33.9" customHeight="1">
      <c r="B279" s="21">
        <f t="shared" si="3"/>
        <v>227</v>
      </c>
      <c r="C279" s="29"/>
      <c r="D279" s="29"/>
      <c r="E279" s="29"/>
      <c r="F279" s="29"/>
      <c r="G279" s="29"/>
      <c r="H279" s="29"/>
      <c r="I279" s="29"/>
      <c r="J279" s="29"/>
      <c r="K279" s="29"/>
      <c r="L279" s="29"/>
      <c r="M279" s="39"/>
      <c r="N279" s="39"/>
      <c r="O279" s="39"/>
      <c r="P279" s="39"/>
      <c r="Q279" s="39"/>
      <c r="R279" s="39"/>
      <c r="S279" s="39"/>
      <c r="T279" s="39"/>
      <c r="U279" s="39"/>
      <c r="V279" s="39"/>
      <c r="W279" s="48"/>
      <c r="X279" s="38"/>
      <c r="Y279" s="53"/>
    </row>
    <row r="280" spans="2:25" ht="33.9" customHeight="1">
      <c r="B280" s="21">
        <f t="shared" si="3"/>
        <v>228</v>
      </c>
      <c r="C280" s="29"/>
      <c r="D280" s="29"/>
      <c r="E280" s="29"/>
      <c r="F280" s="29"/>
      <c r="G280" s="29"/>
      <c r="H280" s="29"/>
      <c r="I280" s="29"/>
      <c r="J280" s="29"/>
      <c r="K280" s="29"/>
      <c r="L280" s="29"/>
      <c r="M280" s="39"/>
      <c r="N280" s="39"/>
      <c r="O280" s="39"/>
      <c r="P280" s="39"/>
      <c r="Q280" s="39"/>
      <c r="R280" s="39"/>
      <c r="S280" s="39"/>
      <c r="T280" s="39"/>
      <c r="U280" s="39"/>
      <c r="V280" s="39"/>
      <c r="W280" s="48"/>
      <c r="X280" s="38"/>
      <c r="Y280" s="53"/>
    </row>
    <row r="281" spans="2:25" ht="33.9" customHeight="1">
      <c r="B281" s="21">
        <f t="shared" si="3"/>
        <v>229</v>
      </c>
      <c r="C281" s="29"/>
      <c r="D281" s="29"/>
      <c r="E281" s="29"/>
      <c r="F281" s="29"/>
      <c r="G281" s="29"/>
      <c r="H281" s="29"/>
      <c r="I281" s="29"/>
      <c r="J281" s="29"/>
      <c r="K281" s="29"/>
      <c r="L281" s="29"/>
      <c r="M281" s="39"/>
      <c r="N281" s="39"/>
      <c r="O281" s="39"/>
      <c r="P281" s="39"/>
      <c r="Q281" s="39"/>
      <c r="R281" s="39"/>
      <c r="S281" s="39"/>
      <c r="T281" s="39"/>
      <c r="U281" s="39"/>
      <c r="V281" s="39"/>
      <c r="W281" s="48"/>
      <c r="X281" s="38"/>
      <c r="Y281" s="53"/>
    </row>
    <row r="282" spans="2:25" ht="33.9" customHeight="1">
      <c r="B282" s="21">
        <f t="shared" si="3"/>
        <v>230</v>
      </c>
      <c r="C282" s="29"/>
      <c r="D282" s="29"/>
      <c r="E282" s="29"/>
      <c r="F282" s="29"/>
      <c r="G282" s="29"/>
      <c r="H282" s="29"/>
      <c r="I282" s="29"/>
      <c r="J282" s="29"/>
      <c r="K282" s="29"/>
      <c r="L282" s="29"/>
      <c r="M282" s="39"/>
      <c r="N282" s="39"/>
      <c r="O282" s="39"/>
      <c r="P282" s="39"/>
      <c r="Q282" s="39"/>
      <c r="R282" s="39"/>
      <c r="S282" s="39"/>
      <c r="T282" s="39"/>
      <c r="U282" s="39"/>
      <c r="V282" s="39"/>
      <c r="W282" s="48"/>
      <c r="X282" s="38"/>
      <c r="Y282" s="53"/>
    </row>
    <row r="283" spans="2:25" ht="33.9" customHeight="1">
      <c r="B283" s="21">
        <f t="shared" si="3"/>
        <v>231</v>
      </c>
      <c r="C283" s="29"/>
      <c r="D283" s="29"/>
      <c r="E283" s="29"/>
      <c r="F283" s="29"/>
      <c r="G283" s="29"/>
      <c r="H283" s="29"/>
      <c r="I283" s="29"/>
      <c r="J283" s="29"/>
      <c r="K283" s="29"/>
      <c r="L283" s="29"/>
      <c r="M283" s="39"/>
      <c r="N283" s="39"/>
      <c r="O283" s="39"/>
      <c r="P283" s="39"/>
      <c r="Q283" s="39"/>
      <c r="R283" s="39"/>
      <c r="S283" s="39"/>
      <c r="T283" s="39"/>
      <c r="U283" s="39"/>
      <c r="V283" s="39"/>
      <c r="W283" s="48"/>
      <c r="X283" s="38"/>
      <c r="Y283" s="53"/>
    </row>
    <row r="284" spans="2:25" ht="33.9" customHeight="1">
      <c r="B284" s="21">
        <f t="shared" si="3"/>
        <v>232</v>
      </c>
      <c r="C284" s="29"/>
      <c r="D284" s="29"/>
      <c r="E284" s="29"/>
      <c r="F284" s="29"/>
      <c r="G284" s="29"/>
      <c r="H284" s="29"/>
      <c r="I284" s="29"/>
      <c r="J284" s="29"/>
      <c r="K284" s="29"/>
      <c r="L284" s="29"/>
      <c r="M284" s="39"/>
      <c r="N284" s="39"/>
      <c r="O284" s="39"/>
      <c r="P284" s="39"/>
      <c r="Q284" s="39"/>
      <c r="R284" s="39"/>
      <c r="S284" s="39"/>
      <c r="T284" s="39"/>
      <c r="U284" s="39"/>
      <c r="V284" s="39"/>
      <c r="W284" s="48"/>
      <c r="X284" s="38"/>
      <c r="Y284" s="53"/>
    </row>
    <row r="285" spans="2:25" ht="33.9" customHeight="1">
      <c r="B285" s="21">
        <f t="shared" si="3"/>
        <v>233</v>
      </c>
      <c r="C285" s="29"/>
      <c r="D285" s="29"/>
      <c r="E285" s="29"/>
      <c r="F285" s="29"/>
      <c r="G285" s="29"/>
      <c r="H285" s="29"/>
      <c r="I285" s="29"/>
      <c r="J285" s="29"/>
      <c r="K285" s="29"/>
      <c r="L285" s="29"/>
      <c r="M285" s="39"/>
      <c r="N285" s="39"/>
      <c r="O285" s="39"/>
      <c r="P285" s="39"/>
      <c r="Q285" s="39"/>
      <c r="R285" s="39"/>
      <c r="S285" s="39"/>
      <c r="T285" s="39"/>
      <c r="U285" s="39"/>
      <c r="V285" s="39"/>
      <c r="W285" s="48"/>
      <c r="X285" s="38"/>
      <c r="Y285" s="53"/>
    </row>
    <row r="286" spans="2:25" ht="33.9" customHeight="1">
      <c r="B286" s="21">
        <f t="shared" si="3"/>
        <v>234</v>
      </c>
      <c r="C286" s="29"/>
      <c r="D286" s="29"/>
      <c r="E286" s="29"/>
      <c r="F286" s="29"/>
      <c r="G286" s="29"/>
      <c r="H286" s="29"/>
      <c r="I286" s="29"/>
      <c r="J286" s="29"/>
      <c r="K286" s="29"/>
      <c r="L286" s="29"/>
      <c r="M286" s="39"/>
      <c r="N286" s="39"/>
      <c r="O286" s="39"/>
      <c r="P286" s="39"/>
      <c r="Q286" s="39"/>
      <c r="R286" s="39"/>
      <c r="S286" s="39"/>
      <c r="T286" s="39"/>
      <c r="U286" s="39"/>
      <c r="V286" s="39"/>
      <c r="W286" s="48"/>
      <c r="X286" s="38"/>
      <c r="Y286" s="53"/>
    </row>
    <row r="287" spans="2:25" ht="33.9" customHeight="1">
      <c r="B287" s="21">
        <f t="shared" si="3"/>
        <v>235</v>
      </c>
      <c r="C287" s="29"/>
      <c r="D287" s="29"/>
      <c r="E287" s="29"/>
      <c r="F287" s="29"/>
      <c r="G287" s="29"/>
      <c r="H287" s="29"/>
      <c r="I287" s="29"/>
      <c r="J287" s="29"/>
      <c r="K287" s="29"/>
      <c r="L287" s="29"/>
      <c r="M287" s="39"/>
      <c r="N287" s="39"/>
      <c r="O287" s="39"/>
      <c r="P287" s="39"/>
      <c r="Q287" s="39"/>
      <c r="R287" s="39"/>
      <c r="S287" s="39"/>
      <c r="T287" s="39"/>
      <c r="U287" s="39"/>
      <c r="V287" s="39"/>
      <c r="W287" s="48"/>
      <c r="X287" s="38"/>
      <c r="Y287" s="53"/>
    </row>
    <row r="288" spans="2:25" ht="33.9" customHeight="1">
      <c r="B288" s="21">
        <f t="shared" si="3"/>
        <v>236</v>
      </c>
      <c r="C288" s="29"/>
      <c r="D288" s="29"/>
      <c r="E288" s="29"/>
      <c r="F288" s="29"/>
      <c r="G288" s="29"/>
      <c r="H288" s="29"/>
      <c r="I288" s="29"/>
      <c r="J288" s="29"/>
      <c r="K288" s="29"/>
      <c r="L288" s="29"/>
      <c r="M288" s="39"/>
      <c r="N288" s="39"/>
      <c r="O288" s="39"/>
      <c r="P288" s="39"/>
      <c r="Q288" s="39"/>
      <c r="R288" s="39"/>
      <c r="S288" s="39"/>
      <c r="T288" s="39"/>
      <c r="U288" s="39"/>
      <c r="V288" s="39"/>
      <c r="W288" s="48"/>
      <c r="X288" s="38"/>
      <c r="Y288" s="53"/>
    </row>
    <row r="289" spans="2:25" ht="33.9" customHeight="1">
      <c r="B289" s="21">
        <f t="shared" si="3"/>
        <v>237</v>
      </c>
      <c r="C289" s="29"/>
      <c r="D289" s="29"/>
      <c r="E289" s="29"/>
      <c r="F289" s="29"/>
      <c r="G289" s="29"/>
      <c r="H289" s="29"/>
      <c r="I289" s="29"/>
      <c r="J289" s="29"/>
      <c r="K289" s="29"/>
      <c r="L289" s="29"/>
      <c r="M289" s="39"/>
      <c r="N289" s="39"/>
      <c r="O289" s="39"/>
      <c r="P289" s="39"/>
      <c r="Q289" s="39"/>
      <c r="R289" s="39"/>
      <c r="S289" s="39"/>
      <c r="T289" s="39"/>
      <c r="U289" s="39"/>
      <c r="V289" s="39"/>
      <c r="W289" s="48"/>
      <c r="X289" s="38"/>
      <c r="Y289" s="53"/>
    </row>
    <row r="290" spans="2:25" ht="33.9" customHeight="1">
      <c r="B290" s="21">
        <f t="shared" si="3"/>
        <v>238</v>
      </c>
      <c r="C290" s="29"/>
      <c r="D290" s="29"/>
      <c r="E290" s="29"/>
      <c r="F290" s="29"/>
      <c r="G290" s="29"/>
      <c r="H290" s="29"/>
      <c r="I290" s="29"/>
      <c r="J290" s="29"/>
      <c r="K290" s="29"/>
      <c r="L290" s="29"/>
      <c r="M290" s="39"/>
      <c r="N290" s="39"/>
      <c r="O290" s="39"/>
      <c r="P290" s="39"/>
      <c r="Q290" s="39"/>
      <c r="R290" s="39"/>
      <c r="S290" s="39"/>
      <c r="T290" s="39"/>
      <c r="U290" s="39"/>
      <c r="V290" s="39"/>
      <c r="W290" s="48"/>
      <c r="X290" s="38"/>
      <c r="Y290" s="53"/>
    </row>
    <row r="291" spans="2:25" ht="33.9" customHeight="1">
      <c r="B291" s="21">
        <f t="shared" si="3"/>
        <v>239</v>
      </c>
      <c r="C291" s="29"/>
      <c r="D291" s="29"/>
      <c r="E291" s="29"/>
      <c r="F291" s="29"/>
      <c r="G291" s="29"/>
      <c r="H291" s="29"/>
      <c r="I291" s="29"/>
      <c r="J291" s="29"/>
      <c r="K291" s="29"/>
      <c r="L291" s="29"/>
      <c r="M291" s="39"/>
      <c r="N291" s="39"/>
      <c r="O291" s="39"/>
      <c r="P291" s="39"/>
      <c r="Q291" s="39"/>
      <c r="R291" s="39"/>
      <c r="S291" s="39"/>
      <c r="T291" s="39"/>
      <c r="U291" s="39"/>
      <c r="V291" s="39"/>
      <c r="W291" s="48"/>
      <c r="X291" s="38"/>
      <c r="Y291" s="53"/>
    </row>
    <row r="292" spans="2:25" ht="33.9" customHeight="1">
      <c r="B292" s="21">
        <f t="shared" si="3"/>
        <v>240</v>
      </c>
      <c r="C292" s="29"/>
      <c r="D292" s="29"/>
      <c r="E292" s="29"/>
      <c r="F292" s="29"/>
      <c r="G292" s="29"/>
      <c r="H292" s="29"/>
      <c r="I292" s="29"/>
      <c r="J292" s="29"/>
      <c r="K292" s="29"/>
      <c r="L292" s="29"/>
      <c r="M292" s="39"/>
      <c r="N292" s="39"/>
      <c r="O292" s="39"/>
      <c r="P292" s="39"/>
      <c r="Q292" s="39"/>
      <c r="R292" s="39"/>
      <c r="S292" s="39"/>
      <c r="T292" s="39"/>
      <c r="U292" s="39"/>
      <c r="V292" s="39"/>
      <c r="W292" s="48"/>
      <c r="X292" s="38"/>
      <c r="Y292" s="53"/>
    </row>
    <row r="293" spans="2:25" ht="33.9" customHeight="1">
      <c r="B293" s="21">
        <f t="shared" si="3"/>
        <v>241</v>
      </c>
      <c r="C293" s="29"/>
      <c r="D293" s="29"/>
      <c r="E293" s="29"/>
      <c r="F293" s="29"/>
      <c r="G293" s="29"/>
      <c r="H293" s="29"/>
      <c r="I293" s="29"/>
      <c r="J293" s="29"/>
      <c r="K293" s="29"/>
      <c r="L293" s="29"/>
      <c r="M293" s="39"/>
      <c r="N293" s="39"/>
      <c r="O293" s="39"/>
      <c r="P293" s="39"/>
      <c r="Q293" s="39"/>
      <c r="R293" s="39"/>
      <c r="S293" s="39"/>
      <c r="T293" s="39"/>
      <c r="U293" s="39"/>
      <c r="V293" s="39"/>
      <c r="W293" s="48"/>
      <c r="X293" s="38"/>
      <c r="Y293" s="53"/>
    </row>
    <row r="294" spans="2:25" ht="33.9" customHeight="1">
      <c r="B294" s="21">
        <f t="shared" si="3"/>
        <v>242</v>
      </c>
      <c r="C294" s="29"/>
      <c r="D294" s="29"/>
      <c r="E294" s="29"/>
      <c r="F294" s="29"/>
      <c r="G294" s="29"/>
      <c r="H294" s="29"/>
      <c r="I294" s="29"/>
      <c r="J294" s="29"/>
      <c r="K294" s="29"/>
      <c r="L294" s="29"/>
      <c r="M294" s="39"/>
      <c r="N294" s="39"/>
      <c r="O294" s="39"/>
      <c r="P294" s="39"/>
      <c r="Q294" s="39"/>
      <c r="R294" s="39"/>
      <c r="S294" s="39"/>
      <c r="T294" s="39"/>
      <c r="U294" s="39"/>
      <c r="V294" s="39"/>
      <c r="W294" s="48"/>
      <c r="X294" s="38"/>
      <c r="Y294" s="53"/>
    </row>
    <row r="295" spans="2:25" ht="33.9" customHeight="1">
      <c r="B295" s="21">
        <f t="shared" si="3"/>
        <v>243</v>
      </c>
      <c r="C295" s="29"/>
      <c r="D295" s="29"/>
      <c r="E295" s="29"/>
      <c r="F295" s="29"/>
      <c r="G295" s="29"/>
      <c r="H295" s="29"/>
      <c r="I295" s="29"/>
      <c r="J295" s="29"/>
      <c r="K295" s="29"/>
      <c r="L295" s="29"/>
      <c r="M295" s="39"/>
      <c r="N295" s="39"/>
      <c r="O295" s="39"/>
      <c r="P295" s="39"/>
      <c r="Q295" s="39"/>
      <c r="R295" s="39"/>
      <c r="S295" s="39"/>
      <c r="T295" s="39"/>
      <c r="U295" s="39"/>
      <c r="V295" s="39"/>
      <c r="W295" s="48"/>
      <c r="X295" s="38"/>
      <c r="Y295" s="53"/>
    </row>
    <row r="296" spans="2:25" ht="33.9" customHeight="1">
      <c r="B296" s="21">
        <f t="shared" si="3"/>
        <v>244</v>
      </c>
      <c r="C296" s="29"/>
      <c r="D296" s="29"/>
      <c r="E296" s="29"/>
      <c r="F296" s="29"/>
      <c r="G296" s="29"/>
      <c r="H296" s="29"/>
      <c r="I296" s="29"/>
      <c r="J296" s="29"/>
      <c r="K296" s="29"/>
      <c r="L296" s="29"/>
      <c r="M296" s="39"/>
      <c r="N296" s="39"/>
      <c r="O296" s="39"/>
      <c r="P296" s="39"/>
      <c r="Q296" s="39"/>
      <c r="R296" s="39"/>
      <c r="S296" s="39"/>
      <c r="T296" s="39"/>
      <c r="U296" s="39"/>
      <c r="V296" s="39"/>
      <c r="W296" s="48"/>
      <c r="X296" s="38"/>
      <c r="Y296" s="53"/>
    </row>
    <row r="297" spans="2:25" ht="33.9" customHeight="1">
      <c r="B297" s="21">
        <f t="shared" si="3"/>
        <v>245</v>
      </c>
      <c r="C297" s="29"/>
      <c r="D297" s="29"/>
      <c r="E297" s="29"/>
      <c r="F297" s="29"/>
      <c r="G297" s="29"/>
      <c r="H297" s="29"/>
      <c r="I297" s="29"/>
      <c r="J297" s="29"/>
      <c r="K297" s="29"/>
      <c r="L297" s="29"/>
      <c r="M297" s="39"/>
      <c r="N297" s="39"/>
      <c r="O297" s="39"/>
      <c r="P297" s="39"/>
      <c r="Q297" s="39"/>
      <c r="R297" s="39"/>
      <c r="S297" s="39"/>
      <c r="T297" s="39"/>
      <c r="U297" s="39"/>
      <c r="V297" s="39"/>
      <c r="W297" s="48"/>
      <c r="X297" s="38"/>
      <c r="Y297" s="53"/>
    </row>
    <row r="298" spans="2:25" ht="33.9" customHeight="1">
      <c r="B298" s="21">
        <f t="shared" si="3"/>
        <v>246</v>
      </c>
      <c r="C298" s="29"/>
      <c r="D298" s="29"/>
      <c r="E298" s="29"/>
      <c r="F298" s="29"/>
      <c r="G298" s="29"/>
      <c r="H298" s="29"/>
      <c r="I298" s="29"/>
      <c r="J298" s="29"/>
      <c r="K298" s="29"/>
      <c r="L298" s="29"/>
      <c r="M298" s="39"/>
      <c r="N298" s="39"/>
      <c r="O298" s="39"/>
      <c r="P298" s="39"/>
      <c r="Q298" s="39"/>
      <c r="R298" s="39"/>
      <c r="S298" s="39"/>
      <c r="T298" s="39"/>
      <c r="U298" s="39"/>
      <c r="V298" s="39"/>
      <c r="W298" s="48"/>
      <c r="X298" s="38"/>
      <c r="Y298" s="53"/>
    </row>
    <row r="299" spans="2:25" ht="33.9" customHeight="1">
      <c r="B299" s="21">
        <f t="shared" si="3"/>
        <v>247</v>
      </c>
      <c r="C299" s="29"/>
      <c r="D299" s="29"/>
      <c r="E299" s="29"/>
      <c r="F299" s="29"/>
      <c r="G299" s="29"/>
      <c r="H299" s="29"/>
      <c r="I299" s="29"/>
      <c r="J299" s="29"/>
      <c r="K299" s="29"/>
      <c r="L299" s="29"/>
      <c r="M299" s="39"/>
      <c r="N299" s="39"/>
      <c r="O299" s="39"/>
      <c r="P299" s="39"/>
      <c r="Q299" s="39"/>
      <c r="R299" s="39"/>
      <c r="S299" s="39"/>
      <c r="T299" s="39"/>
      <c r="U299" s="39"/>
      <c r="V299" s="39"/>
      <c r="W299" s="48"/>
      <c r="X299" s="38"/>
      <c r="Y299" s="53"/>
    </row>
    <row r="300" spans="2:25" ht="33.9" customHeight="1">
      <c r="B300" s="21">
        <f t="shared" si="3"/>
        <v>248</v>
      </c>
      <c r="C300" s="29"/>
      <c r="D300" s="29"/>
      <c r="E300" s="29"/>
      <c r="F300" s="29"/>
      <c r="G300" s="29"/>
      <c r="H300" s="29"/>
      <c r="I300" s="29"/>
      <c r="J300" s="29"/>
      <c r="K300" s="29"/>
      <c r="L300" s="29"/>
      <c r="M300" s="39"/>
      <c r="N300" s="39"/>
      <c r="O300" s="39"/>
      <c r="P300" s="39"/>
      <c r="Q300" s="39"/>
      <c r="R300" s="39"/>
      <c r="S300" s="39"/>
      <c r="T300" s="39"/>
      <c r="U300" s="39"/>
      <c r="V300" s="39"/>
      <c r="W300" s="48"/>
      <c r="X300" s="38"/>
      <c r="Y300" s="53"/>
    </row>
    <row r="301" spans="2:25" ht="33.9" customHeight="1">
      <c r="B301" s="21">
        <f t="shared" si="3"/>
        <v>249</v>
      </c>
      <c r="C301" s="29"/>
      <c r="D301" s="29"/>
      <c r="E301" s="29"/>
      <c r="F301" s="29"/>
      <c r="G301" s="29"/>
      <c r="H301" s="29"/>
      <c r="I301" s="29"/>
      <c r="J301" s="29"/>
      <c r="K301" s="29"/>
      <c r="L301" s="29"/>
      <c r="M301" s="39"/>
      <c r="N301" s="39"/>
      <c r="O301" s="39"/>
      <c r="P301" s="39"/>
      <c r="Q301" s="39"/>
      <c r="R301" s="39"/>
      <c r="S301" s="39"/>
      <c r="T301" s="39"/>
      <c r="U301" s="39"/>
      <c r="V301" s="39"/>
      <c r="W301" s="48"/>
      <c r="X301" s="38"/>
      <c r="Y301" s="53"/>
    </row>
    <row r="302" spans="2:25" ht="33.9" customHeight="1">
      <c r="B302" s="21">
        <f t="shared" si="3"/>
        <v>250</v>
      </c>
      <c r="C302" s="29"/>
      <c r="D302" s="29"/>
      <c r="E302" s="29"/>
      <c r="F302" s="29"/>
      <c r="G302" s="29"/>
      <c r="H302" s="29"/>
      <c r="I302" s="29"/>
      <c r="J302" s="29"/>
      <c r="K302" s="29"/>
      <c r="L302" s="29"/>
      <c r="M302" s="39"/>
      <c r="N302" s="39"/>
      <c r="O302" s="39"/>
      <c r="P302" s="39"/>
      <c r="Q302" s="39"/>
      <c r="R302" s="39"/>
      <c r="S302" s="39"/>
      <c r="T302" s="39"/>
      <c r="U302" s="39"/>
      <c r="V302" s="39"/>
      <c r="W302" s="48"/>
      <c r="X302" s="38"/>
      <c r="Y302" s="53"/>
    </row>
    <row r="303" spans="2:25" ht="33.9" customHeight="1">
      <c r="B303" s="21">
        <f t="shared" si="3"/>
        <v>251</v>
      </c>
      <c r="C303" s="29"/>
      <c r="D303" s="29"/>
      <c r="E303" s="29"/>
      <c r="F303" s="29"/>
      <c r="G303" s="29"/>
      <c r="H303" s="29"/>
      <c r="I303" s="29"/>
      <c r="J303" s="29"/>
      <c r="K303" s="29"/>
      <c r="L303" s="29"/>
      <c r="M303" s="39"/>
      <c r="N303" s="39"/>
      <c r="O303" s="39"/>
      <c r="P303" s="39"/>
      <c r="Q303" s="39"/>
      <c r="R303" s="39"/>
      <c r="S303" s="39"/>
      <c r="T303" s="39"/>
      <c r="U303" s="39"/>
      <c r="V303" s="39"/>
      <c r="W303" s="48"/>
      <c r="X303" s="38"/>
      <c r="Y303" s="53"/>
    </row>
    <row r="304" spans="2:25" ht="33.9" customHeight="1">
      <c r="B304" s="21">
        <f t="shared" si="3"/>
        <v>252</v>
      </c>
      <c r="C304" s="29"/>
      <c r="D304" s="29"/>
      <c r="E304" s="29"/>
      <c r="F304" s="29"/>
      <c r="G304" s="29"/>
      <c r="H304" s="29"/>
      <c r="I304" s="29"/>
      <c r="J304" s="29"/>
      <c r="K304" s="29"/>
      <c r="L304" s="29"/>
      <c r="M304" s="39"/>
      <c r="N304" s="39"/>
      <c r="O304" s="39"/>
      <c r="P304" s="39"/>
      <c r="Q304" s="39"/>
      <c r="R304" s="39"/>
      <c r="S304" s="39"/>
      <c r="T304" s="39"/>
      <c r="U304" s="39"/>
      <c r="V304" s="39"/>
      <c r="W304" s="48"/>
      <c r="X304" s="38"/>
      <c r="Y304" s="53"/>
    </row>
    <row r="305" spans="2:25" ht="33.9" customHeight="1">
      <c r="B305" s="21">
        <f t="shared" si="3"/>
        <v>253</v>
      </c>
      <c r="C305" s="29"/>
      <c r="D305" s="29"/>
      <c r="E305" s="29"/>
      <c r="F305" s="29"/>
      <c r="G305" s="29"/>
      <c r="H305" s="29"/>
      <c r="I305" s="29"/>
      <c r="J305" s="29"/>
      <c r="K305" s="29"/>
      <c r="L305" s="29"/>
      <c r="M305" s="39"/>
      <c r="N305" s="39"/>
      <c r="O305" s="39"/>
      <c r="P305" s="39"/>
      <c r="Q305" s="39"/>
      <c r="R305" s="39"/>
      <c r="S305" s="39"/>
      <c r="T305" s="39"/>
      <c r="U305" s="39"/>
      <c r="V305" s="39"/>
      <c r="W305" s="48"/>
      <c r="X305" s="38"/>
      <c r="Y305" s="53"/>
    </row>
    <row r="306" spans="2:25" ht="33.9" customHeight="1">
      <c r="B306" s="21">
        <f t="shared" si="3"/>
        <v>254</v>
      </c>
      <c r="C306" s="29"/>
      <c r="D306" s="29"/>
      <c r="E306" s="29"/>
      <c r="F306" s="29"/>
      <c r="G306" s="29"/>
      <c r="H306" s="29"/>
      <c r="I306" s="29"/>
      <c r="J306" s="29"/>
      <c r="K306" s="29"/>
      <c r="L306" s="29"/>
      <c r="M306" s="39"/>
      <c r="N306" s="39"/>
      <c r="O306" s="39"/>
      <c r="P306" s="39"/>
      <c r="Q306" s="39"/>
      <c r="R306" s="39"/>
      <c r="S306" s="39"/>
      <c r="T306" s="39"/>
      <c r="U306" s="39"/>
      <c r="V306" s="39"/>
      <c r="W306" s="48"/>
      <c r="X306" s="38"/>
      <c r="Y306" s="53"/>
    </row>
    <row r="307" spans="2:25" ht="33.9" customHeight="1">
      <c r="B307" s="21">
        <f t="shared" si="3"/>
        <v>255</v>
      </c>
      <c r="C307" s="29"/>
      <c r="D307" s="29"/>
      <c r="E307" s="29"/>
      <c r="F307" s="29"/>
      <c r="G307" s="29"/>
      <c r="H307" s="29"/>
      <c r="I307" s="29"/>
      <c r="J307" s="29"/>
      <c r="K307" s="29"/>
      <c r="L307" s="29"/>
      <c r="M307" s="39"/>
      <c r="N307" s="39"/>
      <c r="O307" s="39"/>
      <c r="P307" s="39"/>
      <c r="Q307" s="39"/>
      <c r="R307" s="39"/>
      <c r="S307" s="39"/>
      <c r="T307" s="39"/>
      <c r="U307" s="39"/>
      <c r="V307" s="39"/>
      <c r="W307" s="48"/>
      <c r="X307" s="38"/>
      <c r="Y307" s="53"/>
    </row>
    <row r="308" spans="2:25" ht="33.9" customHeight="1">
      <c r="B308" s="21">
        <f t="shared" si="3"/>
        <v>256</v>
      </c>
      <c r="C308" s="29"/>
      <c r="D308" s="29"/>
      <c r="E308" s="29"/>
      <c r="F308" s="29"/>
      <c r="G308" s="29"/>
      <c r="H308" s="29"/>
      <c r="I308" s="29"/>
      <c r="J308" s="29"/>
      <c r="K308" s="29"/>
      <c r="L308" s="29"/>
      <c r="M308" s="39"/>
      <c r="N308" s="39"/>
      <c r="O308" s="39"/>
      <c r="P308" s="39"/>
      <c r="Q308" s="39"/>
      <c r="R308" s="39"/>
      <c r="S308" s="39"/>
      <c r="T308" s="39"/>
      <c r="U308" s="39"/>
      <c r="V308" s="39"/>
      <c r="W308" s="48"/>
      <c r="X308" s="38"/>
      <c r="Y308" s="53"/>
    </row>
    <row r="309" spans="2:25" ht="33.9" customHeight="1">
      <c r="B309" s="21">
        <f t="shared" si="3"/>
        <v>257</v>
      </c>
      <c r="C309" s="29"/>
      <c r="D309" s="29"/>
      <c r="E309" s="29"/>
      <c r="F309" s="29"/>
      <c r="G309" s="29"/>
      <c r="H309" s="29"/>
      <c r="I309" s="29"/>
      <c r="J309" s="29"/>
      <c r="K309" s="29"/>
      <c r="L309" s="29"/>
      <c r="M309" s="39"/>
      <c r="N309" s="39"/>
      <c r="O309" s="39"/>
      <c r="P309" s="39"/>
      <c r="Q309" s="39"/>
      <c r="R309" s="39"/>
      <c r="S309" s="39"/>
      <c r="T309" s="39"/>
      <c r="U309" s="39"/>
      <c r="V309" s="39"/>
      <c r="W309" s="48"/>
      <c r="X309" s="38"/>
      <c r="Y309" s="53"/>
    </row>
    <row r="310" spans="2:25" ht="33.9" customHeight="1">
      <c r="B310" s="21">
        <f t="shared" ref="B310:B373" si="4">B309+1</f>
        <v>258</v>
      </c>
      <c r="C310" s="29"/>
      <c r="D310" s="29"/>
      <c r="E310" s="29"/>
      <c r="F310" s="29"/>
      <c r="G310" s="29"/>
      <c r="H310" s="29"/>
      <c r="I310" s="29"/>
      <c r="J310" s="29"/>
      <c r="K310" s="29"/>
      <c r="L310" s="29"/>
      <c r="M310" s="39"/>
      <c r="N310" s="39"/>
      <c r="O310" s="39"/>
      <c r="P310" s="39"/>
      <c r="Q310" s="39"/>
      <c r="R310" s="39"/>
      <c r="S310" s="39"/>
      <c r="T310" s="39"/>
      <c r="U310" s="39"/>
      <c r="V310" s="39"/>
      <c r="W310" s="48"/>
      <c r="X310" s="38"/>
      <c r="Y310" s="53"/>
    </row>
    <row r="311" spans="2:25" ht="33.9" customHeight="1">
      <c r="B311" s="21">
        <f t="shared" si="4"/>
        <v>259</v>
      </c>
      <c r="C311" s="29"/>
      <c r="D311" s="29"/>
      <c r="E311" s="29"/>
      <c r="F311" s="29"/>
      <c r="G311" s="29"/>
      <c r="H311" s="29"/>
      <c r="I311" s="29"/>
      <c r="J311" s="29"/>
      <c r="K311" s="29"/>
      <c r="L311" s="29"/>
      <c r="M311" s="39"/>
      <c r="N311" s="39"/>
      <c r="O311" s="39"/>
      <c r="P311" s="39"/>
      <c r="Q311" s="39"/>
      <c r="R311" s="39"/>
      <c r="S311" s="39"/>
      <c r="T311" s="39"/>
      <c r="U311" s="39"/>
      <c r="V311" s="39"/>
      <c r="W311" s="48"/>
      <c r="X311" s="38"/>
      <c r="Y311" s="53"/>
    </row>
    <row r="312" spans="2:25" ht="33.9" customHeight="1">
      <c r="B312" s="21">
        <f t="shared" si="4"/>
        <v>260</v>
      </c>
      <c r="C312" s="29"/>
      <c r="D312" s="29"/>
      <c r="E312" s="29"/>
      <c r="F312" s="29"/>
      <c r="G312" s="29"/>
      <c r="H312" s="29"/>
      <c r="I312" s="29"/>
      <c r="J312" s="29"/>
      <c r="K312" s="29"/>
      <c r="L312" s="29"/>
      <c r="M312" s="39"/>
      <c r="N312" s="39"/>
      <c r="O312" s="39"/>
      <c r="P312" s="39"/>
      <c r="Q312" s="39"/>
      <c r="R312" s="39"/>
      <c r="S312" s="39"/>
      <c r="T312" s="39"/>
      <c r="U312" s="39"/>
      <c r="V312" s="39"/>
      <c r="W312" s="48"/>
      <c r="X312" s="38"/>
      <c r="Y312" s="53"/>
    </row>
    <row r="313" spans="2:25" ht="33.9" customHeight="1">
      <c r="B313" s="21">
        <f t="shared" si="4"/>
        <v>261</v>
      </c>
      <c r="C313" s="29"/>
      <c r="D313" s="29"/>
      <c r="E313" s="29"/>
      <c r="F313" s="29"/>
      <c r="G313" s="29"/>
      <c r="H313" s="29"/>
      <c r="I313" s="29"/>
      <c r="J313" s="29"/>
      <c r="K313" s="29"/>
      <c r="L313" s="29"/>
      <c r="M313" s="39"/>
      <c r="N313" s="39"/>
      <c r="O313" s="39"/>
      <c r="P313" s="39"/>
      <c r="Q313" s="39"/>
      <c r="R313" s="39"/>
      <c r="S313" s="39"/>
      <c r="T313" s="39"/>
      <c r="U313" s="39"/>
      <c r="V313" s="39"/>
      <c r="W313" s="48"/>
      <c r="X313" s="38"/>
      <c r="Y313" s="53"/>
    </row>
    <row r="314" spans="2:25" ht="33.9" customHeight="1">
      <c r="B314" s="21">
        <f t="shared" si="4"/>
        <v>262</v>
      </c>
      <c r="C314" s="29"/>
      <c r="D314" s="29"/>
      <c r="E314" s="29"/>
      <c r="F314" s="29"/>
      <c r="G314" s="29"/>
      <c r="H314" s="29"/>
      <c r="I314" s="29"/>
      <c r="J314" s="29"/>
      <c r="K314" s="29"/>
      <c r="L314" s="29"/>
      <c r="M314" s="39"/>
      <c r="N314" s="39"/>
      <c r="O314" s="39"/>
      <c r="P314" s="39"/>
      <c r="Q314" s="39"/>
      <c r="R314" s="39"/>
      <c r="S314" s="39"/>
      <c r="T314" s="39"/>
      <c r="U314" s="39"/>
      <c r="V314" s="39"/>
      <c r="W314" s="48"/>
      <c r="X314" s="38"/>
      <c r="Y314" s="53"/>
    </row>
    <row r="315" spans="2:25" ht="33.9" customHeight="1">
      <c r="B315" s="21">
        <f t="shared" si="4"/>
        <v>263</v>
      </c>
      <c r="C315" s="29"/>
      <c r="D315" s="29"/>
      <c r="E315" s="29"/>
      <c r="F315" s="29"/>
      <c r="G315" s="29"/>
      <c r="H315" s="29"/>
      <c r="I315" s="29"/>
      <c r="J315" s="29"/>
      <c r="K315" s="29"/>
      <c r="L315" s="29"/>
      <c r="M315" s="39"/>
      <c r="N315" s="39"/>
      <c r="O315" s="39"/>
      <c r="P315" s="39"/>
      <c r="Q315" s="39"/>
      <c r="R315" s="39"/>
      <c r="S315" s="39"/>
      <c r="T315" s="39"/>
      <c r="U315" s="39"/>
      <c r="V315" s="39"/>
      <c r="W315" s="48"/>
      <c r="X315" s="38"/>
      <c r="Y315" s="53"/>
    </row>
    <row r="316" spans="2:25" ht="33.9" customHeight="1">
      <c r="B316" s="21">
        <f t="shared" si="4"/>
        <v>264</v>
      </c>
      <c r="C316" s="29"/>
      <c r="D316" s="29"/>
      <c r="E316" s="29"/>
      <c r="F316" s="29"/>
      <c r="G316" s="29"/>
      <c r="H316" s="29"/>
      <c r="I316" s="29"/>
      <c r="J316" s="29"/>
      <c r="K316" s="29"/>
      <c r="L316" s="29"/>
      <c r="M316" s="39"/>
      <c r="N316" s="39"/>
      <c r="O316" s="39"/>
      <c r="P316" s="39"/>
      <c r="Q316" s="39"/>
      <c r="R316" s="39"/>
      <c r="S316" s="39"/>
      <c r="T316" s="39"/>
      <c r="U316" s="39"/>
      <c r="V316" s="39"/>
      <c r="W316" s="48"/>
      <c r="X316" s="38"/>
      <c r="Y316" s="53"/>
    </row>
    <row r="317" spans="2:25" ht="33.9" customHeight="1">
      <c r="B317" s="21">
        <f t="shared" si="4"/>
        <v>265</v>
      </c>
      <c r="C317" s="29"/>
      <c r="D317" s="29"/>
      <c r="E317" s="29"/>
      <c r="F317" s="29"/>
      <c r="G317" s="29"/>
      <c r="H317" s="29"/>
      <c r="I317" s="29"/>
      <c r="J317" s="29"/>
      <c r="K317" s="29"/>
      <c r="L317" s="29"/>
      <c r="M317" s="39"/>
      <c r="N317" s="39"/>
      <c r="O317" s="39"/>
      <c r="P317" s="39"/>
      <c r="Q317" s="39"/>
      <c r="R317" s="39"/>
      <c r="S317" s="39"/>
      <c r="T317" s="39"/>
      <c r="U317" s="39"/>
      <c r="V317" s="39"/>
      <c r="W317" s="48"/>
      <c r="X317" s="38"/>
      <c r="Y317" s="53"/>
    </row>
    <row r="318" spans="2:25" ht="33.9" customHeight="1">
      <c r="B318" s="21">
        <f t="shared" si="4"/>
        <v>266</v>
      </c>
      <c r="C318" s="29"/>
      <c r="D318" s="29"/>
      <c r="E318" s="29"/>
      <c r="F318" s="29"/>
      <c r="G318" s="29"/>
      <c r="H318" s="29"/>
      <c r="I318" s="29"/>
      <c r="J318" s="29"/>
      <c r="K318" s="29"/>
      <c r="L318" s="29"/>
      <c r="M318" s="39"/>
      <c r="N318" s="39"/>
      <c r="O318" s="39"/>
      <c r="P318" s="39"/>
      <c r="Q318" s="39"/>
      <c r="R318" s="39"/>
      <c r="S318" s="39"/>
      <c r="T318" s="39"/>
      <c r="U318" s="39"/>
      <c r="V318" s="39"/>
      <c r="W318" s="48"/>
      <c r="X318" s="38"/>
      <c r="Y318" s="53"/>
    </row>
    <row r="319" spans="2:25" ht="33.9" customHeight="1">
      <c r="B319" s="21">
        <f t="shared" si="4"/>
        <v>267</v>
      </c>
      <c r="C319" s="29"/>
      <c r="D319" s="29"/>
      <c r="E319" s="29"/>
      <c r="F319" s="29"/>
      <c r="G319" s="29"/>
      <c r="H319" s="29"/>
      <c r="I319" s="29"/>
      <c r="J319" s="29"/>
      <c r="K319" s="29"/>
      <c r="L319" s="29"/>
      <c r="M319" s="39"/>
      <c r="N319" s="39"/>
      <c r="O319" s="39"/>
      <c r="P319" s="39"/>
      <c r="Q319" s="39"/>
      <c r="R319" s="39"/>
      <c r="S319" s="39"/>
      <c r="T319" s="39"/>
      <c r="U319" s="39"/>
      <c r="V319" s="39"/>
      <c r="W319" s="48"/>
      <c r="X319" s="38"/>
      <c r="Y319" s="53"/>
    </row>
    <row r="320" spans="2:25" ht="33.9" customHeight="1">
      <c r="B320" s="21">
        <f t="shared" si="4"/>
        <v>268</v>
      </c>
      <c r="C320" s="29"/>
      <c r="D320" s="29"/>
      <c r="E320" s="29"/>
      <c r="F320" s="29"/>
      <c r="G320" s="29"/>
      <c r="H320" s="29"/>
      <c r="I320" s="29"/>
      <c r="J320" s="29"/>
      <c r="K320" s="29"/>
      <c r="L320" s="29"/>
      <c r="M320" s="39"/>
      <c r="N320" s="39"/>
      <c r="O320" s="39"/>
      <c r="P320" s="39"/>
      <c r="Q320" s="39"/>
      <c r="R320" s="39"/>
      <c r="S320" s="39"/>
      <c r="T320" s="39"/>
      <c r="U320" s="39"/>
      <c r="V320" s="39"/>
      <c r="W320" s="48"/>
      <c r="X320" s="38"/>
      <c r="Y320" s="53"/>
    </row>
    <row r="321" spans="2:25" ht="33.9" customHeight="1">
      <c r="B321" s="21">
        <f t="shared" si="4"/>
        <v>269</v>
      </c>
      <c r="C321" s="29"/>
      <c r="D321" s="29"/>
      <c r="E321" s="29"/>
      <c r="F321" s="29"/>
      <c r="G321" s="29"/>
      <c r="H321" s="29"/>
      <c r="I321" s="29"/>
      <c r="J321" s="29"/>
      <c r="K321" s="29"/>
      <c r="L321" s="29"/>
      <c r="M321" s="39"/>
      <c r="N321" s="39"/>
      <c r="O321" s="39"/>
      <c r="P321" s="39"/>
      <c r="Q321" s="39"/>
      <c r="R321" s="39"/>
      <c r="S321" s="39"/>
      <c r="T321" s="39"/>
      <c r="U321" s="39"/>
      <c r="V321" s="39"/>
      <c r="W321" s="48"/>
      <c r="X321" s="38"/>
      <c r="Y321" s="53"/>
    </row>
    <row r="322" spans="2:25" ht="33.9" customHeight="1">
      <c r="B322" s="21">
        <f t="shared" si="4"/>
        <v>270</v>
      </c>
      <c r="C322" s="29"/>
      <c r="D322" s="29"/>
      <c r="E322" s="29"/>
      <c r="F322" s="29"/>
      <c r="G322" s="29"/>
      <c r="H322" s="29"/>
      <c r="I322" s="29"/>
      <c r="J322" s="29"/>
      <c r="K322" s="29"/>
      <c r="L322" s="29"/>
      <c r="M322" s="39"/>
      <c r="N322" s="39"/>
      <c r="O322" s="39"/>
      <c r="P322" s="39"/>
      <c r="Q322" s="39"/>
      <c r="R322" s="39"/>
      <c r="S322" s="39"/>
      <c r="T322" s="39"/>
      <c r="U322" s="39"/>
      <c r="V322" s="39"/>
      <c r="W322" s="48"/>
      <c r="X322" s="38"/>
      <c r="Y322" s="53"/>
    </row>
    <row r="323" spans="2:25" ht="33.9" customHeight="1">
      <c r="B323" s="21">
        <f t="shared" si="4"/>
        <v>271</v>
      </c>
      <c r="C323" s="29"/>
      <c r="D323" s="29"/>
      <c r="E323" s="29"/>
      <c r="F323" s="29"/>
      <c r="G323" s="29"/>
      <c r="H323" s="29"/>
      <c r="I323" s="29"/>
      <c r="J323" s="29"/>
      <c r="K323" s="29"/>
      <c r="L323" s="29"/>
      <c r="M323" s="39"/>
      <c r="N323" s="39"/>
      <c r="O323" s="39"/>
      <c r="P323" s="39"/>
      <c r="Q323" s="39"/>
      <c r="R323" s="39"/>
      <c r="S323" s="39"/>
      <c r="T323" s="39"/>
      <c r="U323" s="39"/>
      <c r="V323" s="39"/>
      <c r="W323" s="48"/>
      <c r="X323" s="38"/>
      <c r="Y323" s="53"/>
    </row>
    <row r="324" spans="2:25" ht="33.9" customHeight="1">
      <c r="B324" s="21">
        <f t="shared" si="4"/>
        <v>272</v>
      </c>
      <c r="C324" s="29"/>
      <c r="D324" s="29"/>
      <c r="E324" s="29"/>
      <c r="F324" s="29"/>
      <c r="G324" s="29"/>
      <c r="H324" s="29"/>
      <c r="I324" s="29"/>
      <c r="J324" s="29"/>
      <c r="K324" s="29"/>
      <c r="L324" s="29"/>
      <c r="M324" s="39"/>
      <c r="N324" s="39"/>
      <c r="O324" s="39"/>
      <c r="P324" s="39"/>
      <c r="Q324" s="39"/>
      <c r="R324" s="39"/>
      <c r="S324" s="39"/>
      <c r="T324" s="39"/>
      <c r="U324" s="39"/>
      <c r="V324" s="39"/>
      <c r="W324" s="48"/>
      <c r="X324" s="38"/>
      <c r="Y324" s="53"/>
    </row>
    <row r="325" spans="2:25" ht="33.9" customHeight="1">
      <c r="B325" s="21">
        <f t="shared" si="4"/>
        <v>273</v>
      </c>
      <c r="C325" s="29"/>
      <c r="D325" s="29"/>
      <c r="E325" s="29"/>
      <c r="F325" s="29"/>
      <c r="G325" s="29"/>
      <c r="H325" s="29"/>
      <c r="I325" s="29"/>
      <c r="J325" s="29"/>
      <c r="K325" s="29"/>
      <c r="L325" s="29"/>
      <c r="M325" s="39"/>
      <c r="N325" s="39"/>
      <c r="O325" s="39"/>
      <c r="P325" s="39"/>
      <c r="Q325" s="39"/>
      <c r="R325" s="39"/>
      <c r="S325" s="39"/>
      <c r="T325" s="39"/>
      <c r="U325" s="39"/>
      <c r="V325" s="39"/>
      <c r="W325" s="48"/>
      <c r="X325" s="38"/>
      <c r="Y325" s="53"/>
    </row>
    <row r="326" spans="2:25" ht="33.9" customHeight="1">
      <c r="B326" s="21">
        <f t="shared" si="4"/>
        <v>274</v>
      </c>
      <c r="C326" s="29"/>
      <c r="D326" s="29"/>
      <c r="E326" s="29"/>
      <c r="F326" s="29"/>
      <c r="G326" s="29"/>
      <c r="H326" s="29"/>
      <c r="I326" s="29"/>
      <c r="J326" s="29"/>
      <c r="K326" s="29"/>
      <c r="L326" s="29"/>
      <c r="M326" s="39"/>
      <c r="N326" s="39"/>
      <c r="O326" s="39"/>
      <c r="P326" s="39"/>
      <c r="Q326" s="39"/>
      <c r="R326" s="39"/>
      <c r="S326" s="39"/>
      <c r="T326" s="39"/>
      <c r="U326" s="39"/>
      <c r="V326" s="39"/>
      <c r="W326" s="48"/>
      <c r="X326" s="38"/>
      <c r="Y326" s="53"/>
    </row>
    <row r="327" spans="2:25" ht="33.9" customHeight="1">
      <c r="B327" s="21">
        <f t="shared" si="4"/>
        <v>275</v>
      </c>
      <c r="C327" s="29"/>
      <c r="D327" s="29"/>
      <c r="E327" s="29"/>
      <c r="F327" s="29"/>
      <c r="G327" s="29"/>
      <c r="H327" s="29"/>
      <c r="I327" s="29"/>
      <c r="J327" s="29"/>
      <c r="K327" s="29"/>
      <c r="L327" s="29"/>
      <c r="M327" s="39"/>
      <c r="N327" s="39"/>
      <c r="O327" s="39"/>
      <c r="P327" s="39"/>
      <c r="Q327" s="39"/>
      <c r="R327" s="39"/>
      <c r="S327" s="39"/>
      <c r="T327" s="39"/>
      <c r="U327" s="39"/>
      <c r="V327" s="39"/>
      <c r="W327" s="48"/>
      <c r="X327" s="38"/>
      <c r="Y327" s="53"/>
    </row>
    <row r="328" spans="2:25" ht="33.9" customHeight="1">
      <c r="B328" s="21">
        <f t="shared" si="4"/>
        <v>276</v>
      </c>
      <c r="C328" s="29"/>
      <c r="D328" s="29"/>
      <c r="E328" s="29"/>
      <c r="F328" s="29"/>
      <c r="G328" s="29"/>
      <c r="H328" s="29"/>
      <c r="I328" s="29"/>
      <c r="J328" s="29"/>
      <c r="K328" s="29"/>
      <c r="L328" s="29"/>
      <c r="M328" s="39"/>
      <c r="N328" s="39"/>
      <c r="O328" s="39"/>
      <c r="P328" s="39"/>
      <c r="Q328" s="39"/>
      <c r="R328" s="39"/>
      <c r="S328" s="39"/>
      <c r="T328" s="39"/>
      <c r="U328" s="39"/>
      <c r="V328" s="39"/>
      <c r="W328" s="48"/>
      <c r="X328" s="38"/>
      <c r="Y328" s="53"/>
    </row>
    <row r="329" spans="2:25" ht="33.9" customHeight="1">
      <c r="B329" s="21">
        <f t="shared" si="4"/>
        <v>277</v>
      </c>
      <c r="C329" s="29"/>
      <c r="D329" s="29"/>
      <c r="E329" s="29"/>
      <c r="F329" s="29"/>
      <c r="G329" s="29"/>
      <c r="H329" s="29"/>
      <c r="I329" s="29"/>
      <c r="J329" s="29"/>
      <c r="K329" s="29"/>
      <c r="L329" s="29"/>
      <c r="M329" s="39"/>
      <c r="N329" s="39"/>
      <c r="O329" s="39"/>
      <c r="P329" s="39"/>
      <c r="Q329" s="39"/>
      <c r="R329" s="39"/>
      <c r="S329" s="39"/>
      <c r="T329" s="39"/>
      <c r="U329" s="39"/>
      <c r="V329" s="39"/>
      <c r="W329" s="48"/>
      <c r="X329" s="38"/>
      <c r="Y329" s="53"/>
    </row>
    <row r="330" spans="2:25" ht="33.9" customHeight="1">
      <c r="B330" s="21">
        <f t="shared" si="4"/>
        <v>278</v>
      </c>
      <c r="C330" s="29"/>
      <c r="D330" s="29"/>
      <c r="E330" s="29"/>
      <c r="F330" s="29"/>
      <c r="G330" s="29"/>
      <c r="H330" s="29"/>
      <c r="I330" s="29"/>
      <c r="J330" s="29"/>
      <c r="K330" s="29"/>
      <c r="L330" s="29"/>
      <c r="M330" s="39"/>
      <c r="N330" s="39"/>
      <c r="O330" s="39"/>
      <c r="P330" s="39"/>
      <c r="Q330" s="39"/>
      <c r="R330" s="39"/>
      <c r="S330" s="39"/>
      <c r="T330" s="39"/>
      <c r="U330" s="39"/>
      <c r="V330" s="39"/>
      <c r="W330" s="48"/>
      <c r="X330" s="38"/>
      <c r="Y330" s="53"/>
    </row>
    <row r="331" spans="2:25" ht="33.9" customHeight="1">
      <c r="B331" s="21">
        <f t="shared" si="4"/>
        <v>279</v>
      </c>
      <c r="C331" s="29"/>
      <c r="D331" s="29"/>
      <c r="E331" s="29"/>
      <c r="F331" s="29"/>
      <c r="G331" s="29"/>
      <c r="H331" s="29"/>
      <c r="I331" s="29"/>
      <c r="J331" s="29"/>
      <c r="K331" s="29"/>
      <c r="L331" s="29"/>
      <c r="M331" s="39"/>
      <c r="N331" s="39"/>
      <c r="O331" s="39"/>
      <c r="P331" s="39"/>
      <c r="Q331" s="39"/>
      <c r="R331" s="39"/>
      <c r="S331" s="39"/>
      <c r="T331" s="39"/>
      <c r="U331" s="39"/>
      <c r="V331" s="39"/>
      <c r="W331" s="48"/>
      <c r="X331" s="38"/>
      <c r="Y331" s="53"/>
    </row>
    <row r="332" spans="2:25" ht="33.9" customHeight="1">
      <c r="B332" s="21">
        <f t="shared" si="4"/>
        <v>280</v>
      </c>
      <c r="C332" s="29"/>
      <c r="D332" s="29"/>
      <c r="E332" s="29"/>
      <c r="F332" s="29"/>
      <c r="G332" s="29"/>
      <c r="H332" s="29"/>
      <c r="I332" s="29"/>
      <c r="J332" s="29"/>
      <c r="K332" s="29"/>
      <c r="L332" s="29"/>
      <c r="M332" s="39"/>
      <c r="N332" s="39"/>
      <c r="O332" s="39"/>
      <c r="P332" s="39"/>
      <c r="Q332" s="39"/>
      <c r="R332" s="39"/>
      <c r="S332" s="39"/>
      <c r="T332" s="39"/>
      <c r="U332" s="39"/>
      <c r="V332" s="39"/>
      <c r="W332" s="48"/>
      <c r="X332" s="38"/>
      <c r="Y332" s="53"/>
    </row>
    <row r="333" spans="2:25" ht="33.9" customHeight="1">
      <c r="B333" s="21">
        <f t="shared" si="4"/>
        <v>281</v>
      </c>
      <c r="C333" s="29"/>
      <c r="D333" s="29"/>
      <c r="E333" s="29"/>
      <c r="F333" s="29"/>
      <c r="G333" s="29"/>
      <c r="H333" s="29"/>
      <c r="I333" s="29"/>
      <c r="J333" s="29"/>
      <c r="K333" s="29"/>
      <c r="L333" s="29"/>
      <c r="M333" s="39"/>
      <c r="N333" s="39"/>
      <c r="O333" s="39"/>
      <c r="P333" s="39"/>
      <c r="Q333" s="39"/>
      <c r="R333" s="39"/>
      <c r="S333" s="39"/>
      <c r="T333" s="39"/>
      <c r="U333" s="39"/>
      <c r="V333" s="39"/>
      <c r="W333" s="48"/>
      <c r="X333" s="38"/>
      <c r="Y333" s="53"/>
    </row>
    <row r="334" spans="2:25" ht="33.9" customHeight="1">
      <c r="B334" s="21">
        <f t="shared" si="4"/>
        <v>282</v>
      </c>
      <c r="C334" s="29"/>
      <c r="D334" s="29"/>
      <c r="E334" s="29"/>
      <c r="F334" s="29"/>
      <c r="G334" s="29"/>
      <c r="H334" s="29"/>
      <c r="I334" s="29"/>
      <c r="J334" s="29"/>
      <c r="K334" s="29"/>
      <c r="L334" s="29"/>
      <c r="M334" s="39"/>
      <c r="N334" s="39"/>
      <c r="O334" s="39"/>
      <c r="P334" s="39"/>
      <c r="Q334" s="39"/>
      <c r="R334" s="39"/>
      <c r="S334" s="39"/>
      <c r="T334" s="39"/>
      <c r="U334" s="39"/>
      <c r="V334" s="39"/>
      <c r="W334" s="48"/>
      <c r="X334" s="38"/>
      <c r="Y334" s="53"/>
    </row>
    <row r="335" spans="2:25" ht="33.9" customHeight="1">
      <c r="B335" s="21">
        <f t="shared" si="4"/>
        <v>283</v>
      </c>
      <c r="C335" s="29"/>
      <c r="D335" s="29"/>
      <c r="E335" s="29"/>
      <c r="F335" s="29"/>
      <c r="G335" s="29"/>
      <c r="H335" s="29"/>
      <c r="I335" s="29"/>
      <c r="J335" s="29"/>
      <c r="K335" s="29"/>
      <c r="L335" s="29"/>
      <c r="M335" s="39"/>
      <c r="N335" s="39"/>
      <c r="O335" s="39"/>
      <c r="P335" s="39"/>
      <c r="Q335" s="39"/>
      <c r="R335" s="39"/>
      <c r="S335" s="39"/>
      <c r="T335" s="39"/>
      <c r="U335" s="39"/>
      <c r="V335" s="39"/>
      <c r="W335" s="48"/>
      <c r="X335" s="38"/>
      <c r="Y335" s="53"/>
    </row>
    <row r="336" spans="2:25" ht="33.9" customHeight="1">
      <c r="B336" s="21">
        <f t="shared" si="4"/>
        <v>284</v>
      </c>
      <c r="C336" s="29"/>
      <c r="D336" s="29"/>
      <c r="E336" s="29"/>
      <c r="F336" s="29"/>
      <c r="G336" s="29"/>
      <c r="H336" s="29"/>
      <c r="I336" s="29"/>
      <c r="J336" s="29"/>
      <c r="K336" s="29"/>
      <c r="L336" s="29"/>
      <c r="M336" s="39"/>
      <c r="N336" s="39"/>
      <c r="O336" s="39"/>
      <c r="P336" s="39"/>
      <c r="Q336" s="39"/>
      <c r="R336" s="39"/>
      <c r="S336" s="39"/>
      <c r="T336" s="39"/>
      <c r="U336" s="39"/>
      <c r="V336" s="39"/>
      <c r="W336" s="48"/>
      <c r="X336" s="38"/>
      <c r="Y336" s="53"/>
    </row>
    <row r="337" spans="2:25" ht="33.9" customHeight="1">
      <c r="B337" s="21">
        <f t="shared" si="4"/>
        <v>285</v>
      </c>
      <c r="C337" s="29"/>
      <c r="D337" s="29"/>
      <c r="E337" s="29"/>
      <c r="F337" s="29"/>
      <c r="G337" s="29"/>
      <c r="H337" s="29"/>
      <c r="I337" s="29"/>
      <c r="J337" s="29"/>
      <c r="K337" s="29"/>
      <c r="L337" s="29"/>
      <c r="M337" s="39"/>
      <c r="N337" s="39"/>
      <c r="O337" s="39"/>
      <c r="P337" s="39"/>
      <c r="Q337" s="39"/>
      <c r="R337" s="39"/>
      <c r="S337" s="39"/>
      <c r="T337" s="39"/>
      <c r="U337" s="39"/>
      <c r="V337" s="39"/>
      <c r="W337" s="48"/>
      <c r="X337" s="38"/>
      <c r="Y337" s="53"/>
    </row>
    <row r="338" spans="2:25" ht="33.9" customHeight="1">
      <c r="B338" s="21">
        <f t="shared" si="4"/>
        <v>286</v>
      </c>
      <c r="C338" s="29"/>
      <c r="D338" s="29"/>
      <c r="E338" s="29"/>
      <c r="F338" s="29"/>
      <c r="G338" s="29"/>
      <c r="H338" s="29"/>
      <c r="I338" s="29"/>
      <c r="J338" s="29"/>
      <c r="K338" s="29"/>
      <c r="L338" s="29"/>
      <c r="M338" s="39"/>
      <c r="N338" s="39"/>
      <c r="O338" s="39"/>
      <c r="P338" s="39"/>
      <c r="Q338" s="39"/>
      <c r="R338" s="39"/>
      <c r="S338" s="39"/>
      <c r="T338" s="39"/>
      <c r="U338" s="39"/>
      <c r="V338" s="39"/>
      <c r="W338" s="48"/>
      <c r="X338" s="38"/>
      <c r="Y338" s="53"/>
    </row>
    <row r="339" spans="2:25" ht="33.9" customHeight="1">
      <c r="B339" s="21">
        <f t="shared" si="4"/>
        <v>287</v>
      </c>
      <c r="C339" s="29"/>
      <c r="D339" s="29"/>
      <c r="E339" s="29"/>
      <c r="F339" s="29"/>
      <c r="G339" s="29"/>
      <c r="H339" s="29"/>
      <c r="I339" s="29"/>
      <c r="J339" s="29"/>
      <c r="K339" s="29"/>
      <c r="L339" s="29"/>
      <c r="M339" s="39"/>
      <c r="N339" s="39"/>
      <c r="O339" s="39"/>
      <c r="P339" s="39"/>
      <c r="Q339" s="39"/>
      <c r="R339" s="39"/>
      <c r="S339" s="39"/>
      <c r="T339" s="39"/>
      <c r="U339" s="39"/>
      <c r="V339" s="39"/>
      <c r="W339" s="48"/>
      <c r="X339" s="38"/>
      <c r="Y339" s="53"/>
    </row>
    <row r="340" spans="2:25" ht="33.9" customHeight="1">
      <c r="B340" s="21">
        <f t="shared" si="4"/>
        <v>288</v>
      </c>
      <c r="C340" s="29"/>
      <c r="D340" s="29"/>
      <c r="E340" s="29"/>
      <c r="F340" s="29"/>
      <c r="G340" s="29"/>
      <c r="H340" s="29"/>
      <c r="I340" s="29"/>
      <c r="J340" s="29"/>
      <c r="K340" s="29"/>
      <c r="L340" s="29"/>
      <c r="M340" s="39"/>
      <c r="N340" s="39"/>
      <c r="O340" s="39"/>
      <c r="P340" s="39"/>
      <c r="Q340" s="39"/>
      <c r="R340" s="39"/>
      <c r="S340" s="39"/>
      <c r="T340" s="39"/>
      <c r="U340" s="39"/>
      <c r="V340" s="39"/>
      <c r="W340" s="48"/>
      <c r="X340" s="38"/>
      <c r="Y340" s="53"/>
    </row>
    <row r="341" spans="2:25" ht="33.9" customHeight="1">
      <c r="B341" s="21">
        <f t="shared" si="4"/>
        <v>289</v>
      </c>
      <c r="C341" s="29"/>
      <c r="D341" s="29"/>
      <c r="E341" s="29"/>
      <c r="F341" s="29"/>
      <c r="G341" s="29"/>
      <c r="H341" s="29"/>
      <c r="I341" s="29"/>
      <c r="J341" s="29"/>
      <c r="K341" s="29"/>
      <c r="L341" s="29"/>
      <c r="M341" s="39"/>
      <c r="N341" s="39"/>
      <c r="O341" s="39"/>
      <c r="P341" s="39"/>
      <c r="Q341" s="39"/>
      <c r="R341" s="39"/>
      <c r="S341" s="39"/>
      <c r="T341" s="39"/>
      <c r="U341" s="39"/>
      <c r="V341" s="39"/>
      <c r="W341" s="48"/>
      <c r="X341" s="38"/>
      <c r="Y341" s="53"/>
    </row>
    <row r="342" spans="2:25" ht="33.9" customHeight="1">
      <c r="B342" s="21">
        <f t="shared" si="4"/>
        <v>290</v>
      </c>
      <c r="C342" s="29"/>
      <c r="D342" s="29"/>
      <c r="E342" s="29"/>
      <c r="F342" s="29"/>
      <c r="G342" s="29"/>
      <c r="H342" s="29"/>
      <c r="I342" s="29"/>
      <c r="J342" s="29"/>
      <c r="K342" s="29"/>
      <c r="L342" s="29"/>
      <c r="M342" s="39"/>
      <c r="N342" s="39"/>
      <c r="O342" s="39"/>
      <c r="P342" s="39"/>
      <c r="Q342" s="39"/>
      <c r="R342" s="39"/>
      <c r="S342" s="39"/>
      <c r="T342" s="39"/>
      <c r="U342" s="39"/>
      <c r="V342" s="39"/>
      <c r="W342" s="48"/>
      <c r="X342" s="38"/>
      <c r="Y342" s="53"/>
    </row>
    <row r="343" spans="2:25" ht="33.9" customHeight="1">
      <c r="B343" s="21">
        <f t="shared" si="4"/>
        <v>291</v>
      </c>
      <c r="C343" s="29"/>
      <c r="D343" s="29"/>
      <c r="E343" s="29"/>
      <c r="F343" s="29"/>
      <c r="G343" s="29"/>
      <c r="H343" s="29"/>
      <c r="I343" s="29"/>
      <c r="J343" s="29"/>
      <c r="K343" s="29"/>
      <c r="L343" s="29"/>
      <c r="M343" s="39"/>
      <c r="N343" s="39"/>
      <c r="O343" s="39"/>
      <c r="P343" s="39"/>
      <c r="Q343" s="39"/>
      <c r="R343" s="39"/>
      <c r="S343" s="39"/>
      <c r="T343" s="39"/>
      <c r="U343" s="39"/>
      <c r="V343" s="39"/>
      <c r="W343" s="48"/>
      <c r="X343" s="38"/>
      <c r="Y343" s="53"/>
    </row>
    <row r="344" spans="2:25" ht="33.9" customHeight="1">
      <c r="B344" s="21">
        <f t="shared" si="4"/>
        <v>292</v>
      </c>
      <c r="C344" s="29"/>
      <c r="D344" s="29"/>
      <c r="E344" s="29"/>
      <c r="F344" s="29"/>
      <c r="G344" s="29"/>
      <c r="H344" s="29"/>
      <c r="I344" s="29"/>
      <c r="J344" s="29"/>
      <c r="K344" s="29"/>
      <c r="L344" s="29"/>
      <c r="M344" s="39"/>
      <c r="N344" s="39"/>
      <c r="O344" s="39"/>
      <c r="P344" s="39"/>
      <c r="Q344" s="39"/>
      <c r="R344" s="39"/>
      <c r="S344" s="39"/>
      <c r="T344" s="39"/>
      <c r="U344" s="39"/>
      <c r="V344" s="39"/>
      <c r="W344" s="48"/>
      <c r="X344" s="38"/>
      <c r="Y344" s="53"/>
    </row>
    <row r="345" spans="2:25" ht="33.9" customHeight="1">
      <c r="B345" s="21">
        <f t="shared" si="4"/>
        <v>293</v>
      </c>
      <c r="C345" s="29"/>
      <c r="D345" s="29"/>
      <c r="E345" s="29"/>
      <c r="F345" s="29"/>
      <c r="G345" s="29"/>
      <c r="H345" s="29"/>
      <c r="I345" s="29"/>
      <c r="J345" s="29"/>
      <c r="K345" s="29"/>
      <c r="L345" s="29"/>
      <c r="M345" s="39"/>
      <c r="N345" s="39"/>
      <c r="O345" s="39"/>
      <c r="P345" s="39"/>
      <c r="Q345" s="39"/>
      <c r="R345" s="39"/>
      <c r="S345" s="39"/>
      <c r="T345" s="39"/>
      <c r="U345" s="39"/>
      <c r="V345" s="39"/>
      <c r="W345" s="48"/>
      <c r="X345" s="38"/>
      <c r="Y345" s="53"/>
    </row>
    <row r="346" spans="2:25" ht="33.9" customHeight="1">
      <c r="B346" s="21">
        <f t="shared" si="4"/>
        <v>294</v>
      </c>
      <c r="C346" s="29"/>
      <c r="D346" s="29"/>
      <c r="E346" s="29"/>
      <c r="F346" s="29"/>
      <c r="G346" s="29"/>
      <c r="H346" s="29"/>
      <c r="I346" s="29"/>
      <c r="J346" s="29"/>
      <c r="K346" s="29"/>
      <c r="L346" s="29"/>
      <c r="M346" s="39"/>
      <c r="N346" s="39"/>
      <c r="O346" s="39"/>
      <c r="P346" s="39"/>
      <c r="Q346" s="39"/>
      <c r="R346" s="39"/>
      <c r="S346" s="39"/>
      <c r="T346" s="39"/>
      <c r="U346" s="39"/>
      <c r="V346" s="39"/>
      <c r="W346" s="48"/>
      <c r="X346" s="38"/>
      <c r="Y346" s="53"/>
    </row>
    <row r="347" spans="2:25" ht="33.9" customHeight="1">
      <c r="B347" s="21">
        <f t="shared" si="4"/>
        <v>295</v>
      </c>
      <c r="C347" s="29"/>
      <c r="D347" s="29"/>
      <c r="E347" s="29"/>
      <c r="F347" s="29"/>
      <c r="G347" s="29"/>
      <c r="H347" s="29"/>
      <c r="I347" s="29"/>
      <c r="J347" s="29"/>
      <c r="K347" s="29"/>
      <c r="L347" s="29"/>
      <c r="M347" s="39"/>
      <c r="N347" s="39"/>
      <c r="O347" s="39"/>
      <c r="P347" s="39"/>
      <c r="Q347" s="39"/>
      <c r="R347" s="39"/>
      <c r="S347" s="39"/>
      <c r="T347" s="39"/>
      <c r="U347" s="39"/>
      <c r="V347" s="39"/>
      <c r="W347" s="48"/>
      <c r="X347" s="38"/>
      <c r="Y347" s="53"/>
    </row>
    <row r="348" spans="2:25" ht="33.9" customHeight="1">
      <c r="B348" s="21">
        <f t="shared" si="4"/>
        <v>296</v>
      </c>
      <c r="C348" s="29"/>
      <c r="D348" s="29"/>
      <c r="E348" s="29"/>
      <c r="F348" s="29"/>
      <c r="G348" s="29"/>
      <c r="H348" s="29"/>
      <c r="I348" s="29"/>
      <c r="J348" s="29"/>
      <c r="K348" s="29"/>
      <c r="L348" s="29"/>
      <c r="M348" s="39"/>
      <c r="N348" s="39"/>
      <c r="O348" s="39"/>
      <c r="P348" s="39"/>
      <c r="Q348" s="39"/>
      <c r="R348" s="39"/>
      <c r="S348" s="39"/>
      <c r="T348" s="39"/>
      <c r="U348" s="39"/>
      <c r="V348" s="39"/>
      <c r="W348" s="48"/>
      <c r="X348" s="38"/>
      <c r="Y348" s="53"/>
    </row>
    <row r="349" spans="2:25" ht="33.9" customHeight="1">
      <c r="B349" s="21">
        <f t="shared" si="4"/>
        <v>297</v>
      </c>
      <c r="C349" s="29"/>
      <c r="D349" s="29"/>
      <c r="E349" s="29"/>
      <c r="F349" s="29"/>
      <c r="G349" s="29"/>
      <c r="H349" s="29"/>
      <c r="I349" s="29"/>
      <c r="J349" s="29"/>
      <c r="K349" s="29"/>
      <c r="L349" s="29"/>
      <c r="M349" s="39"/>
      <c r="N349" s="39"/>
      <c r="O349" s="39"/>
      <c r="P349" s="39"/>
      <c r="Q349" s="39"/>
      <c r="R349" s="39"/>
      <c r="S349" s="39"/>
      <c r="T349" s="39"/>
      <c r="U349" s="39"/>
      <c r="V349" s="39"/>
      <c r="W349" s="48"/>
      <c r="X349" s="38"/>
      <c r="Y349" s="53"/>
    </row>
    <row r="350" spans="2:25" ht="33.9" customHeight="1">
      <c r="B350" s="21">
        <f t="shared" si="4"/>
        <v>298</v>
      </c>
      <c r="C350" s="29"/>
      <c r="D350" s="29"/>
      <c r="E350" s="29"/>
      <c r="F350" s="29"/>
      <c r="G350" s="29"/>
      <c r="H350" s="29"/>
      <c r="I350" s="29"/>
      <c r="J350" s="29"/>
      <c r="K350" s="29"/>
      <c r="L350" s="29"/>
      <c r="M350" s="39"/>
      <c r="N350" s="39"/>
      <c r="O350" s="39"/>
      <c r="P350" s="39"/>
      <c r="Q350" s="39"/>
      <c r="R350" s="39"/>
      <c r="S350" s="39"/>
      <c r="T350" s="39"/>
      <c r="U350" s="39"/>
      <c r="V350" s="39"/>
      <c r="W350" s="48"/>
      <c r="X350" s="38"/>
      <c r="Y350" s="53"/>
    </row>
    <row r="351" spans="2:25" ht="33.9" customHeight="1">
      <c r="B351" s="21">
        <f t="shared" si="4"/>
        <v>299</v>
      </c>
      <c r="C351" s="29"/>
      <c r="D351" s="29"/>
      <c r="E351" s="29"/>
      <c r="F351" s="29"/>
      <c r="G351" s="29"/>
      <c r="H351" s="29"/>
      <c r="I351" s="29"/>
      <c r="J351" s="29"/>
      <c r="K351" s="29"/>
      <c r="L351" s="29"/>
      <c r="M351" s="39"/>
      <c r="N351" s="39"/>
      <c r="O351" s="39"/>
      <c r="P351" s="39"/>
      <c r="Q351" s="39"/>
      <c r="R351" s="39"/>
      <c r="S351" s="39"/>
      <c r="T351" s="39"/>
      <c r="U351" s="39"/>
      <c r="V351" s="39"/>
      <c r="W351" s="48"/>
      <c r="X351" s="38"/>
      <c r="Y351" s="53"/>
    </row>
    <row r="352" spans="2:25" ht="33.9" customHeight="1">
      <c r="B352" s="21">
        <f t="shared" si="4"/>
        <v>300</v>
      </c>
      <c r="C352" s="29"/>
      <c r="D352" s="29"/>
      <c r="E352" s="29"/>
      <c r="F352" s="29"/>
      <c r="G352" s="29"/>
      <c r="H352" s="29"/>
      <c r="I352" s="29"/>
      <c r="J352" s="29"/>
      <c r="K352" s="29"/>
      <c r="L352" s="29"/>
      <c r="M352" s="39"/>
      <c r="N352" s="39"/>
      <c r="O352" s="39"/>
      <c r="P352" s="39"/>
      <c r="Q352" s="39"/>
      <c r="R352" s="39"/>
      <c r="S352" s="39"/>
      <c r="T352" s="39"/>
      <c r="U352" s="39"/>
      <c r="V352" s="39"/>
      <c r="W352" s="48"/>
      <c r="X352" s="38"/>
      <c r="Y352" s="53"/>
    </row>
    <row r="353" spans="2:25" ht="33.9" customHeight="1">
      <c r="B353" s="21">
        <f t="shared" si="4"/>
        <v>301</v>
      </c>
      <c r="C353" s="29"/>
      <c r="D353" s="29"/>
      <c r="E353" s="29"/>
      <c r="F353" s="29"/>
      <c r="G353" s="29"/>
      <c r="H353" s="29"/>
      <c r="I353" s="29"/>
      <c r="J353" s="29"/>
      <c r="K353" s="29"/>
      <c r="L353" s="29"/>
      <c r="M353" s="39"/>
      <c r="N353" s="39"/>
      <c r="O353" s="39"/>
      <c r="P353" s="39"/>
      <c r="Q353" s="39"/>
      <c r="R353" s="39"/>
      <c r="S353" s="39"/>
      <c r="T353" s="39"/>
      <c r="U353" s="39"/>
      <c r="V353" s="39"/>
      <c r="W353" s="48"/>
      <c r="X353" s="38"/>
      <c r="Y353" s="53"/>
    </row>
    <row r="354" spans="2:25" ht="33.9" customHeight="1">
      <c r="B354" s="21">
        <f t="shared" si="4"/>
        <v>302</v>
      </c>
      <c r="C354" s="29"/>
      <c r="D354" s="29"/>
      <c r="E354" s="29"/>
      <c r="F354" s="29"/>
      <c r="G354" s="29"/>
      <c r="H354" s="29"/>
      <c r="I354" s="29"/>
      <c r="J354" s="29"/>
      <c r="K354" s="29"/>
      <c r="L354" s="29"/>
      <c r="M354" s="39"/>
      <c r="N354" s="39"/>
      <c r="O354" s="39"/>
      <c r="P354" s="39"/>
      <c r="Q354" s="39"/>
      <c r="R354" s="39"/>
      <c r="S354" s="39"/>
      <c r="T354" s="39"/>
      <c r="U354" s="39"/>
      <c r="V354" s="39"/>
      <c r="W354" s="48"/>
      <c r="X354" s="38"/>
      <c r="Y354" s="53"/>
    </row>
    <row r="355" spans="2:25" ht="33.9" customHeight="1">
      <c r="B355" s="21">
        <f t="shared" si="4"/>
        <v>303</v>
      </c>
      <c r="C355" s="29"/>
      <c r="D355" s="29"/>
      <c r="E355" s="29"/>
      <c r="F355" s="29"/>
      <c r="G355" s="29"/>
      <c r="H355" s="29"/>
      <c r="I355" s="29"/>
      <c r="J355" s="29"/>
      <c r="K355" s="29"/>
      <c r="L355" s="29"/>
      <c r="M355" s="39"/>
      <c r="N355" s="39"/>
      <c r="O355" s="39"/>
      <c r="P355" s="39"/>
      <c r="Q355" s="39"/>
      <c r="R355" s="39"/>
      <c r="S355" s="39"/>
      <c r="T355" s="39"/>
      <c r="U355" s="39"/>
      <c r="V355" s="39"/>
      <c r="W355" s="48"/>
      <c r="X355" s="38"/>
      <c r="Y355" s="53"/>
    </row>
    <row r="356" spans="2:25" ht="33.9" customHeight="1">
      <c r="B356" s="21">
        <f t="shared" si="4"/>
        <v>304</v>
      </c>
      <c r="C356" s="29"/>
      <c r="D356" s="29"/>
      <c r="E356" s="29"/>
      <c r="F356" s="29"/>
      <c r="G356" s="29"/>
      <c r="H356" s="29"/>
      <c r="I356" s="29"/>
      <c r="J356" s="29"/>
      <c r="K356" s="29"/>
      <c r="L356" s="29"/>
      <c r="M356" s="39"/>
      <c r="N356" s="39"/>
      <c r="O356" s="39"/>
      <c r="P356" s="39"/>
      <c r="Q356" s="39"/>
      <c r="R356" s="39"/>
      <c r="S356" s="39"/>
      <c r="T356" s="39"/>
      <c r="U356" s="39"/>
      <c r="V356" s="39"/>
      <c r="W356" s="48"/>
      <c r="X356" s="38"/>
      <c r="Y356" s="53"/>
    </row>
    <row r="357" spans="2:25" ht="33.9" customHeight="1">
      <c r="B357" s="21">
        <f t="shared" si="4"/>
        <v>305</v>
      </c>
      <c r="C357" s="29"/>
      <c r="D357" s="29"/>
      <c r="E357" s="29"/>
      <c r="F357" s="29"/>
      <c r="G357" s="29"/>
      <c r="H357" s="29"/>
      <c r="I357" s="29"/>
      <c r="J357" s="29"/>
      <c r="K357" s="29"/>
      <c r="L357" s="29"/>
      <c r="M357" s="39"/>
      <c r="N357" s="39"/>
      <c r="O357" s="39"/>
      <c r="P357" s="39"/>
      <c r="Q357" s="39"/>
      <c r="R357" s="39"/>
      <c r="S357" s="39"/>
      <c r="T357" s="39"/>
      <c r="U357" s="39"/>
      <c r="V357" s="39"/>
      <c r="W357" s="48"/>
      <c r="X357" s="38"/>
      <c r="Y357" s="53"/>
    </row>
    <row r="358" spans="2:25" ht="33.9" customHeight="1">
      <c r="B358" s="21">
        <f t="shared" si="4"/>
        <v>306</v>
      </c>
      <c r="C358" s="29"/>
      <c r="D358" s="29"/>
      <c r="E358" s="29"/>
      <c r="F358" s="29"/>
      <c r="G358" s="29"/>
      <c r="H358" s="29"/>
      <c r="I358" s="29"/>
      <c r="J358" s="29"/>
      <c r="K358" s="29"/>
      <c r="L358" s="29"/>
      <c r="M358" s="39"/>
      <c r="N358" s="39"/>
      <c r="O358" s="39"/>
      <c r="P358" s="39"/>
      <c r="Q358" s="39"/>
      <c r="R358" s="39"/>
      <c r="S358" s="39"/>
      <c r="T358" s="39"/>
      <c r="U358" s="39"/>
      <c r="V358" s="39"/>
      <c r="W358" s="48"/>
      <c r="X358" s="38"/>
      <c r="Y358" s="53"/>
    </row>
    <row r="359" spans="2:25" ht="33.9" customHeight="1">
      <c r="B359" s="21">
        <f t="shared" si="4"/>
        <v>307</v>
      </c>
      <c r="C359" s="29"/>
      <c r="D359" s="29"/>
      <c r="E359" s="29"/>
      <c r="F359" s="29"/>
      <c r="G359" s="29"/>
      <c r="H359" s="29"/>
      <c r="I359" s="29"/>
      <c r="J359" s="29"/>
      <c r="K359" s="29"/>
      <c r="L359" s="29"/>
      <c r="M359" s="39"/>
      <c r="N359" s="39"/>
      <c r="O359" s="39"/>
      <c r="P359" s="39"/>
      <c r="Q359" s="39"/>
      <c r="R359" s="39"/>
      <c r="S359" s="39"/>
      <c r="T359" s="39"/>
      <c r="U359" s="39"/>
      <c r="V359" s="39"/>
      <c r="W359" s="48"/>
      <c r="X359" s="38"/>
      <c r="Y359" s="53"/>
    </row>
    <row r="360" spans="2:25" ht="33.9" customHeight="1">
      <c r="B360" s="21">
        <f t="shared" si="4"/>
        <v>308</v>
      </c>
      <c r="C360" s="29"/>
      <c r="D360" s="29"/>
      <c r="E360" s="29"/>
      <c r="F360" s="29"/>
      <c r="G360" s="29"/>
      <c r="H360" s="29"/>
      <c r="I360" s="29"/>
      <c r="J360" s="29"/>
      <c r="K360" s="29"/>
      <c r="L360" s="29"/>
      <c r="M360" s="39"/>
      <c r="N360" s="39"/>
      <c r="O360" s="39"/>
      <c r="P360" s="39"/>
      <c r="Q360" s="39"/>
      <c r="R360" s="39"/>
      <c r="S360" s="39"/>
      <c r="T360" s="39"/>
      <c r="U360" s="39"/>
      <c r="V360" s="39"/>
      <c r="W360" s="48"/>
      <c r="X360" s="38"/>
      <c r="Y360" s="53"/>
    </row>
    <row r="361" spans="2:25" ht="33.9" customHeight="1">
      <c r="B361" s="21">
        <f t="shared" si="4"/>
        <v>309</v>
      </c>
      <c r="C361" s="29"/>
      <c r="D361" s="29"/>
      <c r="E361" s="29"/>
      <c r="F361" s="29"/>
      <c r="G361" s="29"/>
      <c r="H361" s="29"/>
      <c r="I361" s="29"/>
      <c r="J361" s="29"/>
      <c r="K361" s="29"/>
      <c r="L361" s="29"/>
      <c r="M361" s="39"/>
      <c r="N361" s="39"/>
      <c r="O361" s="39"/>
      <c r="P361" s="39"/>
      <c r="Q361" s="39"/>
      <c r="R361" s="39"/>
      <c r="S361" s="39"/>
      <c r="T361" s="39"/>
      <c r="U361" s="39"/>
      <c r="V361" s="39"/>
      <c r="W361" s="48"/>
      <c r="X361" s="38"/>
      <c r="Y361" s="53"/>
    </row>
    <row r="362" spans="2:25" ht="33.9" customHeight="1">
      <c r="B362" s="21">
        <f t="shared" si="4"/>
        <v>310</v>
      </c>
      <c r="C362" s="29"/>
      <c r="D362" s="29"/>
      <c r="E362" s="29"/>
      <c r="F362" s="29"/>
      <c r="G362" s="29"/>
      <c r="H362" s="29"/>
      <c r="I362" s="29"/>
      <c r="J362" s="29"/>
      <c r="K362" s="29"/>
      <c r="L362" s="29"/>
      <c r="M362" s="39"/>
      <c r="N362" s="39"/>
      <c r="O362" s="39"/>
      <c r="P362" s="39"/>
      <c r="Q362" s="39"/>
      <c r="R362" s="39"/>
      <c r="S362" s="39"/>
      <c r="T362" s="39"/>
      <c r="U362" s="39"/>
      <c r="V362" s="39"/>
      <c r="W362" s="48"/>
      <c r="X362" s="38"/>
      <c r="Y362" s="53"/>
    </row>
    <row r="363" spans="2:25" ht="33.9" customHeight="1">
      <c r="B363" s="21">
        <f t="shared" si="4"/>
        <v>311</v>
      </c>
      <c r="C363" s="29"/>
      <c r="D363" s="29"/>
      <c r="E363" s="29"/>
      <c r="F363" s="29"/>
      <c r="G363" s="29"/>
      <c r="H363" s="29"/>
      <c r="I363" s="29"/>
      <c r="J363" s="29"/>
      <c r="K363" s="29"/>
      <c r="L363" s="29"/>
      <c r="M363" s="39"/>
      <c r="N363" s="39"/>
      <c r="O363" s="39"/>
      <c r="P363" s="39"/>
      <c r="Q363" s="39"/>
      <c r="R363" s="39"/>
      <c r="S363" s="39"/>
      <c r="T363" s="39"/>
      <c r="U363" s="39"/>
      <c r="V363" s="39"/>
      <c r="W363" s="48"/>
      <c r="X363" s="38"/>
      <c r="Y363" s="53"/>
    </row>
    <row r="364" spans="2:25" ht="33.9" customHeight="1">
      <c r="B364" s="21">
        <f t="shared" si="4"/>
        <v>312</v>
      </c>
      <c r="C364" s="29"/>
      <c r="D364" s="29"/>
      <c r="E364" s="29"/>
      <c r="F364" s="29"/>
      <c r="G364" s="29"/>
      <c r="H364" s="29"/>
      <c r="I364" s="29"/>
      <c r="J364" s="29"/>
      <c r="K364" s="29"/>
      <c r="L364" s="29"/>
      <c r="M364" s="39"/>
      <c r="N364" s="39"/>
      <c r="O364" s="39"/>
      <c r="P364" s="39"/>
      <c r="Q364" s="39"/>
      <c r="R364" s="39"/>
      <c r="S364" s="39"/>
      <c r="T364" s="39"/>
      <c r="U364" s="39"/>
      <c r="V364" s="39"/>
      <c r="W364" s="48"/>
      <c r="X364" s="38"/>
      <c r="Y364" s="53"/>
    </row>
    <row r="365" spans="2:25" ht="33.9" customHeight="1">
      <c r="B365" s="21">
        <f t="shared" si="4"/>
        <v>313</v>
      </c>
      <c r="C365" s="29"/>
      <c r="D365" s="29"/>
      <c r="E365" s="29"/>
      <c r="F365" s="29"/>
      <c r="G365" s="29"/>
      <c r="H365" s="29"/>
      <c r="I365" s="29"/>
      <c r="J365" s="29"/>
      <c r="K365" s="29"/>
      <c r="L365" s="29"/>
      <c r="M365" s="39"/>
      <c r="N365" s="39"/>
      <c r="O365" s="39"/>
      <c r="P365" s="39"/>
      <c r="Q365" s="39"/>
      <c r="R365" s="39"/>
      <c r="S365" s="39"/>
      <c r="T365" s="39"/>
      <c r="U365" s="39"/>
      <c r="V365" s="39"/>
      <c r="W365" s="48"/>
      <c r="X365" s="38"/>
      <c r="Y365" s="53"/>
    </row>
    <row r="366" spans="2:25" ht="33.9" customHeight="1">
      <c r="B366" s="21">
        <f t="shared" si="4"/>
        <v>314</v>
      </c>
      <c r="C366" s="29"/>
      <c r="D366" s="29"/>
      <c r="E366" s="29"/>
      <c r="F366" s="29"/>
      <c r="G366" s="29"/>
      <c r="H366" s="29"/>
      <c r="I366" s="29"/>
      <c r="J366" s="29"/>
      <c r="K366" s="29"/>
      <c r="L366" s="29"/>
      <c r="M366" s="39"/>
      <c r="N366" s="39"/>
      <c r="O366" s="39"/>
      <c r="P366" s="39"/>
      <c r="Q366" s="39"/>
      <c r="R366" s="39"/>
      <c r="S366" s="39"/>
      <c r="T366" s="39"/>
      <c r="U366" s="39"/>
      <c r="V366" s="39"/>
      <c r="W366" s="48"/>
      <c r="X366" s="38"/>
      <c r="Y366" s="53"/>
    </row>
    <row r="367" spans="2:25" ht="33.9" customHeight="1">
      <c r="B367" s="21">
        <f t="shared" si="4"/>
        <v>315</v>
      </c>
      <c r="C367" s="29"/>
      <c r="D367" s="29"/>
      <c r="E367" s="29"/>
      <c r="F367" s="29"/>
      <c r="G367" s="29"/>
      <c r="H367" s="29"/>
      <c r="I367" s="29"/>
      <c r="J367" s="29"/>
      <c r="K367" s="29"/>
      <c r="L367" s="29"/>
      <c r="M367" s="39"/>
      <c r="N367" s="39"/>
      <c r="O367" s="39"/>
      <c r="P367" s="39"/>
      <c r="Q367" s="39"/>
      <c r="R367" s="39"/>
      <c r="S367" s="39"/>
      <c r="T367" s="39"/>
      <c r="U367" s="39"/>
      <c r="V367" s="39"/>
      <c r="W367" s="48"/>
      <c r="X367" s="38"/>
      <c r="Y367" s="53"/>
    </row>
    <row r="368" spans="2:25" ht="33.9" customHeight="1">
      <c r="B368" s="21">
        <f t="shared" si="4"/>
        <v>316</v>
      </c>
      <c r="C368" s="29"/>
      <c r="D368" s="29"/>
      <c r="E368" s="29"/>
      <c r="F368" s="29"/>
      <c r="G368" s="29"/>
      <c r="H368" s="29"/>
      <c r="I368" s="29"/>
      <c r="J368" s="29"/>
      <c r="K368" s="29"/>
      <c r="L368" s="29"/>
      <c r="M368" s="39"/>
      <c r="N368" s="39"/>
      <c r="O368" s="39"/>
      <c r="P368" s="39"/>
      <c r="Q368" s="39"/>
      <c r="R368" s="39"/>
      <c r="S368" s="39"/>
      <c r="T368" s="39"/>
      <c r="U368" s="39"/>
      <c r="V368" s="39"/>
      <c r="W368" s="48"/>
      <c r="X368" s="38"/>
      <c r="Y368" s="53"/>
    </row>
    <row r="369" spans="2:25" ht="33.9" customHeight="1">
      <c r="B369" s="21">
        <f t="shared" si="4"/>
        <v>317</v>
      </c>
      <c r="C369" s="29"/>
      <c r="D369" s="29"/>
      <c r="E369" s="29"/>
      <c r="F369" s="29"/>
      <c r="G369" s="29"/>
      <c r="H369" s="29"/>
      <c r="I369" s="29"/>
      <c r="J369" s="29"/>
      <c r="K369" s="29"/>
      <c r="L369" s="29"/>
      <c r="M369" s="39"/>
      <c r="N369" s="39"/>
      <c r="O369" s="39"/>
      <c r="P369" s="39"/>
      <c r="Q369" s="39"/>
      <c r="R369" s="39"/>
      <c r="S369" s="39"/>
      <c r="T369" s="39"/>
      <c r="U369" s="39"/>
      <c r="V369" s="39"/>
      <c r="W369" s="48"/>
      <c r="X369" s="38"/>
      <c r="Y369" s="53"/>
    </row>
    <row r="370" spans="2:25" ht="33.9" customHeight="1">
      <c r="B370" s="21">
        <f t="shared" si="4"/>
        <v>318</v>
      </c>
      <c r="C370" s="29"/>
      <c r="D370" s="29"/>
      <c r="E370" s="29"/>
      <c r="F370" s="29"/>
      <c r="G370" s="29"/>
      <c r="H370" s="29"/>
      <c r="I370" s="29"/>
      <c r="J370" s="29"/>
      <c r="K370" s="29"/>
      <c r="L370" s="29"/>
      <c r="M370" s="39"/>
      <c r="N370" s="39"/>
      <c r="O370" s="39"/>
      <c r="P370" s="39"/>
      <c r="Q370" s="39"/>
      <c r="R370" s="39"/>
      <c r="S370" s="39"/>
      <c r="T370" s="39"/>
      <c r="U370" s="39"/>
      <c r="V370" s="39"/>
      <c r="W370" s="48"/>
      <c r="X370" s="38"/>
      <c r="Y370" s="53"/>
    </row>
    <row r="371" spans="2:25" ht="33.9" customHeight="1">
      <c r="B371" s="21">
        <f t="shared" si="4"/>
        <v>319</v>
      </c>
      <c r="C371" s="29"/>
      <c r="D371" s="29"/>
      <c r="E371" s="29"/>
      <c r="F371" s="29"/>
      <c r="G371" s="29"/>
      <c r="H371" s="29"/>
      <c r="I371" s="29"/>
      <c r="J371" s="29"/>
      <c r="K371" s="29"/>
      <c r="L371" s="29"/>
      <c r="M371" s="39"/>
      <c r="N371" s="39"/>
      <c r="O371" s="39"/>
      <c r="P371" s="39"/>
      <c r="Q371" s="39"/>
      <c r="R371" s="39"/>
      <c r="S371" s="39"/>
      <c r="T371" s="39"/>
      <c r="U371" s="39"/>
      <c r="V371" s="39"/>
      <c r="W371" s="48"/>
      <c r="X371" s="38"/>
      <c r="Y371" s="53"/>
    </row>
    <row r="372" spans="2:25" ht="33.9" customHeight="1">
      <c r="B372" s="21">
        <f t="shared" si="4"/>
        <v>320</v>
      </c>
      <c r="C372" s="29"/>
      <c r="D372" s="29"/>
      <c r="E372" s="29"/>
      <c r="F372" s="29"/>
      <c r="G372" s="29"/>
      <c r="H372" s="29"/>
      <c r="I372" s="29"/>
      <c r="J372" s="29"/>
      <c r="K372" s="29"/>
      <c r="L372" s="29"/>
      <c r="M372" s="39"/>
      <c r="N372" s="39"/>
      <c r="O372" s="39"/>
      <c r="P372" s="39"/>
      <c r="Q372" s="39"/>
      <c r="R372" s="39"/>
      <c r="S372" s="39"/>
      <c r="T372" s="39"/>
      <c r="U372" s="39"/>
      <c r="V372" s="39"/>
      <c r="W372" s="48"/>
      <c r="X372" s="38"/>
      <c r="Y372" s="53"/>
    </row>
    <row r="373" spans="2:25" ht="33.9" customHeight="1">
      <c r="B373" s="21">
        <f t="shared" si="4"/>
        <v>321</v>
      </c>
      <c r="C373" s="29"/>
      <c r="D373" s="29"/>
      <c r="E373" s="29"/>
      <c r="F373" s="29"/>
      <c r="G373" s="29"/>
      <c r="H373" s="29"/>
      <c r="I373" s="29"/>
      <c r="J373" s="29"/>
      <c r="K373" s="29"/>
      <c r="L373" s="29"/>
      <c r="M373" s="39"/>
      <c r="N373" s="39"/>
      <c r="O373" s="39"/>
      <c r="P373" s="39"/>
      <c r="Q373" s="39"/>
      <c r="R373" s="39"/>
      <c r="S373" s="39"/>
      <c r="T373" s="39"/>
      <c r="U373" s="39"/>
      <c r="V373" s="39"/>
      <c r="W373" s="48"/>
      <c r="X373" s="38"/>
      <c r="Y373" s="53"/>
    </row>
    <row r="374" spans="2:25" ht="33.9" customHeight="1">
      <c r="B374" s="21">
        <f t="shared" ref="B374:B437" si="5">B373+1</f>
        <v>322</v>
      </c>
      <c r="C374" s="29"/>
      <c r="D374" s="29"/>
      <c r="E374" s="29"/>
      <c r="F374" s="29"/>
      <c r="G374" s="29"/>
      <c r="H374" s="29"/>
      <c r="I374" s="29"/>
      <c r="J374" s="29"/>
      <c r="K374" s="29"/>
      <c r="L374" s="29"/>
      <c r="M374" s="39"/>
      <c r="N374" s="39"/>
      <c r="O374" s="39"/>
      <c r="P374" s="39"/>
      <c r="Q374" s="39"/>
      <c r="R374" s="39"/>
      <c r="S374" s="39"/>
      <c r="T374" s="39"/>
      <c r="U374" s="39"/>
      <c r="V374" s="39"/>
      <c r="W374" s="48"/>
      <c r="X374" s="38"/>
      <c r="Y374" s="53"/>
    </row>
    <row r="375" spans="2:25" ht="33.9" customHeight="1">
      <c r="B375" s="21">
        <f t="shared" si="5"/>
        <v>323</v>
      </c>
      <c r="C375" s="29"/>
      <c r="D375" s="29"/>
      <c r="E375" s="29"/>
      <c r="F375" s="29"/>
      <c r="G375" s="29"/>
      <c r="H375" s="29"/>
      <c r="I375" s="29"/>
      <c r="J375" s="29"/>
      <c r="K375" s="29"/>
      <c r="L375" s="29"/>
      <c r="M375" s="39"/>
      <c r="N375" s="39"/>
      <c r="O375" s="39"/>
      <c r="P375" s="39"/>
      <c r="Q375" s="39"/>
      <c r="R375" s="39"/>
      <c r="S375" s="39"/>
      <c r="T375" s="39"/>
      <c r="U375" s="39"/>
      <c r="V375" s="39"/>
      <c r="W375" s="48"/>
      <c r="X375" s="38"/>
      <c r="Y375" s="53"/>
    </row>
    <row r="376" spans="2:25" ht="33.9" customHeight="1">
      <c r="B376" s="21">
        <f t="shared" si="5"/>
        <v>324</v>
      </c>
      <c r="C376" s="29"/>
      <c r="D376" s="29"/>
      <c r="E376" s="29"/>
      <c r="F376" s="29"/>
      <c r="G376" s="29"/>
      <c r="H376" s="29"/>
      <c r="I376" s="29"/>
      <c r="J376" s="29"/>
      <c r="K376" s="29"/>
      <c r="L376" s="29"/>
      <c r="M376" s="39"/>
      <c r="N376" s="39"/>
      <c r="O376" s="39"/>
      <c r="P376" s="39"/>
      <c r="Q376" s="39"/>
      <c r="R376" s="39"/>
      <c r="S376" s="39"/>
      <c r="T376" s="39"/>
      <c r="U376" s="39"/>
      <c r="V376" s="39"/>
      <c r="W376" s="48"/>
      <c r="X376" s="38"/>
      <c r="Y376" s="53"/>
    </row>
    <row r="377" spans="2:25" ht="33.9" customHeight="1">
      <c r="B377" s="21">
        <f t="shared" si="5"/>
        <v>325</v>
      </c>
      <c r="C377" s="29"/>
      <c r="D377" s="29"/>
      <c r="E377" s="29"/>
      <c r="F377" s="29"/>
      <c r="G377" s="29"/>
      <c r="H377" s="29"/>
      <c r="I377" s="29"/>
      <c r="J377" s="29"/>
      <c r="K377" s="29"/>
      <c r="L377" s="29"/>
      <c r="M377" s="39"/>
      <c r="N377" s="39"/>
      <c r="O377" s="39"/>
      <c r="P377" s="39"/>
      <c r="Q377" s="39"/>
      <c r="R377" s="39"/>
      <c r="S377" s="39"/>
      <c r="T377" s="39"/>
      <c r="U377" s="39"/>
      <c r="V377" s="39"/>
      <c r="W377" s="48"/>
      <c r="X377" s="38"/>
      <c r="Y377" s="53"/>
    </row>
    <row r="378" spans="2:25" ht="33.9" customHeight="1">
      <c r="B378" s="21">
        <f t="shared" si="5"/>
        <v>326</v>
      </c>
      <c r="C378" s="29"/>
      <c r="D378" s="29"/>
      <c r="E378" s="29"/>
      <c r="F378" s="29"/>
      <c r="G378" s="29"/>
      <c r="H378" s="29"/>
      <c r="I378" s="29"/>
      <c r="J378" s="29"/>
      <c r="K378" s="29"/>
      <c r="L378" s="29"/>
      <c r="M378" s="39"/>
      <c r="N378" s="39"/>
      <c r="O378" s="39"/>
      <c r="P378" s="39"/>
      <c r="Q378" s="39"/>
      <c r="R378" s="39"/>
      <c r="S378" s="39"/>
      <c r="T378" s="39"/>
      <c r="U378" s="39"/>
      <c r="V378" s="39"/>
      <c r="W378" s="48"/>
      <c r="X378" s="38"/>
      <c r="Y378" s="53"/>
    </row>
    <row r="379" spans="2:25" ht="33.9" customHeight="1">
      <c r="B379" s="21">
        <f t="shared" si="5"/>
        <v>327</v>
      </c>
      <c r="C379" s="29"/>
      <c r="D379" s="29"/>
      <c r="E379" s="29"/>
      <c r="F379" s="29"/>
      <c r="G379" s="29"/>
      <c r="H379" s="29"/>
      <c r="I379" s="29"/>
      <c r="J379" s="29"/>
      <c r="K379" s="29"/>
      <c r="L379" s="29"/>
      <c r="M379" s="39"/>
      <c r="N379" s="39"/>
      <c r="O379" s="39"/>
      <c r="P379" s="39"/>
      <c r="Q379" s="39"/>
      <c r="R379" s="39"/>
      <c r="S379" s="39"/>
      <c r="T379" s="39"/>
      <c r="U379" s="39"/>
      <c r="V379" s="39"/>
      <c r="W379" s="48"/>
      <c r="X379" s="38"/>
      <c r="Y379" s="53"/>
    </row>
    <row r="380" spans="2:25" ht="33.9" customHeight="1">
      <c r="B380" s="21">
        <f t="shared" si="5"/>
        <v>328</v>
      </c>
      <c r="C380" s="29"/>
      <c r="D380" s="29"/>
      <c r="E380" s="29"/>
      <c r="F380" s="29"/>
      <c r="G380" s="29"/>
      <c r="H380" s="29"/>
      <c r="I380" s="29"/>
      <c r="J380" s="29"/>
      <c r="K380" s="29"/>
      <c r="L380" s="29"/>
      <c r="M380" s="39"/>
      <c r="N380" s="39"/>
      <c r="O380" s="39"/>
      <c r="P380" s="39"/>
      <c r="Q380" s="39"/>
      <c r="R380" s="39"/>
      <c r="S380" s="39"/>
      <c r="T380" s="39"/>
      <c r="U380" s="39"/>
      <c r="V380" s="39"/>
      <c r="W380" s="48"/>
      <c r="X380" s="38"/>
      <c r="Y380" s="53"/>
    </row>
    <row r="381" spans="2:25" ht="33.9" customHeight="1">
      <c r="B381" s="21">
        <f t="shared" si="5"/>
        <v>329</v>
      </c>
      <c r="C381" s="29"/>
      <c r="D381" s="29"/>
      <c r="E381" s="29"/>
      <c r="F381" s="29"/>
      <c r="G381" s="29"/>
      <c r="H381" s="29"/>
      <c r="I381" s="29"/>
      <c r="J381" s="29"/>
      <c r="K381" s="29"/>
      <c r="L381" s="29"/>
      <c r="M381" s="39"/>
      <c r="N381" s="39"/>
      <c r="O381" s="39"/>
      <c r="P381" s="39"/>
      <c r="Q381" s="39"/>
      <c r="R381" s="39"/>
      <c r="S381" s="39"/>
      <c r="T381" s="39"/>
      <c r="U381" s="39"/>
      <c r="V381" s="39"/>
      <c r="W381" s="48"/>
      <c r="X381" s="38"/>
      <c r="Y381" s="53"/>
    </row>
    <row r="382" spans="2:25" ht="33.9" customHeight="1">
      <c r="B382" s="21">
        <f t="shared" si="5"/>
        <v>330</v>
      </c>
      <c r="C382" s="29"/>
      <c r="D382" s="29"/>
      <c r="E382" s="29"/>
      <c r="F382" s="29"/>
      <c r="G382" s="29"/>
      <c r="H382" s="29"/>
      <c r="I382" s="29"/>
      <c r="J382" s="29"/>
      <c r="K382" s="29"/>
      <c r="L382" s="29"/>
      <c r="M382" s="39"/>
      <c r="N382" s="39"/>
      <c r="O382" s="39"/>
      <c r="P382" s="39"/>
      <c r="Q382" s="39"/>
      <c r="R382" s="39"/>
      <c r="S382" s="39"/>
      <c r="T382" s="39"/>
      <c r="U382" s="39"/>
      <c r="V382" s="39"/>
      <c r="W382" s="48"/>
      <c r="X382" s="38"/>
      <c r="Y382" s="53"/>
    </row>
    <row r="383" spans="2:25" ht="33.9" customHeight="1">
      <c r="B383" s="21">
        <f t="shared" si="5"/>
        <v>331</v>
      </c>
      <c r="C383" s="29"/>
      <c r="D383" s="29"/>
      <c r="E383" s="29"/>
      <c r="F383" s="29"/>
      <c r="G383" s="29"/>
      <c r="H383" s="29"/>
      <c r="I383" s="29"/>
      <c r="J383" s="29"/>
      <c r="K383" s="29"/>
      <c r="L383" s="29"/>
      <c r="M383" s="39"/>
      <c r="N383" s="39"/>
      <c r="O383" s="39"/>
      <c r="P383" s="39"/>
      <c r="Q383" s="39"/>
      <c r="R383" s="39"/>
      <c r="S383" s="39"/>
      <c r="T383" s="39"/>
      <c r="U383" s="39"/>
      <c r="V383" s="39"/>
      <c r="W383" s="48"/>
      <c r="X383" s="38"/>
      <c r="Y383" s="53"/>
    </row>
    <row r="384" spans="2:25" ht="33.9" customHeight="1">
      <c r="B384" s="21">
        <f t="shared" si="5"/>
        <v>332</v>
      </c>
      <c r="C384" s="29"/>
      <c r="D384" s="29"/>
      <c r="E384" s="29"/>
      <c r="F384" s="29"/>
      <c r="G384" s="29"/>
      <c r="H384" s="29"/>
      <c r="I384" s="29"/>
      <c r="J384" s="29"/>
      <c r="K384" s="29"/>
      <c r="L384" s="29"/>
      <c r="M384" s="39"/>
      <c r="N384" s="39"/>
      <c r="O384" s="39"/>
      <c r="P384" s="39"/>
      <c r="Q384" s="39"/>
      <c r="R384" s="39"/>
      <c r="S384" s="39"/>
      <c r="T384" s="39"/>
      <c r="U384" s="39"/>
      <c r="V384" s="39"/>
      <c r="W384" s="48"/>
      <c r="X384" s="38"/>
      <c r="Y384" s="53"/>
    </row>
    <row r="385" spans="2:25" ht="33.9" customHeight="1">
      <c r="B385" s="21">
        <f t="shared" si="5"/>
        <v>333</v>
      </c>
      <c r="C385" s="29"/>
      <c r="D385" s="29"/>
      <c r="E385" s="29"/>
      <c r="F385" s="29"/>
      <c r="G385" s="29"/>
      <c r="H385" s="29"/>
      <c r="I385" s="29"/>
      <c r="J385" s="29"/>
      <c r="K385" s="29"/>
      <c r="L385" s="29"/>
      <c r="M385" s="39"/>
      <c r="N385" s="39"/>
      <c r="O385" s="39"/>
      <c r="P385" s="39"/>
      <c r="Q385" s="39"/>
      <c r="R385" s="39"/>
      <c r="S385" s="39"/>
      <c r="T385" s="39"/>
      <c r="U385" s="39"/>
      <c r="V385" s="39"/>
      <c r="W385" s="48"/>
      <c r="X385" s="38"/>
      <c r="Y385" s="53"/>
    </row>
    <row r="386" spans="2:25" ht="33.9" customHeight="1">
      <c r="B386" s="21">
        <f t="shared" si="5"/>
        <v>334</v>
      </c>
      <c r="C386" s="29"/>
      <c r="D386" s="29"/>
      <c r="E386" s="29"/>
      <c r="F386" s="29"/>
      <c r="G386" s="29"/>
      <c r="H386" s="29"/>
      <c r="I386" s="29"/>
      <c r="J386" s="29"/>
      <c r="K386" s="29"/>
      <c r="L386" s="29"/>
      <c r="M386" s="39"/>
      <c r="N386" s="39"/>
      <c r="O386" s="39"/>
      <c r="P386" s="39"/>
      <c r="Q386" s="39"/>
      <c r="R386" s="39"/>
      <c r="S386" s="39"/>
      <c r="T386" s="39"/>
      <c r="U386" s="39"/>
      <c r="V386" s="39"/>
      <c r="W386" s="48"/>
      <c r="X386" s="38"/>
      <c r="Y386" s="53"/>
    </row>
    <row r="387" spans="2:25" ht="33.9" customHeight="1">
      <c r="B387" s="21">
        <f t="shared" si="5"/>
        <v>335</v>
      </c>
      <c r="C387" s="29"/>
      <c r="D387" s="29"/>
      <c r="E387" s="29"/>
      <c r="F387" s="29"/>
      <c r="G387" s="29"/>
      <c r="H387" s="29"/>
      <c r="I387" s="29"/>
      <c r="J387" s="29"/>
      <c r="K387" s="29"/>
      <c r="L387" s="29"/>
      <c r="M387" s="39"/>
      <c r="N387" s="39"/>
      <c r="O387" s="39"/>
      <c r="P387" s="39"/>
      <c r="Q387" s="39"/>
      <c r="R387" s="39"/>
      <c r="S387" s="39"/>
      <c r="T387" s="39"/>
      <c r="U387" s="39"/>
      <c r="V387" s="39"/>
      <c r="W387" s="48"/>
      <c r="X387" s="38"/>
      <c r="Y387" s="53"/>
    </row>
    <row r="388" spans="2:25" ht="33.9" customHeight="1">
      <c r="B388" s="21">
        <f t="shared" si="5"/>
        <v>336</v>
      </c>
      <c r="C388" s="29"/>
      <c r="D388" s="29"/>
      <c r="E388" s="29"/>
      <c r="F388" s="29"/>
      <c r="G388" s="29"/>
      <c r="H388" s="29"/>
      <c r="I388" s="29"/>
      <c r="J388" s="29"/>
      <c r="K388" s="29"/>
      <c r="L388" s="29"/>
      <c r="M388" s="39"/>
      <c r="N388" s="39"/>
      <c r="O388" s="39"/>
      <c r="P388" s="39"/>
      <c r="Q388" s="39"/>
      <c r="R388" s="39"/>
      <c r="S388" s="39"/>
      <c r="T388" s="39"/>
      <c r="U388" s="39"/>
      <c r="V388" s="39"/>
      <c r="W388" s="48"/>
      <c r="X388" s="38"/>
      <c r="Y388" s="53"/>
    </row>
    <row r="389" spans="2:25" ht="33.9" customHeight="1">
      <c r="B389" s="21">
        <f t="shared" si="5"/>
        <v>337</v>
      </c>
      <c r="C389" s="29"/>
      <c r="D389" s="29"/>
      <c r="E389" s="29"/>
      <c r="F389" s="29"/>
      <c r="G389" s="29"/>
      <c r="H389" s="29"/>
      <c r="I389" s="29"/>
      <c r="J389" s="29"/>
      <c r="K389" s="29"/>
      <c r="L389" s="29"/>
      <c r="M389" s="39"/>
      <c r="N389" s="39"/>
      <c r="O389" s="39"/>
      <c r="P389" s="39"/>
      <c r="Q389" s="39"/>
      <c r="R389" s="39"/>
      <c r="S389" s="39"/>
      <c r="T389" s="39"/>
      <c r="U389" s="39"/>
      <c r="V389" s="39"/>
      <c r="W389" s="48"/>
      <c r="X389" s="38"/>
      <c r="Y389" s="53"/>
    </row>
    <row r="390" spans="2:25" ht="33.9" customHeight="1">
      <c r="B390" s="21">
        <f t="shared" si="5"/>
        <v>338</v>
      </c>
      <c r="C390" s="29"/>
      <c r="D390" s="29"/>
      <c r="E390" s="29"/>
      <c r="F390" s="29"/>
      <c r="G390" s="29"/>
      <c r="H390" s="29"/>
      <c r="I390" s="29"/>
      <c r="J390" s="29"/>
      <c r="K390" s="29"/>
      <c r="L390" s="29"/>
      <c r="M390" s="39"/>
      <c r="N390" s="39"/>
      <c r="O390" s="39"/>
      <c r="P390" s="39"/>
      <c r="Q390" s="39"/>
      <c r="R390" s="39"/>
      <c r="S390" s="39"/>
      <c r="T390" s="39"/>
      <c r="U390" s="39"/>
      <c r="V390" s="39"/>
      <c r="W390" s="48"/>
      <c r="X390" s="38"/>
      <c r="Y390" s="53"/>
    </row>
    <row r="391" spans="2:25" ht="33.9" customHeight="1">
      <c r="B391" s="21">
        <f t="shared" si="5"/>
        <v>339</v>
      </c>
      <c r="C391" s="29"/>
      <c r="D391" s="29"/>
      <c r="E391" s="29"/>
      <c r="F391" s="29"/>
      <c r="G391" s="29"/>
      <c r="H391" s="29"/>
      <c r="I391" s="29"/>
      <c r="J391" s="29"/>
      <c r="K391" s="29"/>
      <c r="L391" s="29"/>
      <c r="M391" s="39"/>
      <c r="N391" s="39"/>
      <c r="O391" s="39"/>
      <c r="P391" s="39"/>
      <c r="Q391" s="39"/>
      <c r="R391" s="39"/>
      <c r="S391" s="39"/>
      <c r="T391" s="39"/>
      <c r="U391" s="39"/>
      <c r="V391" s="39"/>
      <c r="W391" s="48"/>
      <c r="X391" s="38"/>
      <c r="Y391" s="53"/>
    </row>
    <row r="392" spans="2:25" ht="33.9" customHeight="1">
      <c r="B392" s="21">
        <f t="shared" si="5"/>
        <v>340</v>
      </c>
      <c r="C392" s="29"/>
      <c r="D392" s="29"/>
      <c r="E392" s="29"/>
      <c r="F392" s="29"/>
      <c r="G392" s="29"/>
      <c r="H392" s="29"/>
      <c r="I392" s="29"/>
      <c r="J392" s="29"/>
      <c r="K392" s="29"/>
      <c r="L392" s="29"/>
      <c r="M392" s="39"/>
      <c r="N392" s="39"/>
      <c r="O392" s="39"/>
      <c r="P392" s="39"/>
      <c r="Q392" s="39"/>
      <c r="R392" s="39"/>
      <c r="S392" s="39"/>
      <c r="T392" s="39"/>
      <c r="U392" s="39"/>
      <c r="V392" s="39"/>
      <c r="W392" s="48"/>
      <c r="X392" s="38"/>
      <c r="Y392" s="53"/>
    </row>
    <row r="393" spans="2:25" ht="33.9" customHeight="1">
      <c r="B393" s="21">
        <f t="shared" si="5"/>
        <v>341</v>
      </c>
      <c r="C393" s="29"/>
      <c r="D393" s="29"/>
      <c r="E393" s="29"/>
      <c r="F393" s="29"/>
      <c r="G393" s="29"/>
      <c r="H393" s="29"/>
      <c r="I393" s="29"/>
      <c r="J393" s="29"/>
      <c r="K393" s="29"/>
      <c r="L393" s="29"/>
      <c r="M393" s="39"/>
      <c r="N393" s="39"/>
      <c r="O393" s="39"/>
      <c r="P393" s="39"/>
      <c r="Q393" s="39"/>
      <c r="R393" s="39"/>
      <c r="S393" s="39"/>
      <c r="T393" s="39"/>
      <c r="U393" s="39"/>
      <c r="V393" s="39"/>
      <c r="W393" s="48"/>
      <c r="X393" s="38"/>
      <c r="Y393" s="53"/>
    </row>
    <row r="394" spans="2:25" ht="33.9" customHeight="1">
      <c r="B394" s="21">
        <f t="shared" si="5"/>
        <v>342</v>
      </c>
      <c r="C394" s="29"/>
      <c r="D394" s="29"/>
      <c r="E394" s="29"/>
      <c r="F394" s="29"/>
      <c r="G394" s="29"/>
      <c r="H394" s="29"/>
      <c r="I394" s="29"/>
      <c r="J394" s="29"/>
      <c r="K394" s="29"/>
      <c r="L394" s="29"/>
      <c r="M394" s="39"/>
      <c r="N394" s="39"/>
      <c r="O394" s="39"/>
      <c r="P394" s="39"/>
      <c r="Q394" s="39"/>
      <c r="R394" s="39"/>
      <c r="S394" s="39"/>
      <c r="T394" s="39"/>
      <c r="U394" s="39"/>
      <c r="V394" s="39"/>
      <c r="W394" s="48"/>
      <c r="X394" s="38"/>
      <c r="Y394" s="53"/>
    </row>
    <row r="395" spans="2:25" ht="33.9" customHeight="1">
      <c r="B395" s="21">
        <f t="shared" si="5"/>
        <v>343</v>
      </c>
      <c r="C395" s="29"/>
      <c r="D395" s="29"/>
      <c r="E395" s="29"/>
      <c r="F395" s="29"/>
      <c r="G395" s="29"/>
      <c r="H395" s="29"/>
      <c r="I395" s="29"/>
      <c r="J395" s="29"/>
      <c r="K395" s="29"/>
      <c r="L395" s="29"/>
      <c r="M395" s="39"/>
      <c r="N395" s="39"/>
      <c r="O395" s="39"/>
      <c r="P395" s="39"/>
      <c r="Q395" s="39"/>
      <c r="R395" s="39"/>
      <c r="S395" s="39"/>
      <c r="T395" s="39"/>
      <c r="U395" s="39"/>
      <c r="V395" s="39"/>
      <c r="W395" s="48"/>
      <c r="X395" s="38"/>
      <c r="Y395" s="53"/>
    </row>
    <row r="396" spans="2:25" ht="33.9" customHeight="1">
      <c r="B396" s="21">
        <f t="shared" si="5"/>
        <v>344</v>
      </c>
      <c r="C396" s="29"/>
      <c r="D396" s="29"/>
      <c r="E396" s="29"/>
      <c r="F396" s="29"/>
      <c r="G396" s="29"/>
      <c r="H396" s="29"/>
      <c r="I396" s="29"/>
      <c r="J396" s="29"/>
      <c r="K396" s="29"/>
      <c r="L396" s="29"/>
      <c r="M396" s="39"/>
      <c r="N396" s="39"/>
      <c r="O396" s="39"/>
      <c r="P396" s="39"/>
      <c r="Q396" s="39"/>
      <c r="R396" s="39"/>
      <c r="S396" s="39"/>
      <c r="T396" s="39"/>
      <c r="U396" s="39"/>
      <c r="V396" s="39"/>
      <c r="W396" s="48"/>
      <c r="X396" s="38"/>
      <c r="Y396" s="53"/>
    </row>
    <row r="397" spans="2:25" ht="33.9" customHeight="1">
      <c r="B397" s="21">
        <f t="shared" si="5"/>
        <v>345</v>
      </c>
      <c r="C397" s="29"/>
      <c r="D397" s="29"/>
      <c r="E397" s="29"/>
      <c r="F397" s="29"/>
      <c r="G397" s="29"/>
      <c r="H397" s="29"/>
      <c r="I397" s="29"/>
      <c r="J397" s="29"/>
      <c r="K397" s="29"/>
      <c r="L397" s="29"/>
      <c r="M397" s="39"/>
      <c r="N397" s="39"/>
      <c r="O397" s="39"/>
      <c r="P397" s="39"/>
      <c r="Q397" s="39"/>
      <c r="R397" s="39"/>
      <c r="S397" s="39"/>
      <c r="T397" s="39"/>
      <c r="U397" s="39"/>
      <c r="V397" s="39"/>
      <c r="W397" s="48"/>
      <c r="X397" s="38"/>
      <c r="Y397" s="53"/>
    </row>
    <row r="398" spans="2:25" ht="33.9" customHeight="1">
      <c r="B398" s="21">
        <f t="shared" si="5"/>
        <v>346</v>
      </c>
      <c r="C398" s="29"/>
      <c r="D398" s="29"/>
      <c r="E398" s="29"/>
      <c r="F398" s="29"/>
      <c r="G398" s="29"/>
      <c r="H398" s="29"/>
      <c r="I398" s="29"/>
      <c r="J398" s="29"/>
      <c r="K398" s="29"/>
      <c r="L398" s="29"/>
      <c r="M398" s="39"/>
      <c r="N398" s="39"/>
      <c r="O398" s="39"/>
      <c r="P398" s="39"/>
      <c r="Q398" s="39"/>
      <c r="R398" s="39"/>
      <c r="S398" s="39"/>
      <c r="T398" s="39"/>
      <c r="U398" s="39"/>
      <c r="V398" s="39"/>
      <c r="W398" s="48"/>
      <c r="X398" s="38"/>
      <c r="Y398" s="53"/>
    </row>
    <row r="399" spans="2:25" ht="33.9" customHeight="1">
      <c r="B399" s="21">
        <f t="shared" si="5"/>
        <v>347</v>
      </c>
      <c r="C399" s="29"/>
      <c r="D399" s="29"/>
      <c r="E399" s="29"/>
      <c r="F399" s="29"/>
      <c r="G399" s="29"/>
      <c r="H399" s="29"/>
      <c r="I399" s="29"/>
      <c r="J399" s="29"/>
      <c r="K399" s="29"/>
      <c r="L399" s="29"/>
      <c r="M399" s="39"/>
      <c r="N399" s="39"/>
      <c r="O399" s="39"/>
      <c r="P399" s="39"/>
      <c r="Q399" s="39"/>
      <c r="R399" s="39"/>
      <c r="S399" s="39"/>
      <c r="T399" s="39"/>
      <c r="U399" s="39"/>
      <c r="V399" s="39"/>
      <c r="W399" s="48"/>
      <c r="X399" s="38"/>
      <c r="Y399" s="53"/>
    </row>
    <row r="400" spans="2:25" ht="33.9" customHeight="1">
      <c r="B400" s="21">
        <f t="shared" si="5"/>
        <v>348</v>
      </c>
      <c r="C400" s="29"/>
      <c r="D400" s="29"/>
      <c r="E400" s="29"/>
      <c r="F400" s="29"/>
      <c r="G400" s="29"/>
      <c r="H400" s="29"/>
      <c r="I400" s="29"/>
      <c r="J400" s="29"/>
      <c r="K400" s="29"/>
      <c r="L400" s="29"/>
      <c r="M400" s="39"/>
      <c r="N400" s="39"/>
      <c r="O400" s="39"/>
      <c r="P400" s="39"/>
      <c r="Q400" s="39"/>
      <c r="R400" s="39"/>
      <c r="S400" s="39"/>
      <c r="T400" s="39"/>
      <c r="U400" s="39"/>
      <c r="V400" s="39"/>
      <c r="W400" s="48"/>
      <c r="X400" s="38"/>
      <c r="Y400" s="53"/>
    </row>
    <row r="401" spans="2:25" ht="33.9" customHeight="1">
      <c r="B401" s="21">
        <f t="shared" si="5"/>
        <v>349</v>
      </c>
      <c r="C401" s="29"/>
      <c r="D401" s="29"/>
      <c r="E401" s="29"/>
      <c r="F401" s="29"/>
      <c r="G401" s="29"/>
      <c r="H401" s="29"/>
      <c r="I401" s="29"/>
      <c r="J401" s="29"/>
      <c r="K401" s="29"/>
      <c r="L401" s="29"/>
      <c r="M401" s="39"/>
      <c r="N401" s="39"/>
      <c r="O401" s="39"/>
      <c r="P401" s="39"/>
      <c r="Q401" s="39"/>
      <c r="R401" s="39"/>
      <c r="S401" s="39"/>
      <c r="T401" s="39"/>
      <c r="U401" s="39"/>
      <c r="V401" s="39"/>
      <c r="W401" s="48"/>
      <c r="X401" s="38"/>
      <c r="Y401" s="53"/>
    </row>
    <row r="402" spans="2:25" ht="33.9" customHeight="1">
      <c r="B402" s="21">
        <f t="shared" si="5"/>
        <v>350</v>
      </c>
      <c r="C402" s="29"/>
      <c r="D402" s="29"/>
      <c r="E402" s="29"/>
      <c r="F402" s="29"/>
      <c r="G402" s="29"/>
      <c r="H402" s="29"/>
      <c r="I402" s="29"/>
      <c r="J402" s="29"/>
      <c r="K402" s="29"/>
      <c r="L402" s="29"/>
      <c r="M402" s="39"/>
      <c r="N402" s="39"/>
      <c r="O402" s="39"/>
      <c r="P402" s="39"/>
      <c r="Q402" s="39"/>
      <c r="R402" s="39"/>
      <c r="S402" s="39"/>
      <c r="T402" s="39"/>
      <c r="U402" s="39"/>
      <c r="V402" s="39"/>
      <c r="W402" s="48"/>
      <c r="X402" s="38"/>
      <c r="Y402" s="53"/>
    </row>
    <row r="403" spans="2:25" ht="33.9" customHeight="1">
      <c r="B403" s="21">
        <f t="shared" si="5"/>
        <v>351</v>
      </c>
      <c r="C403" s="29"/>
      <c r="D403" s="29"/>
      <c r="E403" s="29"/>
      <c r="F403" s="29"/>
      <c r="G403" s="29"/>
      <c r="H403" s="29"/>
      <c r="I403" s="29"/>
      <c r="J403" s="29"/>
      <c r="K403" s="29"/>
      <c r="L403" s="29"/>
      <c r="M403" s="39"/>
      <c r="N403" s="39"/>
      <c r="O403" s="39"/>
      <c r="P403" s="39"/>
      <c r="Q403" s="39"/>
      <c r="R403" s="39"/>
      <c r="S403" s="39"/>
      <c r="T403" s="39"/>
      <c r="U403" s="39"/>
      <c r="V403" s="39"/>
      <c r="W403" s="48"/>
      <c r="X403" s="38"/>
      <c r="Y403" s="53"/>
    </row>
    <row r="404" spans="2:25" ht="33.9" customHeight="1">
      <c r="B404" s="21">
        <f t="shared" si="5"/>
        <v>352</v>
      </c>
      <c r="C404" s="29"/>
      <c r="D404" s="29"/>
      <c r="E404" s="29"/>
      <c r="F404" s="29"/>
      <c r="G404" s="29"/>
      <c r="H404" s="29"/>
      <c r="I404" s="29"/>
      <c r="J404" s="29"/>
      <c r="K404" s="29"/>
      <c r="L404" s="29"/>
      <c r="M404" s="39"/>
      <c r="N404" s="39"/>
      <c r="O404" s="39"/>
      <c r="P404" s="39"/>
      <c r="Q404" s="39"/>
      <c r="R404" s="39"/>
      <c r="S404" s="39"/>
      <c r="T404" s="39"/>
      <c r="U404" s="39"/>
      <c r="V404" s="39"/>
      <c r="W404" s="48"/>
      <c r="X404" s="38"/>
      <c r="Y404" s="53"/>
    </row>
    <row r="405" spans="2:25" ht="33.9" customHeight="1">
      <c r="B405" s="21">
        <f t="shared" si="5"/>
        <v>353</v>
      </c>
      <c r="C405" s="29"/>
      <c r="D405" s="29"/>
      <c r="E405" s="29"/>
      <c r="F405" s="29"/>
      <c r="G405" s="29"/>
      <c r="H405" s="29"/>
      <c r="I405" s="29"/>
      <c r="J405" s="29"/>
      <c r="K405" s="29"/>
      <c r="L405" s="29"/>
      <c r="M405" s="39"/>
      <c r="N405" s="39"/>
      <c r="O405" s="39"/>
      <c r="P405" s="39"/>
      <c r="Q405" s="39"/>
      <c r="R405" s="39"/>
      <c r="S405" s="39"/>
      <c r="T405" s="39"/>
      <c r="U405" s="39"/>
      <c r="V405" s="39"/>
      <c r="W405" s="48"/>
      <c r="X405" s="38"/>
      <c r="Y405" s="53"/>
    </row>
    <row r="406" spans="2:25" ht="33.9" customHeight="1">
      <c r="B406" s="21">
        <f t="shared" si="5"/>
        <v>354</v>
      </c>
      <c r="C406" s="29"/>
      <c r="D406" s="29"/>
      <c r="E406" s="29"/>
      <c r="F406" s="29"/>
      <c r="G406" s="29"/>
      <c r="H406" s="29"/>
      <c r="I406" s="29"/>
      <c r="J406" s="29"/>
      <c r="K406" s="29"/>
      <c r="L406" s="29"/>
      <c r="M406" s="39"/>
      <c r="N406" s="39"/>
      <c r="O406" s="39"/>
      <c r="P406" s="39"/>
      <c r="Q406" s="39"/>
      <c r="R406" s="39"/>
      <c r="S406" s="39"/>
      <c r="T406" s="39"/>
      <c r="U406" s="39"/>
      <c r="V406" s="39"/>
      <c r="W406" s="48"/>
      <c r="X406" s="38"/>
      <c r="Y406" s="53"/>
    </row>
    <row r="407" spans="2:25" ht="33.9" customHeight="1">
      <c r="B407" s="21">
        <f t="shared" si="5"/>
        <v>355</v>
      </c>
      <c r="C407" s="29"/>
      <c r="D407" s="29"/>
      <c r="E407" s="29"/>
      <c r="F407" s="29"/>
      <c r="G407" s="29"/>
      <c r="H407" s="29"/>
      <c r="I407" s="29"/>
      <c r="J407" s="29"/>
      <c r="K407" s="29"/>
      <c r="L407" s="29"/>
      <c r="M407" s="39"/>
      <c r="N407" s="39"/>
      <c r="O407" s="39"/>
      <c r="P407" s="39"/>
      <c r="Q407" s="39"/>
      <c r="R407" s="39"/>
      <c r="S407" s="39"/>
      <c r="T407" s="39"/>
      <c r="U407" s="39"/>
      <c r="V407" s="39"/>
      <c r="W407" s="48"/>
      <c r="X407" s="38"/>
      <c r="Y407" s="53"/>
    </row>
    <row r="408" spans="2:25" ht="33.9" customHeight="1">
      <c r="B408" s="21">
        <f t="shared" si="5"/>
        <v>356</v>
      </c>
      <c r="C408" s="29"/>
      <c r="D408" s="29"/>
      <c r="E408" s="29"/>
      <c r="F408" s="29"/>
      <c r="G408" s="29"/>
      <c r="H408" s="29"/>
      <c r="I408" s="29"/>
      <c r="J408" s="29"/>
      <c r="K408" s="29"/>
      <c r="L408" s="29"/>
      <c r="M408" s="39"/>
      <c r="N408" s="39"/>
      <c r="O408" s="39"/>
      <c r="P408" s="39"/>
      <c r="Q408" s="39"/>
      <c r="R408" s="39"/>
      <c r="S408" s="39"/>
      <c r="T408" s="39"/>
      <c r="U408" s="39"/>
      <c r="V408" s="39"/>
      <c r="W408" s="48"/>
      <c r="X408" s="38"/>
      <c r="Y408" s="53"/>
    </row>
    <row r="409" spans="2:25" ht="33.9" customHeight="1">
      <c r="B409" s="21">
        <f t="shared" si="5"/>
        <v>357</v>
      </c>
      <c r="C409" s="29"/>
      <c r="D409" s="29"/>
      <c r="E409" s="29"/>
      <c r="F409" s="29"/>
      <c r="G409" s="29"/>
      <c r="H409" s="29"/>
      <c r="I409" s="29"/>
      <c r="J409" s="29"/>
      <c r="K409" s="29"/>
      <c r="L409" s="29"/>
      <c r="M409" s="39"/>
      <c r="N409" s="39"/>
      <c r="O409" s="39"/>
      <c r="P409" s="39"/>
      <c r="Q409" s="39"/>
      <c r="R409" s="39"/>
      <c r="S409" s="39"/>
      <c r="T409" s="39"/>
      <c r="U409" s="39"/>
      <c r="V409" s="39"/>
      <c r="W409" s="48"/>
      <c r="X409" s="38"/>
      <c r="Y409" s="53"/>
    </row>
    <row r="410" spans="2:25" ht="33.9" customHeight="1">
      <c r="B410" s="21">
        <f t="shared" si="5"/>
        <v>358</v>
      </c>
      <c r="C410" s="29"/>
      <c r="D410" s="29"/>
      <c r="E410" s="29"/>
      <c r="F410" s="29"/>
      <c r="G410" s="29"/>
      <c r="H410" s="29"/>
      <c r="I410" s="29"/>
      <c r="J410" s="29"/>
      <c r="K410" s="29"/>
      <c r="L410" s="29"/>
      <c r="M410" s="39"/>
      <c r="N410" s="39"/>
      <c r="O410" s="39"/>
      <c r="P410" s="39"/>
      <c r="Q410" s="39"/>
      <c r="R410" s="39"/>
      <c r="S410" s="39"/>
      <c r="T410" s="39"/>
      <c r="U410" s="39"/>
      <c r="V410" s="39"/>
      <c r="W410" s="48"/>
      <c r="X410" s="38"/>
      <c r="Y410" s="53"/>
    </row>
    <row r="411" spans="2:25" ht="33.9" customHeight="1">
      <c r="B411" s="21">
        <f t="shared" si="5"/>
        <v>359</v>
      </c>
      <c r="C411" s="29"/>
      <c r="D411" s="29"/>
      <c r="E411" s="29"/>
      <c r="F411" s="29"/>
      <c r="G411" s="29"/>
      <c r="H411" s="29"/>
      <c r="I411" s="29"/>
      <c r="J411" s="29"/>
      <c r="K411" s="29"/>
      <c r="L411" s="29"/>
      <c r="M411" s="39"/>
      <c r="N411" s="39"/>
      <c r="O411" s="39"/>
      <c r="P411" s="39"/>
      <c r="Q411" s="39"/>
      <c r="R411" s="39"/>
      <c r="S411" s="39"/>
      <c r="T411" s="39"/>
      <c r="U411" s="39"/>
      <c r="V411" s="39"/>
      <c r="W411" s="48"/>
      <c r="X411" s="38"/>
      <c r="Y411" s="53"/>
    </row>
    <row r="412" spans="2:25" ht="33.9" customHeight="1">
      <c r="B412" s="21">
        <f t="shared" si="5"/>
        <v>360</v>
      </c>
      <c r="C412" s="29"/>
      <c r="D412" s="29"/>
      <c r="E412" s="29"/>
      <c r="F412" s="29"/>
      <c r="G412" s="29"/>
      <c r="H412" s="29"/>
      <c r="I412" s="29"/>
      <c r="J412" s="29"/>
      <c r="K412" s="29"/>
      <c r="L412" s="29"/>
      <c r="M412" s="39"/>
      <c r="N412" s="39"/>
      <c r="O412" s="39"/>
      <c r="P412" s="39"/>
      <c r="Q412" s="39"/>
      <c r="R412" s="39"/>
      <c r="S412" s="39"/>
      <c r="T412" s="39"/>
      <c r="U412" s="39"/>
      <c r="V412" s="39"/>
      <c r="W412" s="48"/>
      <c r="X412" s="38"/>
      <c r="Y412" s="53"/>
    </row>
    <row r="413" spans="2:25" ht="33.9" customHeight="1">
      <c r="B413" s="21">
        <f t="shared" si="5"/>
        <v>361</v>
      </c>
      <c r="C413" s="29"/>
      <c r="D413" s="29"/>
      <c r="E413" s="29"/>
      <c r="F413" s="29"/>
      <c r="G413" s="29"/>
      <c r="H413" s="29"/>
      <c r="I413" s="29"/>
      <c r="J413" s="29"/>
      <c r="K413" s="29"/>
      <c r="L413" s="29"/>
      <c r="M413" s="39"/>
      <c r="N413" s="39"/>
      <c r="O413" s="39"/>
      <c r="P413" s="39"/>
      <c r="Q413" s="39"/>
      <c r="R413" s="39"/>
      <c r="S413" s="39"/>
      <c r="T413" s="39"/>
      <c r="U413" s="39"/>
      <c r="V413" s="39"/>
      <c r="W413" s="48"/>
      <c r="X413" s="38"/>
      <c r="Y413" s="53"/>
    </row>
    <row r="414" spans="2:25" ht="33.9" customHeight="1">
      <c r="B414" s="21">
        <f t="shared" si="5"/>
        <v>362</v>
      </c>
      <c r="C414" s="29"/>
      <c r="D414" s="29"/>
      <c r="E414" s="29"/>
      <c r="F414" s="29"/>
      <c r="G414" s="29"/>
      <c r="H414" s="29"/>
      <c r="I414" s="29"/>
      <c r="J414" s="29"/>
      <c r="K414" s="29"/>
      <c r="L414" s="29"/>
      <c r="M414" s="39"/>
      <c r="N414" s="39"/>
      <c r="O414" s="39"/>
      <c r="P414" s="39"/>
      <c r="Q414" s="39"/>
      <c r="R414" s="39"/>
      <c r="S414" s="39"/>
      <c r="T414" s="39"/>
      <c r="U414" s="39"/>
      <c r="V414" s="39"/>
      <c r="W414" s="48"/>
      <c r="X414" s="38"/>
      <c r="Y414" s="53"/>
    </row>
    <row r="415" spans="2:25" ht="33.9" customHeight="1">
      <c r="B415" s="21">
        <f t="shared" si="5"/>
        <v>363</v>
      </c>
      <c r="C415" s="29"/>
      <c r="D415" s="29"/>
      <c r="E415" s="29"/>
      <c r="F415" s="29"/>
      <c r="G415" s="29"/>
      <c r="H415" s="29"/>
      <c r="I415" s="29"/>
      <c r="J415" s="29"/>
      <c r="K415" s="29"/>
      <c r="L415" s="29"/>
      <c r="M415" s="39"/>
      <c r="N415" s="39"/>
      <c r="O415" s="39"/>
      <c r="P415" s="39"/>
      <c r="Q415" s="39"/>
      <c r="R415" s="39"/>
      <c r="S415" s="39"/>
      <c r="T415" s="39"/>
      <c r="U415" s="39"/>
      <c r="V415" s="39"/>
      <c r="W415" s="48"/>
      <c r="X415" s="38"/>
      <c r="Y415" s="53"/>
    </row>
    <row r="416" spans="2:25" ht="33.9" customHeight="1">
      <c r="B416" s="21">
        <f t="shared" si="5"/>
        <v>364</v>
      </c>
      <c r="C416" s="29"/>
      <c r="D416" s="29"/>
      <c r="E416" s="29"/>
      <c r="F416" s="29"/>
      <c r="G416" s="29"/>
      <c r="H416" s="29"/>
      <c r="I416" s="29"/>
      <c r="J416" s="29"/>
      <c r="K416" s="29"/>
      <c r="L416" s="29"/>
      <c r="M416" s="39"/>
      <c r="N416" s="39"/>
      <c r="O416" s="39"/>
      <c r="P416" s="39"/>
      <c r="Q416" s="39"/>
      <c r="R416" s="39"/>
      <c r="S416" s="39"/>
      <c r="T416" s="39"/>
      <c r="U416" s="39"/>
      <c r="V416" s="39"/>
      <c r="W416" s="48"/>
      <c r="X416" s="38"/>
      <c r="Y416" s="53"/>
    </row>
    <row r="417" spans="2:25" ht="33.9" customHeight="1">
      <c r="B417" s="21">
        <f t="shared" si="5"/>
        <v>365</v>
      </c>
      <c r="C417" s="29"/>
      <c r="D417" s="29"/>
      <c r="E417" s="29"/>
      <c r="F417" s="29"/>
      <c r="G417" s="29"/>
      <c r="H417" s="29"/>
      <c r="I417" s="29"/>
      <c r="J417" s="29"/>
      <c r="K417" s="29"/>
      <c r="L417" s="29"/>
      <c r="M417" s="39"/>
      <c r="N417" s="39"/>
      <c r="O417" s="39"/>
      <c r="P417" s="39"/>
      <c r="Q417" s="39"/>
      <c r="R417" s="39"/>
      <c r="S417" s="39"/>
      <c r="T417" s="39"/>
      <c r="U417" s="39"/>
      <c r="V417" s="39"/>
      <c r="W417" s="48"/>
      <c r="X417" s="38"/>
      <c r="Y417" s="53"/>
    </row>
    <row r="418" spans="2:25" ht="33.9" customHeight="1">
      <c r="B418" s="21">
        <f t="shared" si="5"/>
        <v>366</v>
      </c>
      <c r="C418" s="29"/>
      <c r="D418" s="29"/>
      <c r="E418" s="29"/>
      <c r="F418" s="29"/>
      <c r="G418" s="29"/>
      <c r="H418" s="29"/>
      <c r="I418" s="29"/>
      <c r="J418" s="29"/>
      <c r="K418" s="29"/>
      <c r="L418" s="29"/>
      <c r="M418" s="39"/>
      <c r="N418" s="39"/>
      <c r="O418" s="39"/>
      <c r="P418" s="39"/>
      <c r="Q418" s="39"/>
      <c r="R418" s="39"/>
      <c r="S418" s="39"/>
      <c r="T418" s="39"/>
      <c r="U418" s="39"/>
      <c r="V418" s="39"/>
      <c r="W418" s="48"/>
      <c r="X418" s="38"/>
      <c r="Y418" s="53"/>
    </row>
    <row r="419" spans="2:25" ht="33.9" customHeight="1">
      <c r="B419" s="21">
        <f t="shared" si="5"/>
        <v>367</v>
      </c>
      <c r="C419" s="29"/>
      <c r="D419" s="29"/>
      <c r="E419" s="29"/>
      <c r="F419" s="29"/>
      <c r="G419" s="29"/>
      <c r="H419" s="29"/>
      <c r="I419" s="29"/>
      <c r="J419" s="29"/>
      <c r="K419" s="29"/>
      <c r="L419" s="29"/>
      <c r="M419" s="39"/>
      <c r="N419" s="39"/>
      <c r="O419" s="39"/>
      <c r="P419" s="39"/>
      <c r="Q419" s="39"/>
      <c r="R419" s="39"/>
      <c r="S419" s="39"/>
      <c r="T419" s="39"/>
      <c r="U419" s="39"/>
      <c r="V419" s="39"/>
      <c r="W419" s="48"/>
      <c r="X419" s="38"/>
      <c r="Y419" s="53"/>
    </row>
    <row r="420" spans="2:25" ht="33.9" customHeight="1">
      <c r="B420" s="21">
        <f t="shared" si="5"/>
        <v>368</v>
      </c>
      <c r="C420" s="29"/>
      <c r="D420" s="29"/>
      <c r="E420" s="29"/>
      <c r="F420" s="29"/>
      <c r="G420" s="29"/>
      <c r="H420" s="29"/>
      <c r="I420" s="29"/>
      <c r="J420" s="29"/>
      <c r="K420" s="29"/>
      <c r="L420" s="29"/>
      <c r="M420" s="39"/>
      <c r="N420" s="39"/>
      <c r="O420" s="39"/>
      <c r="P420" s="39"/>
      <c r="Q420" s="39"/>
      <c r="R420" s="39"/>
      <c r="S420" s="39"/>
      <c r="T420" s="39"/>
      <c r="U420" s="39"/>
      <c r="V420" s="39"/>
      <c r="W420" s="48"/>
      <c r="X420" s="38"/>
      <c r="Y420" s="53"/>
    </row>
    <row r="421" spans="2:25" ht="33.9" customHeight="1">
      <c r="B421" s="21">
        <f t="shared" si="5"/>
        <v>369</v>
      </c>
      <c r="C421" s="29"/>
      <c r="D421" s="29"/>
      <c r="E421" s="29"/>
      <c r="F421" s="29"/>
      <c r="G421" s="29"/>
      <c r="H421" s="29"/>
      <c r="I421" s="29"/>
      <c r="J421" s="29"/>
      <c r="K421" s="29"/>
      <c r="L421" s="29"/>
      <c r="M421" s="39"/>
      <c r="N421" s="39"/>
      <c r="O421" s="39"/>
      <c r="P421" s="39"/>
      <c r="Q421" s="39"/>
      <c r="R421" s="39"/>
      <c r="S421" s="39"/>
      <c r="T421" s="39"/>
      <c r="U421" s="39"/>
      <c r="V421" s="39"/>
      <c r="W421" s="48"/>
      <c r="X421" s="38"/>
      <c r="Y421" s="53"/>
    </row>
    <row r="422" spans="2:25" ht="33.9" customHeight="1">
      <c r="B422" s="21">
        <f t="shared" si="5"/>
        <v>370</v>
      </c>
      <c r="C422" s="29"/>
      <c r="D422" s="29"/>
      <c r="E422" s="29"/>
      <c r="F422" s="29"/>
      <c r="G422" s="29"/>
      <c r="H422" s="29"/>
      <c r="I422" s="29"/>
      <c r="J422" s="29"/>
      <c r="K422" s="29"/>
      <c r="L422" s="29"/>
      <c r="M422" s="39"/>
      <c r="N422" s="39"/>
      <c r="O422" s="39"/>
      <c r="P422" s="39"/>
      <c r="Q422" s="39"/>
      <c r="R422" s="39"/>
      <c r="S422" s="39"/>
      <c r="T422" s="39"/>
      <c r="U422" s="39"/>
      <c r="V422" s="39"/>
      <c r="W422" s="48"/>
      <c r="X422" s="38"/>
      <c r="Y422" s="53"/>
    </row>
    <row r="423" spans="2:25" ht="33.9" customHeight="1">
      <c r="B423" s="21">
        <f t="shared" si="5"/>
        <v>371</v>
      </c>
      <c r="C423" s="29"/>
      <c r="D423" s="29"/>
      <c r="E423" s="29"/>
      <c r="F423" s="29"/>
      <c r="G423" s="29"/>
      <c r="H423" s="29"/>
      <c r="I423" s="29"/>
      <c r="J423" s="29"/>
      <c r="K423" s="29"/>
      <c r="L423" s="29"/>
      <c r="M423" s="39"/>
      <c r="N423" s="39"/>
      <c r="O423" s="39"/>
      <c r="P423" s="39"/>
      <c r="Q423" s="39"/>
      <c r="R423" s="39"/>
      <c r="S423" s="39"/>
      <c r="T423" s="39"/>
      <c r="U423" s="39"/>
      <c r="V423" s="39"/>
      <c r="W423" s="48"/>
      <c r="X423" s="38"/>
      <c r="Y423" s="53"/>
    </row>
    <row r="424" spans="2:25" ht="33.9" customHeight="1">
      <c r="B424" s="21">
        <f t="shared" si="5"/>
        <v>372</v>
      </c>
      <c r="C424" s="29"/>
      <c r="D424" s="29"/>
      <c r="E424" s="29"/>
      <c r="F424" s="29"/>
      <c r="G424" s="29"/>
      <c r="H424" s="29"/>
      <c r="I424" s="29"/>
      <c r="J424" s="29"/>
      <c r="K424" s="29"/>
      <c r="L424" s="29"/>
      <c r="M424" s="39"/>
      <c r="N424" s="39"/>
      <c r="O424" s="39"/>
      <c r="P424" s="39"/>
      <c r="Q424" s="39"/>
      <c r="R424" s="39"/>
      <c r="S424" s="39"/>
      <c r="T424" s="39"/>
      <c r="U424" s="39"/>
      <c r="V424" s="39"/>
      <c r="W424" s="48"/>
      <c r="X424" s="38"/>
      <c r="Y424" s="53"/>
    </row>
    <row r="425" spans="2:25" ht="33.9" customHeight="1">
      <c r="B425" s="21">
        <f t="shared" si="5"/>
        <v>373</v>
      </c>
      <c r="C425" s="29"/>
      <c r="D425" s="29"/>
      <c r="E425" s="29"/>
      <c r="F425" s="29"/>
      <c r="G425" s="29"/>
      <c r="H425" s="29"/>
      <c r="I425" s="29"/>
      <c r="J425" s="29"/>
      <c r="K425" s="29"/>
      <c r="L425" s="29"/>
      <c r="M425" s="39"/>
      <c r="N425" s="39"/>
      <c r="O425" s="39"/>
      <c r="P425" s="39"/>
      <c r="Q425" s="39"/>
      <c r="R425" s="39"/>
      <c r="S425" s="39"/>
      <c r="T425" s="39"/>
      <c r="U425" s="39"/>
      <c r="V425" s="39"/>
      <c r="W425" s="48"/>
      <c r="X425" s="38"/>
      <c r="Y425" s="53"/>
    </row>
    <row r="426" spans="2:25" ht="33.9" customHeight="1">
      <c r="B426" s="21">
        <f t="shared" si="5"/>
        <v>374</v>
      </c>
      <c r="C426" s="29"/>
      <c r="D426" s="29"/>
      <c r="E426" s="29"/>
      <c r="F426" s="29"/>
      <c r="G426" s="29"/>
      <c r="H426" s="29"/>
      <c r="I426" s="29"/>
      <c r="J426" s="29"/>
      <c r="K426" s="29"/>
      <c r="L426" s="29"/>
      <c r="M426" s="39"/>
      <c r="N426" s="39"/>
      <c r="O426" s="39"/>
      <c r="P426" s="39"/>
      <c r="Q426" s="39"/>
      <c r="R426" s="39"/>
      <c r="S426" s="39"/>
      <c r="T426" s="39"/>
      <c r="U426" s="39"/>
      <c r="V426" s="39"/>
      <c r="W426" s="48"/>
      <c r="X426" s="38"/>
      <c r="Y426" s="53"/>
    </row>
    <row r="427" spans="2:25" ht="33.9" customHeight="1">
      <c r="B427" s="21">
        <f t="shared" si="5"/>
        <v>375</v>
      </c>
      <c r="C427" s="29"/>
      <c r="D427" s="29"/>
      <c r="E427" s="29"/>
      <c r="F427" s="29"/>
      <c r="G427" s="29"/>
      <c r="H427" s="29"/>
      <c r="I427" s="29"/>
      <c r="J427" s="29"/>
      <c r="K427" s="29"/>
      <c r="L427" s="29"/>
      <c r="M427" s="39"/>
      <c r="N427" s="39"/>
      <c r="O427" s="39"/>
      <c r="P427" s="39"/>
      <c r="Q427" s="39"/>
      <c r="R427" s="39"/>
      <c r="S427" s="39"/>
      <c r="T427" s="39"/>
      <c r="U427" s="39"/>
      <c r="V427" s="39"/>
      <c r="W427" s="48"/>
      <c r="X427" s="38"/>
      <c r="Y427" s="53"/>
    </row>
    <row r="428" spans="2:25" ht="33.9" customHeight="1">
      <c r="B428" s="21">
        <f t="shared" si="5"/>
        <v>376</v>
      </c>
      <c r="C428" s="29"/>
      <c r="D428" s="29"/>
      <c r="E428" s="29"/>
      <c r="F428" s="29"/>
      <c r="G428" s="29"/>
      <c r="H428" s="29"/>
      <c r="I428" s="29"/>
      <c r="J428" s="29"/>
      <c r="K428" s="29"/>
      <c r="L428" s="29"/>
      <c r="M428" s="39"/>
      <c r="N428" s="39"/>
      <c r="O428" s="39"/>
      <c r="P428" s="39"/>
      <c r="Q428" s="39"/>
      <c r="R428" s="39"/>
      <c r="S428" s="39"/>
      <c r="T428" s="39"/>
      <c r="U428" s="39"/>
      <c r="V428" s="39"/>
      <c r="W428" s="48"/>
      <c r="X428" s="38"/>
      <c r="Y428" s="53"/>
    </row>
    <row r="429" spans="2:25" ht="33.9" customHeight="1">
      <c r="B429" s="21">
        <f t="shared" si="5"/>
        <v>377</v>
      </c>
      <c r="C429" s="29"/>
      <c r="D429" s="29"/>
      <c r="E429" s="29"/>
      <c r="F429" s="29"/>
      <c r="G429" s="29"/>
      <c r="H429" s="29"/>
      <c r="I429" s="29"/>
      <c r="J429" s="29"/>
      <c r="K429" s="29"/>
      <c r="L429" s="29"/>
      <c r="M429" s="39"/>
      <c r="N429" s="39"/>
      <c r="O429" s="39"/>
      <c r="P429" s="39"/>
      <c r="Q429" s="39"/>
      <c r="R429" s="39"/>
      <c r="S429" s="39"/>
      <c r="T429" s="39"/>
      <c r="U429" s="39"/>
      <c r="V429" s="39"/>
      <c r="W429" s="48"/>
      <c r="X429" s="38"/>
      <c r="Y429" s="53"/>
    </row>
    <row r="430" spans="2:25" ht="33.9" customHeight="1">
      <c r="B430" s="21">
        <f t="shared" si="5"/>
        <v>378</v>
      </c>
      <c r="C430" s="29"/>
      <c r="D430" s="29"/>
      <c r="E430" s="29"/>
      <c r="F430" s="29"/>
      <c r="G430" s="29"/>
      <c r="H430" s="29"/>
      <c r="I430" s="29"/>
      <c r="J430" s="29"/>
      <c r="K430" s="29"/>
      <c r="L430" s="29"/>
      <c r="M430" s="39"/>
      <c r="N430" s="39"/>
      <c r="O430" s="39"/>
      <c r="P430" s="39"/>
      <c r="Q430" s="39"/>
      <c r="R430" s="39"/>
      <c r="S430" s="39"/>
      <c r="T430" s="39"/>
      <c r="U430" s="39"/>
      <c r="V430" s="39"/>
      <c r="W430" s="48"/>
      <c r="X430" s="38"/>
      <c r="Y430" s="53"/>
    </row>
    <row r="431" spans="2:25" ht="33.9" customHeight="1">
      <c r="B431" s="21">
        <f t="shared" si="5"/>
        <v>379</v>
      </c>
      <c r="C431" s="29"/>
      <c r="D431" s="29"/>
      <c r="E431" s="29"/>
      <c r="F431" s="29"/>
      <c r="G431" s="29"/>
      <c r="H431" s="29"/>
      <c r="I431" s="29"/>
      <c r="J431" s="29"/>
      <c r="K431" s="29"/>
      <c r="L431" s="29"/>
      <c r="M431" s="39"/>
      <c r="N431" s="39"/>
      <c r="O431" s="39"/>
      <c r="P431" s="39"/>
      <c r="Q431" s="39"/>
      <c r="R431" s="39"/>
      <c r="S431" s="39"/>
      <c r="T431" s="39"/>
      <c r="U431" s="39"/>
      <c r="V431" s="39"/>
      <c r="W431" s="48"/>
      <c r="X431" s="38"/>
      <c r="Y431" s="53"/>
    </row>
    <row r="432" spans="2:25" ht="33.9" customHeight="1">
      <c r="B432" s="21">
        <f t="shared" si="5"/>
        <v>380</v>
      </c>
      <c r="C432" s="29"/>
      <c r="D432" s="29"/>
      <c r="E432" s="29"/>
      <c r="F432" s="29"/>
      <c r="G432" s="29"/>
      <c r="H432" s="29"/>
      <c r="I432" s="29"/>
      <c r="J432" s="29"/>
      <c r="K432" s="29"/>
      <c r="L432" s="29"/>
      <c r="M432" s="39"/>
      <c r="N432" s="39"/>
      <c r="O432" s="39"/>
      <c r="P432" s="39"/>
      <c r="Q432" s="39"/>
      <c r="R432" s="39"/>
      <c r="S432" s="39"/>
      <c r="T432" s="39"/>
      <c r="U432" s="39"/>
      <c r="V432" s="39"/>
      <c r="W432" s="48"/>
      <c r="X432" s="38"/>
      <c r="Y432" s="53"/>
    </row>
    <row r="433" spans="2:25" ht="33.9" customHeight="1">
      <c r="B433" s="21">
        <f t="shared" si="5"/>
        <v>381</v>
      </c>
      <c r="C433" s="29"/>
      <c r="D433" s="29"/>
      <c r="E433" s="29"/>
      <c r="F433" s="29"/>
      <c r="G433" s="29"/>
      <c r="H433" s="29"/>
      <c r="I433" s="29"/>
      <c r="J433" s="29"/>
      <c r="K433" s="29"/>
      <c r="L433" s="29"/>
      <c r="M433" s="39"/>
      <c r="N433" s="39"/>
      <c r="O433" s="39"/>
      <c r="P433" s="39"/>
      <c r="Q433" s="39"/>
      <c r="R433" s="39"/>
      <c r="S433" s="39"/>
      <c r="T433" s="39"/>
      <c r="U433" s="39"/>
      <c r="V433" s="39"/>
      <c r="W433" s="48"/>
      <c r="X433" s="38"/>
      <c r="Y433" s="53"/>
    </row>
    <row r="434" spans="2:25" ht="33.9" customHeight="1">
      <c r="B434" s="21">
        <f t="shared" si="5"/>
        <v>382</v>
      </c>
      <c r="C434" s="29"/>
      <c r="D434" s="29"/>
      <c r="E434" s="29"/>
      <c r="F434" s="29"/>
      <c r="G434" s="29"/>
      <c r="H434" s="29"/>
      <c r="I434" s="29"/>
      <c r="J434" s="29"/>
      <c r="K434" s="29"/>
      <c r="L434" s="29"/>
      <c r="M434" s="39"/>
      <c r="N434" s="39"/>
      <c r="O434" s="39"/>
      <c r="P434" s="39"/>
      <c r="Q434" s="39"/>
      <c r="R434" s="39"/>
      <c r="S434" s="39"/>
      <c r="T434" s="39"/>
      <c r="U434" s="39"/>
      <c r="V434" s="39"/>
      <c r="W434" s="48"/>
      <c r="X434" s="38"/>
      <c r="Y434" s="53"/>
    </row>
    <row r="435" spans="2:25" ht="33.9" customHeight="1">
      <c r="B435" s="21">
        <f t="shared" si="5"/>
        <v>383</v>
      </c>
      <c r="C435" s="29"/>
      <c r="D435" s="29"/>
      <c r="E435" s="29"/>
      <c r="F435" s="29"/>
      <c r="G435" s="29"/>
      <c r="H435" s="29"/>
      <c r="I435" s="29"/>
      <c r="J435" s="29"/>
      <c r="K435" s="29"/>
      <c r="L435" s="29"/>
      <c r="M435" s="39"/>
      <c r="N435" s="39"/>
      <c r="O435" s="39"/>
      <c r="P435" s="39"/>
      <c r="Q435" s="39"/>
      <c r="R435" s="39"/>
      <c r="S435" s="39"/>
      <c r="T435" s="39"/>
      <c r="U435" s="39"/>
      <c r="V435" s="39"/>
      <c r="W435" s="48"/>
      <c r="X435" s="38"/>
      <c r="Y435" s="53"/>
    </row>
    <row r="436" spans="2:25" ht="33.9" customHeight="1">
      <c r="B436" s="21">
        <f t="shared" si="5"/>
        <v>384</v>
      </c>
      <c r="C436" s="29"/>
      <c r="D436" s="29"/>
      <c r="E436" s="29"/>
      <c r="F436" s="29"/>
      <c r="G436" s="29"/>
      <c r="H436" s="29"/>
      <c r="I436" s="29"/>
      <c r="J436" s="29"/>
      <c r="K436" s="29"/>
      <c r="L436" s="29"/>
      <c r="M436" s="39"/>
      <c r="N436" s="39"/>
      <c r="O436" s="39"/>
      <c r="P436" s="39"/>
      <c r="Q436" s="39"/>
      <c r="R436" s="39"/>
      <c r="S436" s="39"/>
      <c r="T436" s="39"/>
      <c r="U436" s="39"/>
      <c r="V436" s="39"/>
      <c r="W436" s="48"/>
      <c r="X436" s="38"/>
      <c r="Y436" s="53"/>
    </row>
    <row r="437" spans="2:25" ht="33.9" customHeight="1">
      <c r="B437" s="21">
        <f t="shared" si="5"/>
        <v>385</v>
      </c>
      <c r="C437" s="29"/>
      <c r="D437" s="29"/>
      <c r="E437" s="29"/>
      <c r="F437" s="29"/>
      <c r="G437" s="29"/>
      <c r="H437" s="29"/>
      <c r="I437" s="29"/>
      <c r="J437" s="29"/>
      <c r="K437" s="29"/>
      <c r="L437" s="29"/>
      <c r="M437" s="39"/>
      <c r="N437" s="39"/>
      <c r="O437" s="39"/>
      <c r="P437" s="39"/>
      <c r="Q437" s="39"/>
      <c r="R437" s="39"/>
      <c r="S437" s="39"/>
      <c r="T437" s="39"/>
      <c r="U437" s="39"/>
      <c r="V437" s="39"/>
      <c r="W437" s="48"/>
      <c r="X437" s="38"/>
      <c r="Y437" s="53"/>
    </row>
    <row r="438" spans="2:25" ht="33.9" customHeight="1">
      <c r="B438" s="21">
        <f t="shared" ref="B438:B501" si="6">B437+1</f>
        <v>386</v>
      </c>
      <c r="C438" s="29"/>
      <c r="D438" s="29"/>
      <c r="E438" s="29"/>
      <c r="F438" s="29"/>
      <c r="G438" s="29"/>
      <c r="H438" s="29"/>
      <c r="I438" s="29"/>
      <c r="J438" s="29"/>
      <c r="K438" s="29"/>
      <c r="L438" s="29"/>
      <c r="M438" s="39"/>
      <c r="N438" s="39"/>
      <c r="O438" s="39"/>
      <c r="P438" s="39"/>
      <c r="Q438" s="39"/>
      <c r="R438" s="39"/>
      <c r="S438" s="39"/>
      <c r="T438" s="39"/>
      <c r="U438" s="39"/>
      <c r="V438" s="39"/>
      <c r="W438" s="48"/>
      <c r="X438" s="38"/>
      <c r="Y438" s="53"/>
    </row>
    <row r="439" spans="2:25" ht="33.9" customHeight="1">
      <c r="B439" s="21">
        <f t="shared" si="6"/>
        <v>387</v>
      </c>
      <c r="C439" s="29"/>
      <c r="D439" s="29"/>
      <c r="E439" s="29"/>
      <c r="F439" s="29"/>
      <c r="G439" s="29"/>
      <c r="H439" s="29"/>
      <c r="I439" s="29"/>
      <c r="J439" s="29"/>
      <c r="K439" s="29"/>
      <c r="L439" s="29"/>
      <c r="M439" s="39"/>
      <c r="N439" s="39"/>
      <c r="O439" s="39"/>
      <c r="P439" s="39"/>
      <c r="Q439" s="39"/>
      <c r="R439" s="39"/>
      <c r="S439" s="39"/>
      <c r="T439" s="39"/>
      <c r="U439" s="39"/>
      <c r="V439" s="39"/>
      <c r="W439" s="48"/>
      <c r="X439" s="38"/>
      <c r="Y439" s="53"/>
    </row>
    <row r="440" spans="2:25" ht="33.9" customHeight="1">
      <c r="B440" s="21">
        <f t="shared" si="6"/>
        <v>388</v>
      </c>
      <c r="C440" s="29"/>
      <c r="D440" s="29"/>
      <c r="E440" s="29"/>
      <c r="F440" s="29"/>
      <c r="G440" s="29"/>
      <c r="H440" s="29"/>
      <c r="I440" s="29"/>
      <c r="J440" s="29"/>
      <c r="K440" s="29"/>
      <c r="L440" s="29"/>
      <c r="M440" s="39"/>
      <c r="N440" s="39"/>
      <c r="O440" s="39"/>
      <c r="P440" s="39"/>
      <c r="Q440" s="39"/>
      <c r="R440" s="39"/>
      <c r="S440" s="39"/>
      <c r="T440" s="39"/>
      <c r="U440" s="39"/>
      <c r="V440" s="39"/>
      <c r="W440" s="48"/>
      <c r="X440" s="38"/>
      <c r="Y440" s="53"/>
    </row>
    <row r="441" spans="2:25" ht="33.9" customHeight="1">
      <c r="B441" s="21">
        <f t="shared" si="6"/>
        <v>389</v>
      </c>
      <c r="C441" s="29"/>
      <c r="D441" s="29"/>
      <c r="E441" s="29"/>
      <c r="F441" s="29"/>
      <c r="G441" s="29"/>
      <c r="H441" s="29"/>
      <c r="I441" s="29"/>
      <c r="J441" s="29"/>
      <c r="K441" s="29"/>
      <c r="L441" s="29"/>
      <c r="M441" s="39"/>
      <c r="N441" s="39"/>
      <c r="O441" s="39"/>
      <c r="P441" s="39"/>
      <c r="Q441" s="39"/>
      <c r="R441" s="39"/>
      <c r="S441" s="39"/>
      <c r="T441" s="39"/>
      <c r="U441" s="39"/>
      <c r="V441" s="39"/>
      <c r="W441" s="48"/>
      <c r="X441" s="38"/>
      <c r="Y441" s="53"/>
    </row>
    <row r="442" spans="2:25" ht="33.9" customHeight="1">
      <c r="B442" s="21">
        <f t="shared" si="6"/>
        <v>390</v>
      </c>
      <c r="C442" s="29"/>
      <c r="D442" s="29"/>
      <c r="E442" s="29"/>
      <c r="F442" s="29"/>
      <c r="G442" s="29"/>
      <c r="H442" s="29"/>
      <c r="I442" s="29"/>
      <c r="J442" s="29"/>
      <c r="K442" s="29"/>
      <c r="L442" s="29"/>
      <c r="M442" s="39"/>
      <c r="N442" s="39"/>
      <c r="O442" s="39"/>
      <c r="P442" s="39"/>
      <c r="Q442" s="39"/>
      <c r="R442" s="39"/>
      <c r="S442" s="39"/>
      <c r="T442" s="39"/>
      <c r="U442" s="39"/>
      <c r="V442" s="39"/>
      <c r="W442" s="48"/>
      <c r="X442" s="38"/>
      <c r="Y442" s="53"/>
    </row>
    <row r="443" spans="2:25" ht="33.9" customHeight="1">
      <c r="B443" s="21">
        <f t="shared" si="6"/>
        <v>391</v>
      </c>
      <c r="C443" s="29"/>
      <c r="D443" s="29"/>
      <c r="E443" s="29"/>
      <c r="F443" s="29"/>
      <c r="G443" s="29"/>
      <c r="H443" s="29"/>
      <c r="I443" s="29"/>
      <c r="J443" s="29"/>
      <c r="K443" s="29"/>
      <c r="L443" s="29"/>
      <c r="M443" s="39"/>
      <c r="N443" s="39"/>
      <c r="O443" s="39"/>
      <c r="P443" s="39"/>
      <c r="Q443" s="39"/>
      <c r="R443" s="39"/>
      <c r="S443" s="39"/>
      <c r="T443" s="39"/>
      <c r="U443" s="39"/>
      <c r="V443" s="39"/>
      <c r="W443" s="48"/>
      <c r="X443" s="38"/>
      <c r="Y443" s="53"/>
    </row>
    <row r="444" spans="2:25" ht="33.9" customHeight="1">
      <c r="B444" s="21">
        <f t="shared" si="6"/>
        <v>392</v>
      </c>
      <c r="C444" s="29"/>
      <c r="D444" s="29"/>
      <c r="E444" s="29"/>
      <c r="F444" s="29"/>
      <c r="G444" s="29"/>
      <c r="H444" s="29"/>
      <c r="I444" s="29"/>
      <c r="J444" s="29"/>
      <c r="K444" s="29"/>
      <c r="L444" s="29"/>
      <c r="M444" s="39"/>
      <c r="N444" s="39"/>
      <c r="O444" s="39"/>
      <c r="P444" s="39"/>
      <c r="Q444" s="39"/>
      <c r="R444" s="39"/>
      <c r="S444" s="39"/>
      <c r="T444" s="39"/>
      <c r="U444" s="39"/>
      <c r="V444" s="39"/>
      <c r="W444" s="48"/>
      <c r="X444" s="38"/>
      <c r="Y444" s="53"/>
    </row>
    <row r="445" spans="2:25" ht="33.9" customHeight="1">
      <c r="B445" s="21">
        <f t="shared" si="6"/>
        <v>393</v>
      </c>
      <c r="C445" s="29"/>
      <c r="D445" s="29"/>
      <c r="E445" s="29"/>
      <c r="F445" s="29"/>
      <c r="G445" s="29"/>
      <c r="H445" s="29"/>
      <c r="I445" s="29"/>
      <c r="J445" s="29"/>
      <c r="K445" s="29"/>
      <c r="L445" s="29"/>
      <c r="M445" s="39"/>
      <c r="N445" s="39"/>
      <c r="O445" s="39"/>
      <c r="P445" s="39"/>
      <c r="Q445" s="39"/>
      <c r="R445" s="39"/>
      <c r="S445" s="39"/>
      <c r="T445" s="39"/>
      <c r="U445" s="39"/>
      <c r="V445" s="39"/>
      <c r="W445" s="48"/>
      <c r="X445" s="38"/>
      <c r="Y445" s="53"/>
    </row>
    <row r="446" spans="2:25" ht="33.9" customHeight="1">
      <c r="B446" s="21">
        <f t="shared" si="6"/>
        <v>394</v>
      </c>
      <c r="C446" s="29"/>
      <c r="D446" s="29"/>
      <c r="E446" s="29"/>
      <c r="F446" s="29"/>
      <c r="G446" s="29"/>
      <c r="H446" s="29"/>
      <c r="I446" s="29"/>
      <c r="J446" s="29"/>
      <c r="K446" s="29"/>
      <c r="L446" s="29"/>
      <c r="M446" s="39"/>
      <c r="N446" s="39"/>
      <c r="O446" s="39"/>
      <c r="P446" s="39"/>
      <c r="Q446" s="39"/>
      <c r="R446" s="39"/>
      <c r="S446" s="39"/>
      <c r="T446" s="39"/>
      <c r="U446" s="39"/>
      <c r="V446" s="39"/>
      <c r="W446" s="48"/>
      <c r="X446" s="38"/>
      <c r="Y446" s="53"/>
    </row>
    <row r="447" spans="2:25" ht="33.9" customHeight="1">
      <c r="B447" s="21">
        <f t="shared" si="6"/>
        <v>395</v>
      </c>
      <c r="C447" s="29"/>
      <c r="D447" s="29"/>
      <c r="E447" s="29"/>
      <c r="F447" s="29"/>
      <c r="G447" s="29"/>
      <c r="H447" s="29"/>
      <c r="I447" s="29"/>
      <c r="J447" s="29"/>
      <c r="K447" s="29"/>
      <c r="L447" s="29"/>
      <c r="M447" s="39"/>
      <c r="N447" s="39"/>
      <c r="O447" s="39"/>
      <c r="P447" s="39"/>
      <c r="Q447" s="39"/>
      <c r="R447" s="39"/>
      <c r="S447" s="39"/>
      <c r="T447" s="39"/>
      <c r="U447" s="39"/>
      <c r="V447" s="39"/>
      <c r="W447" s="48"/>
      <c r="X447" s="38"/>
      <c r="Y447" s="53"/>
    </row>
    <row r="448" spans="2:25" ht="33.9" customHeight="1">
      <c r="B448" s="21">
        <f t="shared" si="6"/>
        <v>396</v>
      </c>
      <c r="C448" s="29"/>
      <c r="D448" s="29"/>
      <c r="E448" s="29"/>
      <c r="F448" s="29"/>
      <c r="G448" s="29"/>
      <c r="H448" s="29"/>
      <c r="I448" s="29"/>
      <c r="J448" s="29"/>
      <c r="K448" s="29"/>
      <c r="L448" s="29"/>
      <c r="M448" s="39"/>
      <c r="N448" s="39"/>
      <c r="O448" s="39"/>
      <c r="P448" s="39"/>
      <c r="Q448" s="39"/>
      <c r="R448" s="39"/>
      <c r="S448" s="39"/>
      <c r="T448" s="39"/>
      <c r="U448" s="39"/>
      <c r="V448" s="39"/>
      <c r="W448" s="48"/>
      <c r="X448" s="38"/>
      <c r="Y448" s="53"/>
    </row>
    <row r="449" spans="2:25" ht="33.9" customHeight="1">
      <c r="B449" s="21">
        <f t="shared" si="6"/>
        <v>397</v>
      </c>
      <c r="C449" s="29"/>
      <c r="D449" s="29"/>
      <c r="E449" s="29"/>
      <c r="F449" s="29"/>
      <c r="G449" s="29"/>
      <c r="H449" s="29"/>
      <c r="I449" s="29"/>
      <c r="J449" s="29"/>
      <c r="K449" s="29"/>
      <c r="L449" s="29"/>
      <c r="M449" s="39"/>
      <c r="N449" s="39"/>
      <c r="O449" s="39"/>
      <c r="P449" s="39"/>
      <c r="Q449" s="39"/>
      <c r="R449" s="39"/>
      <c r="S449" s="39"/>
      <c r="T449" s="39"/>
      <c r="U449" s="39"/>
      <c r="V449" s="39"/>
      <c r="W449" s="48"/>
      <c r="X449" s="38"/>
      <c r="Y449" s="53"/>
    </row>
    <row r="450" spans="2:25" ht="33.9" customHeight="1">
      <c r="B450" s="21">
        <f t="shared" si="6"/>
        <v>398</v>
      </c>
      <c r="C450" s="29"/>
      <c r="D450" s="29"/>
      <c r="E450" s="29"/>
      <c r="F450" s="29"/>
      <c r="G450" s="29"/>
      <c r="H450" s="29"/>
      <c r="I450" s="29"/>
      <c r="J450" s="29"/>
      <c r="K450" s="29"/>
      <c r="L450" s="29"/>
      <c r="M450" s="39"/>
      <c r="N450" s="39"/>
      <c r="O450" s="39"/>
      <c r="P450" s="39"/>
      <c r="Q450" s="39"/>
      <c r="R450" s="39"/>
      <c r="S450" s="39"/>
      <c r="T450" s="39"/>
      <c r="U450" s="39"/>
      <c r="V450" s="39"/>
      <c r="W450" s="48"/>
      <c r="X450" s="38"/>
      <c r="Y450" s="53"/>
    </row>
    <row r="451" spans="2:25" ht="33.9" customHeight="1">
      <c r="B451" s="21">
        <f t="shared" si="6"/>
        <v>399</v>
      </c>
      <c r="C451" s="29"/>
      <c r="D451" s="29"/>
      <c r="E451" s="29"/>
      <c r="F451" s="29"/>
      <c r="G451" s="29"/>
      <c r="H451" s="29"/>
      <c r="I451" s="29"/>
      <c r="J451" s="29"/>
      <c r="K451" s="29"/>
      <c r="L451" s="29"/>
      <c r="M451" s="39"/>
      <c r="N451" s="39"/>
      <c r="O451" s="39"/>
      <c r="P451" s="39"/>
      <c r="Q451" s="39"/>
      <c r="R451" s="39"/>
      <c r="S451" s="39"/>
      <c r="T451" s="39"/>
      <c r="U451" s="39"/>
      <c r="V451" s="39"/>
      <c r="W451" s="48"/>
      <c r="X451" s="38"/>
      <c r="Y451" s="53"/>
    </row>
    <row r="452" spans="2:25" ht="33.9" customHeight="1">
      <c r="B452" s="21">
        <f t="shared" si="6"/>
        <v>400</v>
      </c>
      <c r="C452" s="29"/>
      <c r="D452" s="29"/>
      <c r="E452" s="29"/>
      <c r="F452" s="29"/>
      <c r="G452" s="29"/>
      <c r="H452" s="29"/>
      <c r="I452" s="29"/>
      <c r="J452" s="29"/>
      <c r="K452" s="29"/>
      <c r="L452" s="29"/>
      <c r="M452" s="39"/>
      <c r="N452" s="39"/>
      <c r="O452" s="39"/>
      <c r="P452" s="39"/>
      <c r="Q452" s="39"/>
      <c r="R452" s="39"/>
      <c r="S452" s="39"/>
      <c r="T452" s="39"/>
      <c r="U452" s="39"/>
      <c r="V452" s="39"/>
      <c r="W452" s="48"/>
      <c r="X452" s="38"/>
      <c r="Y452" s="53"/>
    </row>
    <row r="453" spans="2:25" ht="33.9" customHeight="1">
      <c r="B453" s="21">
        <f t="shared" si="6"/>
        <v>401</v>
      </c>
      <c r="C453" s="29"/>
      <c r="D453" s="29"/>
      <c r="E453" s="29"/>
      <c r="F453" s="29"/>
      <c r="G453" s="29"/>
      <c r="H453" s="29"/>
      <c r="I453" s="29"/>
      <c r="J453" s="29"/>
      <c r="K453" s="29"/>
      <c r="L453" s="29"/>
      <c r="M453" s="39"/>
      <c r="N453" s="39"/>
      <c r="O453" s="39"/>
      <c r="P453" s="39"/>
      <c r="Q453" s="39"/>
      <c r="R453" s="39"/>
      <c r="S453" s="39"/>
      <c r="T453" s="39"/>
      <c r="U453" s="39"/>
      <c r="V453" s="39"/>
      <c r="W453" s="48"/>
      <c r="X453" s="38"/>
      <c r="Y453" s="53"/>
    </row>
    <row r="454" spans="2:25" ht="33.9" customHeight="1">
      <c r="B454" s="21">
        <f t="shared" si="6"/>
        <v>402</v>
      </c>
      <c r="C454" s="29"/>
      <c r="D454" s="29"/>
      <c r="E454" s="29"/>
      <c r="F454" s="29"/>
      <c r="G454" s="29"/>
      <c r="H454" s="29"/>
      <c r="I454" s="29"/>
      <c r="J454" s="29"/>
      <c r="K454" s="29"/>
      <c r="L454" s="29"/>
      <c r="M454" s="39"/>
      <c r="N454" s="39"/>
      <c r="O454" s="39"/>
      <c r="P454" s="39"/>
      <c r="Q454" s="39"/>
      <c r="R454" s="39"/>
      <c r="S454" s="39"/>
      <c r="T454" s="39"/>
      <c r="U454" s="39"/>
      <c r="V454" s="39"/>
      <c r="W454" s="48"/>
      <c r="X454" s="38"/>
      <c r="Y454" s="53"/>
    </row>
    <row r="455" spans="2:25" ht="33.9" customHeight="1">
      <c r="B455" s="21">
        <f t="shared" si="6"/>
        <v>403</v>
      </c>
      <c r="C455" s="29"/>
      <c r="D455" s="29"/>
      <c r="E455" s="29"/>
      <c r="F455" s="29"/>
      <c r="G455" s="29"/>
      <c r="H455" s="29"/>
      <c r="I455" s="29"/>
      <c r="J455" s="29"/>
      <c r="K455" s="29"/>
      <c r="L455" s="29"/>
      <c r="M455" s="39"/>
      <c r="N455" s="39"/>
      <c r="O455" s="39"/>
      <c r="P455" s="39"/>
      <c r="Q455" s="39"/>
      <c r="R455" s="39"/>
      <c r="S455" s="39"/>
      <c r="T455" s="39"/>
      <c r="U455" s="39"/>
      <c r="V455" s="39"/>
      <c r="W455" s="48"/>
      <c r="X455" s="38"/>
      <c r="Y455" s="53"/>
    </row>
    <row r="456" spans="2:25" ht="33.9" customHeight="1">
      <c r="B456" s="21">
        <f t="shared" si="6"/>
        <v>404</v>
      </c>
      <c r="C456" s="29"/>
      <c r="D456" s="29"/>
      <c r="E456" s="29"/>
      <c r="F456" s="29"/>
      <c r="G456" s="29"/>
      <c r="H456" s="29"/>
      <c r="I456" s="29"/>
      <c r="J456" s="29"/>
      <c r="K456" s="29"/>
      <c r="L456" s="29"/>
      <c r="M456" s="39"/>
      <c r="N456" s="39"/>
      <c r="O456" s="39"/>
      <c r="P456" s="39"/>
      <c r="Q456" s="39"/>
      <c r="R456" s="39"/>
      <c r="S456" s="39"/>
      <c r="T456" s="39"/>
      <c r="U456" s="39"/>
      <c r="V456" s="39"/>
      <c r="W456" s="48"/>
      <c r="X456" s="38"/>
      <c r="Y456" s="53"/>
    </row>
    <row r="457" spans="2:25" ht="33.9" customHeight="1">
      <c r="B457" s="21">
        <f t="shared" si="6"/>
        <v>405</v>
      </c>
      <c r="C457" s="29"/>
      <c r="D457" s="29"/>
      <c r="E457" s="29"/>
      <c r="F457" s="29"/>
      <c r="G457" s="29"/>
      <c r="H457" s="29"/>
      <c r="I457" s="29"/>
      <c r="J457" s="29"/>
      <c r="K457" s="29"/>
      <c r="L457" s="29"/>
      <c r="M457" s="39"/>
      <c r="N457" s="39"/>
      <c r="O457" s="39"/>
      <c r="P457" s="39"/>
      <c r="Q457" s="39"/>
      <c r="R457" s="39"/>
      <c r="S457" s="39"/>
      <c r="T457" s="39"/>
      <c r="U457" s="39"/>
      <c r="V457" s="39"/>
      <c r="W457" s="48"/>
      <c r="X457" s="38"/>
      <c r="Y457" s="53"/>
    </row>
    <row r="458" spans="2:25" ht="33.9" customHeight="1">
      <c r="B458" s="21">
        <f t="shared" si="6"/>
        <v>406</v>
      </c>
      <c r="C458" s="29"/>
      <c r="D458" s="29"/>
      <c r="E458" s="29"/>
      <c r="F458" s="29"/>
      <c r="G458" s="29"/>
      <c r="H458" s="29"/>
      <c r="I458" s="29"/>
      <c r="J458" s="29"/>
      <c r="K458" s="29"/>
      <c r="L458" s="29"/>
      <c r="M458" s="39"/>
      <c r="N458" s="39"/>
      <c r="O458" s="39"/>
      <c r="P458" s="39"/>
      <c r="Q458" s="39"/>
      <c r="R458" s="39"/>
      <c r="S458" s="39"/>
      <c r="T458" s="39"/>
      <c r="U458" s="39"/>
      <c r="V458" s="39"/>
      <c r="W458" s="48"/>
      <c r="X458" s="38"/>
      <c r="Y458" s="53"/>
    </row>
    <row r="459" spans="2:25" ht="33.9" customHeight="1">
      <c r="B459" s="21">
        <f t="shared" si="6"/>
        <v>407</v>
      </c>
      <c r="C459" s="29"/>
      <c r="D459" s="29"/>
      <c r="E459" s="29"/>
      <c r="F459" s="29"/>
      <c r="G459" s="29"/>
      <c r="H459" s="29"/>
      <c r="I459" s="29"/>
      <c r="J459" s="29"/>
      <c r="K459" s="29"/>
      <c r="L459" s="29"/>
      <c r="M459" s="39"/>
      <c r="N459" s="39"/>
      <c r="O459" s="39"/>
      <c r="P459" s="39"/>
      <c r="Q459" s="39"/>
      <c r="R459" s="39"/>
      <c r="S459" s="39"/>
      <c r="T459" s="39"/>
      <c r="U459" s="39"/>
      <c r="V459" s="39"/>
      <c r="W459" s="48"/>
      <c r="X459" s="38"/>
      <c r="Y459" s="53"/>
    </row>
    <row r="460" spans="2:25" ht="33.9" customHeight="1">
      <c r="B460" s="21">
        <f t="shared" si="6"/>
        <v>408</v>
      </c>
      <c r="C460" s="29"/>
      <c r="D460" s="29"/>
      <c r="E460" s="29"/>
      <c r="F460" s="29"/>
      <c r="G460" s="29"/>
      <c r="H460" s="29"/>
      <c r="I460" s="29"/>
      <c r="J460" s="29"/>
      <c r="K460" s="29"/>
      <c r="L460" s="29"/>
      <c r="M460" s="39"/>
      <c r="N460" s="39"/>
      <c r="O460" s="39"/>
      <c r="P460" s="39"/>
      <c r="Q460" s="39"/>
      <c r="R460" s="39"/>
      <c r="S460" s="39"/>
      <c r="T460" s="39"/>
      <c r="U460" s="39"/>
      <c r="V460" s="39"/>
      <c r="W460" s="48"/>
      <c r="X460" s="38"/>
      <c r="Y460" s="53"/>
    </row>
    <row r="461" spans="2:25" ht="33.9" customHeight="1">
      <c r="B461" s="21">
        <f t="shared" si="6"/>
        <v>409</v>
      </c>
      <c r="C461" s="29"/>
      <c r="D461" s="29"/>
      <c r="E461" s="29"/>
      <c r="F461" s="29"/>
      <c r="G461" s="29"/>
      <c r="H461" s="29"/>
      <c r="I461" s="29"/>
      <c r="J461" s="29"/>
      <c r="K461" s="29"/>
      <c r="L461" s="29"/>
      <c r="M461" s="39"/>
      <c r="N461" s="39"/>
      <c r="O461" s="39"/>
      <c r="P461" s="39"/>
      <c r="Q461" s="39"/>
      <c r="R461" s="39"/>
      <c r="S461" s="39"/>
      <c r="T461" s="39"/>
      <c r="U461" s="39"/>
      <c r="V461" s="39"/>
      <c r="W461" s="48"/>
      <c r="X461" s="38"/>
      <c r="Y461" s="53"/>
    </row>
    <row r="462" spans="2:25" ht="33.9" customHeight="1">
      <c r="B462" s="21">
        <f t="shared" si="6"/>
        <v>410</v>
      </c>
      <c r="C462" s="29"/>
      <c r="D462" s="29"/>
      <c r="E462" s="29"/>
      <c r="F462" s="29"/>
      <c r="G462" s="29"/>
      <c r="H462" s="29"/>
      <c r="I462" s="29"/>
      <c r="J462" s="29"/>
      <c r="K462" s="29"/>
      <c r="L462" s="29"/>
      <c r="M462" s="39"/>
      <c r="N462" s="39"/>
      <c r="O462" s="39"/>
      <c r="P462" s="39"/>
      <c r="Q462" s="39"/>
      <c r="R462" s="39"/>
      <c r="S462" s="39"/>
      <c r="T462" s="39"/>
      <c r="U462" s="39"/>
      <c r="V462" s="39"/>
      <c r="W462" s="48"/>
      <c r="X462" s="38"/>
      <c r="Y462" s="53"/>
    </row>
    <row r="463" spans="2:25" ht="33.9" customHeight="1">
      <c r="B463" s="21">
        <f t="shared" si="6"/>
        <v>411</v>
      </c>
      <c r="C463" s="29"/>
      <c r="D463" s="29"/>
      <c r="E463" s="29"/>
      <c r="F463" s="29"/>
      <c r="G463" s="29"/>
      <c r="H463" s="29"/>
      <c r="I463" s="29"/>
      <c r="J463" s="29"/>
      <c r="K463" s="29"/>
      <c r="L463" s="29"/>
      <c r="M463" s="39"/>
      <c r="N463" s="39"/>
      <c r="O463" s="39"/>
      <c r="P463" s="39"/>
      <c r="Q463" s="39"/>
      <c r="R463" s="39"/>
      <c r="S463" s="39"/>
      <c r="T463" s="39"/>
      <c r="U463" s="39"/>
      <c r="V463" s="39"/>
      <c r="W463" s="48"/>
      <c r="X463" s="38"/>
      <c r="Y463" s="53"/>
    </row>
    <row r="464" spans="2:25" ht="33.9" customHeight="1">
      <c r="B464" s="21">
        <f t="shared" si="6"/>
        <v>412</v>
      </c>
      <c r="C464" s="29"/>
      <c r="D464" s="29"/>
      <c r="E464" s="29"/>
      <c r="F464" s="29"/>
      <c r="G464" s="29"/>
      <c r="H464" s="29"/>
      <c r="I464" s="29"/>
      <c r="J464" s="29"/>
      <c r="K464" s="29"/>
      <c r="L464" s="29"/>
      <c r="M464" s="39"/>
      <c r="N464" s="39"/>
      <c r="O464" s="39"/>
      <c r="P464" s="39"/>
      <c r="Q464" s="39"/>
      <c r="R464" s="39"/>
      <c r="S464" s="39"/>
      <c r="T464" s="39"/>
      <c r="U464" s="39"/>
      <c r="V464" s="39"/>
      <c r="W464" s="48"/>
      <c r="X464" s="38"/>
      <c r="Y464" s="53"/>
    </row>
    <row r="465" spans="2:25" ht="33.9" customHeight="1">
      <c r="B465" s="21">
        <f t="shared" si="6"/>
        <v>413</v>
      </c>
      <c r="C465" s="29"/>
      <c r="D465" s="29"/>
      <c r="E465" s="29"/>
      <c r="F465" s="29"/>
      <c r="G465" s="29"/>
      <c r="H465" s="29"/>
      <c r="I465" s="29"/>
      <c r="J465" s="29"/>
      <c r="K465" s="29"/>
      <c r="L465" s="29"/>
      <c r="M465" s="39"/>
      <c r="N465" s="39"/>
      <c r="O465" s="39"/>
      <c r="P465" s="39"/>
      <c r="Q465" s="39"/>
      <c r="R465" s="39"/>
      <c r="S465" s="39"/>
      <c r="T465" s="39"/>
      <c r="U465" s="39"/>
      <c r="V465" s="39"/>
      <c r="W465" s="48"/>
      <c r="X465" s="38"/>
      <c r="Y465" s="53"/>
    </row>
    <row r="466" spans="2:25" ht="33.9" customHeight="1">
      <c r="B466" s="21">
        <f t="shared" si="6"/>
        <v>414</v>
      </c>
      <c r="C466" s="29"/>
      <c r="D466" s="29"/>
      <c r="E466" s="29"/>
      <c r="F466" s="29"/>
      <c r="G466" s="29"/>
      <c r="H466" s="29"/>
      <c r="I466" s="29"/>
      <c r="J466" s="29"/>
      <c r="K466" s="29"/>
      <c r="L466" s="29"/>
      <c r="M466" s="39"/>
      <c r="N466" s="39"/>
      <c r="O466" s="39"/>
      <c r="P466" s="39"/>
      <c r="Q466" s="39"/>
      <c r="R466" s="39"/>
      <c r="S466" s="39"/>
      <c r="T466" s="39"/>
      <c r="U466" s="39"/>
      <c r="V466" s="39"/>
      <c r="W466" s="48"/>
      <c r="X466" s="38"/>
      <c r="Y466" s="53"/>
    </row>
    <row r="467" spans="2:25" ht="33.9" customHeight="1">
      <c r="B467" s="21">
        <f t="shared" si="6"/>
        <v>415</v>
      </c>
      <c r="C467" s="29"/>
      <c r="D467" s="29"/>
      <c r="E467" s="29"/>
      <c r="F467" s="29"/>
      <c r="G467" s="29"/>
      <c r="H467" s="29"/>
      <c r="I467" s="29"/>
      <c r="J467" s="29"/>
      <c r="K467" s="29"/>
      <c r="L467" s="29"/>
      <c r="M467" s="39"/>
      <c r="N467" s="39"/>
      <c r="O467" s="39"/>
      <c r="P467" s="39"/>
      <c r="Q467" s="39"/>
      <c r="R467" s="39"/>
      <c r="S467" s="39"/>
      <c r="T467" s="39"/>
      <c r="U467" s="39"/>
      <c r="V467" s="39"/>
      <c r="W467" s="48"/>
      <c r="X467" s="38"/>
      <c r="Y467" s="53"/>
    </row>
    <row r="468" spans="2:25" ht="33.9" customHeight="1">
      <c r="B468" s="21">
        <f t="shared" si="6"/>
        <v>416</v>
      </c>
      <c r="C468" s="29"/>
      <c r="D468" s="29"/>
      <c r="E468" s="29"/>
      <c r="F468" s="29"/>
      <c r="G468" s="29"/>
      <c r="H468" s="29"/>
      <c r="I468" s="29"/>
      <c r="J468" s="29"/>
      <c r="K468" s="29"/>
      <c r="L468" s="29"/>
      <c r="M468" s="39"/>
      <c r="N468" s="39"/>
      <c r="O468" s="39"/>
      <c r="P468" s="39"/>
      <c r="Q468" s="39"/>
      <c r="R468" s="39"/>
      <c r="S468" s="39"/>
      <c r="T468" s="39"/>
      <c r="U468" s="39"/>
      <c r="V468" s="39"/>
      <c r="W468" s="48"/>
      <c r="X468" s="38"/>
      <c r="Y468" s="53"/>
    </row>
    <row r="469" spans="2:25" ht="33.9" customHeight="1">
      <c r="B469" s="21">
        <f t="shared" si="6"/>
        <v>417</v>
      </c>
      <c r="C469" s="29"/>
      <c r="D469" s="29"/>
      <c r="E469" s="29"/>
      <c r="F469" s="29"/>
      <c r="G469" s="29"/>
      <c r="H469" s="29"/>
      <c r="I469" s="29"/>
      <c r="J469" s="29"/>
      <c r="K469" s="29"/>
      <c r="L469" s="29"/>
      <c r="M469" s="39"/>
      <c r="N469" s="39"/>
      <c r="O469" s="39"/>
      <c r="P469" s="39"/>
      <c r="Q469" s="39"/>
      <c r="R469" s="39"/>
      <c r="S469" s="39"/>
      <c r="T469" s="39"/>
      <c r="U469" s="39"/>
      <c r="V469" s="39"/>
      <c r="W469" s="48"/>
      <c r="X469" s="38"/>
      <c r="Y469" s="53"/>
    </row>
    <row r="470" spans="2:25" ht="33.9" customHeight="1">
      <c r="B470" s="21">
        <f t="shared" si="6"/>
        <v>418</v>
      </c>
      <c r="C470" s="29"/>
      <c r="D470" s="29"/>
      <c r="E470" s="29"/>
      <c r="F470" s="29"/>
      <c r="G470" s="29"/>
      <c r="H470" s="29"/>
      <c r="I470" s="29"/>
      <c r="J470" s="29"/>
      <c r="K470" s="29"/>
      <c r="L470" s="29"/>
      <c r="M470" s="39"/>
      <c r="N470" s="39"/>
      <c r="O470" s="39"/>
      <c r="P470" s="39"/>
      <c r="Q470" s="39"/>
      <c r="R470" s="39"/>
      <c r="S470" s="39"/>
      <c r="T470" s="39"/>
      <c r="U470" s="39"/>
      <c r="V470" s="39"/>
      <c r="W470" s="48"/>
      <c r="X470" s="38"/>
      <c r="Y470" s="53"/>
    </row>
    <row r="471" spans="2:25" ht="33.9" customHeight="1">
      <c r="B471" s="21">
        <f t="shared" si="6"/>
        <v>419</v>
      </c>
      <c r="C471" s="29"/>
      <c r="D471" s="29"/>
      <c r="E471" s="29"/>
      <c r="F471" s="29"/>
      <c r="G471" s="29"/>
      <c r="H471" s="29"/>
      <c r="I471" s="29"/>
      <c r="J471" s="29"/>
      <c r="K471" s="29"/>
      <c r="L471" s="29"/>
      <c r="M471" s="39"/>
      <c r="N471" s="39"/>
      <c r="O471" s="39"/>
      <c r="P471" s="39"/>
      <c r="Q471" s="39"/>
      <c r="R471" s="39"/>
      <c r="S471" s="39"/>
      <c r="T471" s="39"/>
      <c r="U471" s="39"/>
      <c r="V471" s="39"/>
      <c r="W471" s="48"/>
      <c r="X471" s="38"/>
      <c r="Y471" s="53"/>
    </row>
    <row r="472" spans="2:25" ht="33.9" customHeight="1">
      <c r="B472" s="21">
        <f t="shared" si="6"/>
        <v>420</v>
      </c>
      <c r="C472" s="29"/>
      <c r="D472" s="29"/>
      <c r="E472" s="29"/>
      <c r="F472" s="29"/>
      <c r="G472" s="29"/>
      <c r="H472" s="29"/>
      <c r="I472" s="29"/>
      <c r="J472" s="29"/>
      <c r="K472" s="29"/>
      <c r="L472" s="29"/>
      <c r="M472" s="39"/>
      <c r="N472" s="39"/>
      <c r="O472" s="39"/>
      <c r="P472" s="39"/>
      <c r="Q472" s="39"/>
      <c r="R472" s="39"/>
      <c r="S472" s="39"/>
      <c r="T472" s="39"/>
      <c r="U472" s="39"/>
      <c r="V472" s="39"/>
      <c r="W472" s="48"/>
      <c r="X472" s="38"/>
      <c r="Y472" s="53"/>
    </row>
    <row r="473" spans="2:25" ht="33.9" customHeight="1">
      <c r="B473" s="21">
        <f t="shared" si="6"/>
        <v>421</v>
      </c>
      <c r="C473" s="29"/>
      <c r="D473" s="29"/>
      <c r="E473" s="29"/>
      <c r="F473" s="29"/>
      <c r="G473" s="29"/>
      <c r="H473" s="29"/>
      <c r="I473" s="29"/>
      <c r="J473" s="29"/>
      <c r="K473" s="29"/>
      <c r="L473" s="29"/>
      <c r="M473" s="39"/>
      <c r="N473" s="39"/>
      <c r="O473" s="39"/>
      <c r="P473" s="39"/>
      <c r="Q473" s="39"/>
      <c r="R473" s="39"/>
      <c r="S473" s="39"/>
      <c r="T473" s="39"/>
      <c r="U473" s="39"/>
      <c r="V473" s="39"/>
      <c r="W473" s="48"/>
      <c r="X473" s="38"/>
      <c r="Y473" s="53"/>
    </row>
    <row r="474" spans="2:25" ht="33.9" customHeight="1">
      <c r="B474" s="21">
        <f t="shared" si="6"/>
        <v>422</v>
      </c>
      <c r="C474" s="29"/>
      <c r="D474" s="29"/>
      <c r="E474" s="29"/>
      <c r="F474" s="29"/>
      <c r="G474" s="29"/>
      <c r="H474" s="29"/>
      <c r="I474" s="29"/>
      <c r="J474" s="29"/>
      <c r="K474" s="29"/>
      <c r="L474" s="29"/>
      <c r="M474" s="39"/>
      <c r="N474" s="39"/>
      <c r="O474" s="39"/>
      <c r="P474" s="39"/>
      <c r="Q474" s="39"/>
      <c r="R474" s="39"/>
      <c r="S474" s="39"/>
      <c r="T474" s="39"/>
      <c r="U474" s="39"/>
      <c r="V474" s="39"/>
      <c r="W474" s="48"/>
      <c r="X474" s="38"/>
      <c r="Y474" s="53"/>
    </row>
    <row r="475" spans="2:25" ht="33.9" customHeight="1">
      <c r="B475" s="21">
        <f t="shared" si="6"/>
        <v>423</v>
      </c>
      <c r="C475" s="29"/>
      <c r="D475" s="29"/>
      <c r="E475" s="29"/>
      <c r="F475" s="29"/>
      <c r="G475" s="29"/>
      <c r="H475" s="29"/>
      <c r="I475" s="29"/>
      <c r="J475" s="29"/>
      <c r="K475" s="29"/>
      <c r="L475" s="29"/>
      <c r="M475" s="39"/>
      <c r="N475" s="39"/>
      <c r="O475" s="39"/>
      <c r="P475" s="39"/>
      <c r="Q475" s="39"/>
      <c r="R475" s="39"/>
      <c r="S475" s="39"/>
      <c r="T475" s="39"/>
      <c r="U475" s="39"/>
      <c r="V475" s="39"/>
      <c r="W475" s="48"/>
      <c r="X475" s="38"/>
      <c r="Y475" s="53"/>
    </row>
    <row r="476" spans="2:25" ht="33.9" customHeight="1">
      <c r="B476" s="21">
        <f t="shared" si="6"/>
        <v>424</v>
      </c>
      <c r="C476" s="29"/>
      <c r="D476" s="29"/>
      <c r="E476" s="29"/>
      <c r="F476" s="29"/>
      <c r="G476" s="29"/>
      <c r="H476" s="29"/>
      <c r="I476" s="29"/>
      <c r="J476" s="29"/>
      <c r="K476" s="29"/>
      <c r="L476" s="29"/>
      <c r="M476" s="39"/>
      <c r="N476" s="39"/>
      <c r="O476" s="39"/>
      <c r="P476" s="39"/>
      <c r="Q476" s="39"/>
      <c r="R476" s="39"/>
      <c r="S476" s="39"/>
      <c r="T476" s="39"/>
      <c r="U476" s="39"/>
      <c r="V476" s="39"/>
      <c r="W476" s="48"/>
      <c r="X476" s="38"/>
      <c r="Y476" s="53"/>
    </row>
    <row r="477" spans="2:25" ht="33.9" customHeight="1">
      <c r="B477" s="21">
        <f t="shared" si="6"/>
        <v>425</v>
      </c>
      <c r="C477" s="29"/>
      <c r="D477" s="29"/>
      <c r="E477" s="29"/>
      <c r="F477" s="29"/>
      <c r="G477" s="29"/>
      <c r="H477" s="29"/>
      <c r="I477" s="29"/>
      <c r="J477" s="29"/>
      <c r="K477" s="29"/>
      <c r="L477" s="29"/>
      <c r="M477" s="39"/>
      <c r="N477" s="39"/>
      <c r="O477" s="39"/>
      <c r="P477" s="39"/>
      <c r="Q477" s="39"/>
      <c r="R477" s="39"/>
      <c r="S477" s="39"/>
      <c r="T477" s="39"/>
      <c r="U477" s="39"/>
      <c r="V477" s="39"/>
      <c r="W477" s="48"/>
      <c r="X477" s="38"/>
      <c r="Y477" s="53"/>
    </row>
    <row r="478" spans="2:25" ht="33.9" customHeight="1">
      <c r="B478" s="21">
        <f t="shared" si="6"/>
        <v>426</v>
      </c>
      <c r="C478" s="29"/>
      <c r="D478" s="29"/>
      <c r="E478" s="29"/>
      <c r="F478" s="29"/>
      <c r="G478" s="29"/>
      <c r="H478" s="29"/>
      <c r="I478" s="29"/>
      <c r="J478" s="29"/>
      <c r="K478" s="29"/>
      <c r="L478" s="29"/>
      <c r="M478" s="39"/>
      <c r="N478" s="39"/>
      <c r="O478" s="39"/>
      <c r="P478" s="39"/>
      <c r="Q478" s="39"/>
      <c r="R478" s="39"/>
      <c r="S478" s="39"/>
      <c r="T478" s="39"/>
      <c r="U478" s="39"/>
      <c r="V478" s="39"/>
      <c r="W478" s="48"/>
      <c r="X478" s="38"/>
      <c r="Y478" s="53"/>
    </row>
    <row r="479" spans="2:25" ht="33.9" customHeight="1">
      <c r="B479" s="21">
        <f t="shared" si="6"/>
        <v>427</v>
      </c>
      <c r="C479" s="29"/>
      <c r="D479" s="29"/>
      <c r="E479" s="29"/>
      <c r="F479" s="29"/>
      <c r="G479" s="29"/>
      <c r="H479" s="29"/>
      <c r="I479" s="29"/>
      <c r="J479" s="29"/>
      <c r="K479" s="29"/>
      <c r="L479" s="29"/>
      <c r="M479" s="39"/>
      <c r="N479" s="39"/>
      <c r="O479" s="39"/>
      <c r="P479" s="39"/>
      <c r="Q479" s="39"/>
      <c r="R479" s="39"/>
      <c r="S479" s="39"/>
      <c r="T479" s="39"/>
      <c r="U479" s="39"/>
      <c r="V479" s="39"/>
      <c r="W479" s="48"/>
      <c r="X479" s="38"/>
      <c r="Y479" s="53"/>
    </row>
    <row r="480" spans="2:25" ht="33.9" customHeight="1">
      <c r="B480" s="21">
        <f t="shared" si="6"/>
        <v>428</v>
      </c>
      <c r="C480" s="29"/>
      <c r="D480" s="29"/>
      <c r="E480" s="29"/>
      <c r="F480" s="29"/>
      <c r="G480" s="29"/>
      <c r="H480" s="29"/>
      <c r="I480" s="29"/>
      <c r="J480" s="29"/>
      <c r="K480" s="29"/>
      <c r="L480" s="29"/>
      <c r="M480" s="39"/>
      <c r="N480" s="39"/>
      <c r="O480" s="39"/>
      <c r="P480" s="39"/>
      <c r="Q480" s="39"/>
      <c r="R480" s="39"/>
      <c r="S480" s="39"/>
      <c r="T480" s="39"/>
      <c r="U480" s="39"/>
      <c r="V480" s="39"/>
      <c r="W480" s="48"/>
      <c r="X480" s="38"/>
      <c r="Y480" s="53"/>
    </row>
    <row r="481" spans="2:25" ht="33.9" customHeight="1">
      <c r="B481" s="21">
        <f t="shared" si="6"/>
        <v>429</v>
      </c>
      <c r="C481" s="29"/>
      <c r="D481" s="29"/>
      <c r="E481" s="29"/>
      <c r="F481" s="29"/>
      <c r="G481" s="29"/>
      <c r="H481" s="29"/>
      <c r="I481" s="29"/>
      <c r="J481" s="29"/>
      <c r="K481" s="29"/>
      <c r="L481" s="29"/>
      <c r="M481" s="39"/>
      <c r="N481" s="39"/>
      <c r="O481" s="39"/>
      <c r="P481" s="39"/>
      <c r="Q481" s="39"/>
      <c r="R481" s="39"/>
      <c r="S481" s="39"/>
      <c r="T481" s="39"/>
      <c r="U481" s="39"/>
      <c r="V481" s="39"/>
      <c r="W481" s="48"/>
      <c r="X481" s="38"/>
      <c r="Y481" s="53"/>
    </row>
    <row r="482" spans="2:25" ht="33.9" customHeight="1">
      <c r="B482" s="21">
        <f t="shared" si="6"/>
        <v>430</v>
      </c>
      <c r="C482" s="29"/>
      <c r="D482" s="29"/>
      <c r="E482" s="29"/>
      <c r="F482" s="29"/>
      <c r="G482" s="29"/>
      <c r="H482" s="29"/>
      <c r="I482" s="29"/>
      <c r="J482" s="29"/>
      <c r="K482" s="29"/>
      <c r="L482" s="29"/>
      <c r="M482" s="39"/>
      <c r="N482" s="39"/>
      <c r="O482" s="39"/>
      <c r="P482" s="39"/>
      <c r="Q482" s="39"/>
      <c r="R482" s="39"/>
      <c r="S482" s="39"/>
      <c r="T482" s="39"/>
      <c r="U482" s="39"/>
      <c r="V482" s="39"/>
      <c r="W482" s="48"/>
      <c r="X482" s="38"/>
      <c r="Y482" s="53"/>
    </row>
    <row r="483" spans="2:25" ht="33.9" customHeight="1">
      <c r="B483" s="21">
        <f t="shared" si="6"/>
        <v>431</v>
      </c>
      <c r="C483" s="29"/>
      <c r="D483" s="29"/>
      <c r="E483" s="29"/>
      <c r="F483" s="29"/>
      <c r="G483" s="29"/>
      <c r="H483" s="29"/>
      <c r="I483" s="29"/>
      <c r="J483" s="29"/>
      <c r="K483" s="29"/>
      <c r="L483" s="29"/>
      <c r="M483" s="39"/>
      <c r="N483" s="39"/>
      <c r="O483" s="39"/>
      <c r="P483" s="39"/>
      <c r="Q483" s="39"/>
      <c r="R483" s="39"/>
      <c r="S483" s="39"/>
      <c r="T483" s="39"/>
      <c r="U483" s="39"/>
      <c r="V483" s="39"/>
      <c r="W483" s="48"/>
      <c r="X483" s="38"/>
      <c r="Y483" s="53"/>
    </row>
    <row r="484" spans="2:25" ht="33.9" customHeight="1">
      <c r="B484" s="21">
        <f t="shared" si="6"/>
        <v>432</v>
      </c>
      <c r="C484" s="29"/>
      <c r="D484" s="29"/>
      <c r="E484" s="29"/>
      <c r="F484" s="29"/>
      <c r="G484" s="29"/>
      <c r="H484" s="29"/>
      <c r="I484" s="29"/>
      <c r="J484" s="29"/>
      <c r="K484" s="29"/>
      <c r="L484" s="29"/>
      <c r="M484" s="39"/>
      <c r="N484" s="39"/>
      <c r="O484" s="39"/>
      <c r="P484" s="39"/>
      <c r="Q484" s="39"/>
      <c r="R484" s="39"/>
      <c r="S484" s="39"/>
      <c r="T484" s="39"/>
      <c r="U484" s="39"/>
      <c r="V484" s="39"/>
      <c r="W484" s="48"/>
      <c r="X484" s="38"/>
      <c r="Y484" s="53"/>
    </row>
    <row r="485" spans="2:25" ht="33.9" customHeight="1">
      <c r="B485" s="21">
        <f t="shared" si="6"/>
        <v>433</v>
      </c>
      <c r="C485" s="29"/>
      <c r="D485" s="29"/>
      <c r="E485" s="29"/>
      <c r="F485" s="29"/>
      <c r="G485" s="29"/>
      <c r="H485" s="29"/>
      <c r="I485" s="29"/>
      <c r="J485" s="29"/>
      <c r="K485" s="29"/>
      <c r="L485" s="29"/>
      <c r="M485" s="39"/>
      <c r="N485" s="39"/>
      <c r="O485" s="39"/>
      <c r="P485" s="39"/>
      <c r="Q485" s="39"/>
      <c r="R485" s="39"/>
      <c r="S485" s="39"/>
      <c r="T485" s="39"/>
      <c r="U485" s="39"/>
      <c r="V485" s="39"/>
      <c r="W485" s="48"/>
      <c r="X485" s="38"/>
      <c r="Y485" s="53"/>
    </row>
    <row r="486" spans="2:25" ht="33.9" customHeight="1">
      <c r="B486" s="21">
        <f t="shared" si="6"/>
        <v>434</v>
      </c>
      <c r="C486" s="29"/>
      <c r="D486" s="29"/>
      <c r="E486" s="29"/>
      <c r="F486" s="29"/>
      <c r="G486" s="29"/>
      <c r="H486" s="29"/>
      <c r="I486" s="29"/>
      <c r="J486" s="29"/>
      <c r="K486" s="29"/>
      <c r="L486" s="29"/>
      <c r="M486" s="39"/>
      <c r="N486" s="39"/>
      <c r="O486" s="39"/>
      <c r="P486" s="39"/>
      <c r="Q486" s="39"/>
      <c r="R486" s="39"/>
      <c r="S486" s="39"/>
      <c r="T486" s="39"/>
      <c r="U486" s="39"/>
      <c r="V486" s="39"/>
      <c r="W486" s="48"/>
      <c r="X486" s="38"/>
      <c r="Y486" s="53"/>
    </row>
    <row r="487" spans="2:25" ht="33.9" customHeight="1">
      <c r="B487" s="21">
        <f t="shared" si="6"/>
        <v>435</v>
      </c>
      <c r="C487" s="29"/>
      <c r="D487" s="29"/>
      <c r="E487" s="29"/>
      <c r="F487" s="29"/>
      <c r="G487" s="29"/>
      <c r="H487" s="29"/>
      <c r="I487" s="29"/>
      <c r="J487" s="29"/>
      <c r="K487" s="29"/>
      <c r="L487" s="29"/>
      <c r="M487" s="39"/>
      <c r="N487" s="39"/>
      <c r="O487" s="39"/>
      <c r="P487" s="39"/>
      <c r="Q487" s="39"/>
      <c r="R487" s="39"/>
      <c r="S487" s="39"/>
      <c r="T487" s="39"/>
      <c r="U487" s="39"/>
      <c r="V487" s="39"/>
      <c r="W487" s="48"/>
      <c r="X487" s="38"/>
      <c r="Y487" s="53"/>
    </row>
    <row r="488" spans="2:25" ht="33.9" customHeight="1">
      <c r="B488" s="21">
        <f t="shared" si="6"/>
        <v>436</v>
      </c>
      <c r="C488" s="29"/>
      <c r="D488" s="29"/>
      <c r="E488" s="29"/>
      <c r="F488" s="29"/>
      <c r="G488" s="29"/>
      <c r="H488" s="29"/>
      <c r="I488" s="29"/>
      <c r="J488" s="29"/>
      <c r="K488" s="29"/>
      <c r="L488" s="29"/>
      <c r="M488" s="39"/>
      <c r="N488" s="39"/>
      <c r="O488" s="39"/>
      <c r="P488" s="39"/>
      <c r="Q488" s="39"/>
      <c r="R488" s="39"/>
      <c r="S488" s="39"/>
      <c r="T488" s="39"/>
      <c r="U488" s="39"/>
      <c r="V488" s="39"/>
      <c r="W488" s="48"/>
      <c r="X488" s="38"/>
      <c r="Y488" s="53"/>
    </row>
    <row r="489" spans="2:25" ht="33.9" customHeight="1">
      <c r="B489" s="21">
        <f t="shared" si="6"/>
        <v>437</v>
      </c>
      <c r="C489" s="29"/>
      <c r="D489" s="29"/>
      <c r="E489" s="29"/>
      <c r="F489" s="29"/>
      <c r="G489" s="29"/>
      <c r="H489" s="29"/>
      <c r="I489" s="29"/>
      <c r="J489" s="29"/>
      <c r="K489" s="29"/>
      <c r="L489" s="29"/>
      <c r="M489" s="39"/>
      <c r="N489" s="39"/>
      <c r="O489" s="39"/>
      <c r="P489" s="39"/>
      <c r="Q489" s="39"/>
      <c r="R489" s="39"/>
      <c r="S489" s="39"/>
      <c r="T489" s="39"/>
      <c r="U489" s="39"/>
      <c r="V489" s="39"/>
      <c r="W489" s="48"/>
      <c r="X489" s="38"/>
      <c r="Y489" s="53"/>
    </row>
    <row r="490" spans="2:25" ht="33.9" customHeight="1">
      <c r="B490" s="21">
        <f t="shared" si="6"/>
        <v>438</v>
      </c>
      <c r="C490" s="29"/>
      <c r="D490" s="29"/>
      <c r="E490" s="29"/>
      <c r="F490" s="29"/>
      <c r="G490" s="29"/>
      <c r="H490" s="29"/>
      <c r="I490" s="29"/>
      <c r="J490" s="29"/>
      <c r="K490" s="29"/>
      <c r="L490" s="29"/>
      <c r="M490" s="39"/>
      <c r="N490" s="39"/>
      <c r="O490" s="39"/>
      <c r="P490" s="39"/>
      <c r="Q490" s="39"/>
      <c r="R490" s="39"/>
      <c r="S490" s="39"/>
      <c r="T490" s="39"/>
      <c r="U490" s="39"/>
      <c r="V490" s="39"/>
      <c r="W490" s="48"/>
      <c r="X490" s="38"/>
      <c r="Y490" s="53"/>
    </row>
    <row r="491" spans="2:25" ht="33.9" customHeight="1">
      <c r="B491" s="21">
        <f t="shared" si="6"/>
        <v>439</v>
      </c>
      <c r="C491" s="29"/>
      <c r="D491" s="29"/>
      <c r="E491" s="29"/>
      <c r="F491" s="29"/>
      <c r="G491" s="29"/>
      <c r="H491" s="29"/>
      <c r="I491" s="29"/>
      <c r="J491" s="29"/>
      <c r="K491" s="29"/>
      <c r="L491" s="29"/>
      <c r="M491" s="39"/>
      <c r="N491" s="39"/>
      <c r="O491" s="39"/>
      <c r="P491" s="39"/>
      <c r="Q491" s="39"/>
      <c r="R491" s="39"/>
      <c r="S491" s="39"/>
      <c r="T491" s="39"/>
      <c r="U491" s="39"/>
      <c r="V491" s="39"/>
      <c r="W491" s="48"/>
      <c r="X491" s="38"/>
      <c r="Y491" s="53"/>
    </row>
    <row r="492" spans="2:25" ht="33.9" customHeight="1">
      <c r="B492" s="21">
        <f t="shared" si="6"/>
        <v>440</v>
      </c>
      <c r="C492" s="29"/>
      <c r="D492" s="29"/>
      <c r="E492" s="29"/>
      <c r="F492" s="29"/>
      <c r="G492" s="29"/>
      <c r="H492" s="29"/>
      <c r="I492" s="29"/>
      <c r="J492" s="29"/>
      <c r="K492" s="29"/>
      <c r="L492" s="29"/>
      <c r="M492" s="39"/>
      <c r="N492" s="39"/>
      <c r="O492" s="39"/>
      <c r="P492" s="39"/>
      <c r="Q492" s="39"/>
      <c r="R492" s="39"/>
      <c r="S492" s="39"/>
      <c r="T492" s="39"/>
      <c r="U492" s="39"/>
      <c r="V492" s="39"/>
      <c r="W492" s="48"/>
      <c r="X492" s="38"/>
      <c r="Y492" s="53"/>
    </row>
    <row r="493" spans="2:25" ht="33.9" customHeight="1">
      <c r="B493" s="21">
        <f t="shared" si="6"/>
        <v>441</v>
      </c>
      <c r="C493" s="29"/>
      <c r="D493" s="29"/>
      <c r="E493" s="29"/>
      <c r="F493" s="29"/>
      <c r="G493" s="29"/>
      <c r="H493" s="29"/>
      <c r="I493" s="29"/>
      <c r="J493" s="29"/>
      <c r="K493" s="29"/>
      <c r="L493" s="29"/>
      <c r="M493" s="39"/>
      <c r="N493" s="39"/>
      <c r="O493" s="39"/>
      <c r="P493" s="39"/>
      <c r="Q493" s="39"/>
      <c r="R493" s="39"/>
      <c r="S493" s="39"/>
      <c r="T493" s="39"/>
      <c r="U493" s="39"/>
      <c r="V493" s="39"/>
      <c r="W493" s="48"/>
      <c r="X493" s="38"/>
      <c r="Y493" s="53"/>
    </row>
    <row r="494" spans="2:25" ht="33.9" customHeight="1">
      <c r="B494" s="21">
        <f t="shared" si="6"/>
        <v>442</v>
      </c>
      <c r="C494" s="29"/>
      <c r="D494" s="29"/>
      <c r="E494" s="29"/>
      <c r="F494" s="29"/>
      <c r="G494" s="29"/>
      <c r="H494" s="29"/>
      <c r="I494" s="29"/>
      <c r="J494" s="29"/>
      <c r="K494" s="29"/>
      <c r="L494" s="29"/>
      <c r="M494" s="39"/>
      <c r="N494" s="39"/>
      <c r="O494" s="39"/>
      <c r="P494" s="39"/>
      <c r="Q494" s="39"/>
      <c r="R494" s="39"/>
      <c r="S494" s="39"/>
      <c r="T494" s="39"/>
      <c r="U494" s="39"/>
      <c r="V494" s="39"/>
      <c r="W494" s="48"/>
      <c r="X494" s="38"/>
      <c r="Y494" s="53"/>
    </row>
    <row r="495" spans="2:25" ht="33.9" customHeight="1">
      <c r="B495" s="21">
        <f t="shared" si="6"/>
        <v>443</v>
      </c>
      <c r="C495" s="29"/>
      <c r="D495" s="29"/>
      <c r="E495" s="29"/>
      <c r="F495" s="29"/>
      <c r="G495" s="29"/>
      <c r="H495" s="29"/>
      <c r="I495" s="29"/>
      <c r="J495" s="29"/>
      <c r="K495" s="29"/>
      <c r="L495" s="29"/>
      <c r="M495" s="39"/>
      <c r="N495" s="39"/>
      <c r="O495" s="39"/>
      <c r="P495" s="39"/>
      <c r="Q495" s="39"/>
      <c r="R495" s="39"/>
      <c r="S495" s="39"/>
      <c r="T495" s="39"/>
      <c r="U495" s="39"/>
      <c r="V495" s="39"/>
      <c r="W495" s="48"/>
      <c r="X495" s="38"/>
      <c r="Y495" s="53"/>
    </row>
    <row r="496" spans="2:25" ht="33.9" customHeight="1">
      <c r="B496" s="21">
        <f t="shared" si="6"/>
        <v>444</v>
      </c>
      <c r="C496" s="29"/>
      <c r="D496" s="29"/>
      <c r="E496" s="29"/>
      <c r="F496" s="29"/>
      <c r="G496" s="29"/>
      <c r="H496" s="29"/>
      <c r="I496" s="29"/>
      <c r="J496" s="29"/>
      <c r="K496" s="29"/>
      <c r="L496" s="29"/>
      <c r="M496" s="39"/>
      <c r="N496" s="39"/>
      <c r="O496" s="39"/>
      <c r="P496" s="39"/>
      <c r="Q496" s="39"/>
      <c r="R496" s="39"/>
      <c r="S496" s="39"/>
      <c r="T496" s="39"/>
      <c r="U496" s="39"/>
      <c r="V496" s="39"/>
      <c r="W496" s="48"/>
      <c r="X496" s="38"/>
      <c r="Y496" s="53"/>
    </row>
    <row r="497" spans="2:25" ht="33.9" customHeight="1">
      <c r="B497" s="21">
        <f t="shared" si="6"/>
        <v>445</v>
      </c>
      <c r="C497" s="29"/>
      <c r="D497" s="29"/>
      <c r="E497" s="29"/>
      <c r="F497" s="29"/>
      <c r="G497" s="29"/>
      <c r="H497" s="29"/>
      <c r="I497" s="29"/>
      <c r="J497" s="29"/>
      <c r="K497" s="29"/>
      <c r="L497" s="29"/>
      <c r="M497" s="39"/>
      <c r="N497" s="39"/>
      <c r="O497" s="39"/>
      <c r="P497" s="39"/>
      <c r="Q497" s="39"/>
      <c r="R497" s="39"/>
      <c r="S497" s="39"/>
      <c r="T497" s="39"/>
      <c r="U497" s="39"/>
      <c r="V497" s="39"/>
      <c r="W497" s="48"/>
      <c r="X497" s="38"/>
      <c r="Y497" s="53"/>
    </row>
    <row r="498" spans="2:25" ht="33.9" customHeight="1">
      <c r="B498" s="21">
        <f t="shared" si="6"/>
        <v>446</v>
      </c>
      <c r="C498" s="29"/>
      <c r="D498" s="29"/>
      <c r="E498" s="29"/>
      <c r="F498" s="29"/>
      <c r="G498" s="29"/>
      <c r="H498" s="29"/>
      <c r="I498" s="29"/>
      <c r="J498" s="29"/>
      <c r="K498" s="29"/>
      <c r="L498" s="29"/>
      <c r="M498" s="39"/>
      <c r="N498" s="39"/>
      <c r="O498" s="39"/>
      <c r="P498" s="39"/>
      <c r="Q498" s="39"/>
      <c r="R498" s="39"/>
      <c r="S498" s="39"/>
      <c r="T498" s="39"/>
      <c r="U498" s="39"/>
      <c r="V498" s="39"/>
      <c r="W498" s="48"/>
      <c r="X498" s="38"/>
      <c r="Y498" s="53"/>
    </row>
    <row r="499" spans="2:25" ht="33.9" customHeight="1">
      <c r="B499" s="21">
        <f t="shared" si="6"/>
        <v>447</v>
      </c>
      <c r="C499" s="29"/>
      <c r="D499" s="29"/>
      <c r="E499" s="29"/>
      <c r="F499" s="29"/>
      <c r="G499" s="29"/>
      <c r="H499" s="29"/>
      <c r="I499" s="29"/>
      <c r="J499" s="29"/>
      <c r="K499" s="29"/>
      <c r="L499" s="29"/>
      <c r="M499" s="39"/>
      <c r="N499" s="39"/>
      <c r="O499" s="39"/>
      <c r="P499" s="39"/>
      <c r="Q499" s="39"/>
      <c r="R499" s="39"/>
      <c r="S499" s="39"/>
      <c r="T499" s="39"/>
      <c r="U499" s="39"/>
      <c r="V499" s="39"/>
      <c r="W499" s="48"/>
      <c r="X499" s="38"/>
      <c r="Y499" s="53"/>
    </row>
    <row r="500" spans="2:25" ht="33.9" customHeight="1">
      <c r="B500" s="21">
        <f t="shared" si="6"/>
        <v>448</v>
      </c>
      <c r="C500" s="29"/>
      <c r="D500" s="29"/>
      <c r="E500" s="29"/>
      <c r="F500" s="29"/>
      <c r="G500" s="29"/>
      <c r="H500" s="29"/>
      <c r="I500" s="29"/>
      <c r="J500" s="29"/>
      <c r="K500" s="29"/>
      <c r="L500" s="29"/>
      <c r="M500" s="39"/>
      <c r="N500" s="39"/>
      <c r="O500" s="39"/>
      <c r="P500" s="39"/>
      <c r="Q500" s="39"/>
      <c r="R500" s="39"/>
      <c r="S500" s="39"/>
      <c r="T500" s="39"/>
      <c r="U500" s="39"/>
      <c r="V500" s="39"/>
      <c r="W500" s="48"/>
      <c r="X500" s="38"/>
      <c r="Y500" s="53"/>
    </row>
    <row r="501" spans="2:25" ht="33.9" customHeight="1">
      <c r="B501" s="21">
        <f t="shared" si="6"/>
        <v>449</v>
      </c>
      <c r="C501" s="29"/>
      <c r="D501" s="29"/>
      <c r="E501" s="29"/>
      <c r="F501" s="29"/>
      <c r="G501" s="29"/>
      <c r="H501" s="29"/>
      <c r="I501" s="29"/>
      <c r="J501" s="29"/>
      <c r="K501" s="29"/>
      <c r="L501" s="29"/>
      <c r="M501" s="39"/>
      <c r="N501" s="39"/>
      <c r="O501" s="39"/>
      <c r="P501" s="39"/>
      <c r="Q501" s="39"/>
      <c r="R501" s="39"/>
      <c r="S501" s="39"/>
      <c r="T501" s="39"/>
      <c r="U501" s="39"/>
      <c r="V501" s="39"/>
      <c r="W501" s="48"/>
      <c r="X501" s="38"/>
      <c r="Y501" s="53"/>
    </row>
    <row r="502" spans="2:25" ht="33.9" customHeight="1">
      <c r="B502" s="21">
        <f t="shared" ref="B502:B565" si="7">B501+1</f>
        <v>450</v>
      </c>
      <c r="C502" s="29"/>
      <c r="D502" s="29"/>
      <c r="E502" s="29"/>
      <c r="F502" s="29"/>
      <c r="G502" s="29"/>
      <c r="H502" s="29"/>
      <c r="I502" s="29"/>
      <c r="J502" s="29"/>
      <c r="K502" s="29"/>
      <c r="L502" s="29"/>
      <c r="M502" s="39"/>
      <c r="N502" s="39"/>
      <c r="O502" s="39"/>
      <c r="P502" s="39"/>
      <c r="Q502" s="39"/>
      <c r="R502" s="39"/>
      <c r="S502" s="39"/>
      <c r="T502" s="39"/>
      <c r="U502" s="39"/>
      <c r="V502" s="39"/>
      <c r="W502" s="48"/>
      <c r="X502" s="38"/>
      <c r="Y502" s="53"/>
    </row>
    <row r="503" spans="2:25" ht="33.9" customHeight="1">
      <c r="B503" s="21">
        <f t="shared" si="7"/>
        <v>451</v>
      </c>
      <c r="C503" s="29"/>
      <c r="D503" s="29"/>
      <c r="E503" s="29"/>
      <c r="F503" s="29"/>
      <c r="G503" s="29"/>
      <c r="H503" s="29"/>
      <c r="I503" s="29"/>
      <c r="J503" s="29"/>
      <c r="K503" s="29"/>
      <c r="L503" s="29"/>
      <c r="M503" s="39"/>
      <c r="N503" s="39"/>
      <c r="O503" s="39"/>
      <c r="P503" s="39"/>
      <c r="Q503" s="39"/>
      <c r="R503" s="39"/>
      <c r="S503" s="39"/>
      <c r="T503" s="39"/>
      <c r="U503" s="39"/>
      <c r="V503" s="39"/>
      <c r="W503" s="48"/>
      <c r="X503" s="38"/>
      <c r="Y503" s="53"/>
    </row>
    <row r="504" spans="2:25" ht="33.9" customHeight="1">
      <c r="B504" s="21">
        <f t="shared" si="7"/>
        <v>452</v>
      </c>
      <c r="C504" s="29"/>
      <c r="D504" s="29"/>
      <c r="E504" s="29"/>
      <c r="F504" s="29"/>
      <c r="G504" s="29"/>
      <c r="H504" s="29"/>
      <c r="I504" s="29"/>
      <c r="J504" s="29"/>
      <c r="K504" s="29"/>
      <c r="L504" s="29"/>
      <c r="M504" s="39"/>
      <c r="N504" s="39"/>
      <c r="O504" s="39"/>
      <c r="P504" s="39"/>
      <c r="Q504" s="39"/>
      <c r="R504" s="39"/>
      <c r="S504" s="39"/>
      <c r="T504" s="39"/>
      <c r="U504" s="39"/>
      <c r="V504" s="39"/>
      <c r="W504" s="48"/>
      <c r="X504" s="38"/>
      <c r="Y504" s="53"/>
    </row>
    <row r="505" spans="2:25" ht="33.9" customHeight="1">
      <c r="B505" s="21">
        <f t="shared" si="7"/>
        <v>453</v>
      </c>
      <c r="C505" s="29"/>
      <c r="D505" s="29"/>
      <c r="E505" s="29"/>
      <c r="F505" s="29"/>
      <c r="G505" s="29"/>
      <c r="H505" s="29"/>
      <c r="I505" s="29"/>
      <c r="J505" s="29"/>
      <c r="K505" s="29"/>
      <c r="L505" s="29"/>
      <c r="M505" s="39"/>
      <c r="N505" s="39"/>
      <c r="O505" s="39"/>
      <c r="P505" s="39"/>
      <c r="Q505" s="39"/>
      <c r="R505" s="39"/>
      <c r="S505" s="39"/>
      <c r="T505" s="39"/>
      <c r="U505" s="39"/>
      <c r="V505" s="39"/>
      <c r="W505" s="48"/>
      <c r="X505" s="38"/>
      <c r="Y505" s="53"/>
    </row>
    <row r="506" spans="2:25" ht="33.9" customHeight="1">
      <c r="B506" s="21">
        <f t="shared" si="7"/>
        <v>454</v>
      </c>
      <c r="C506" s="29"/>
      <c r="D506" s="29"/>
      <c r="E506" s="29"/>
      <c r="F506" s="29"/>
      <c r="G506" s="29"/>
      <c r="H506" s="29"/>
      <c r="I506" s="29"/>
      <c r="J506" s="29"/>
      <c r="K506" s="29"/>
      <c r="L506" s="29"/>
      <c r="M506" s="39"/>
      <c r="N506" s="39"/>
      <c r="O506" s="39"/>
      <c r="P506" s="39"/>
      <c r="Q506" s="39"/>
      <c r="R506" s="39"/>
      <c r="S506" s="39"/>
      <c r="T506" s="39"/>
      <c r="U506" s="39"/>
      <c r="V506" s="39"/>
      <c r="W506" s="48"/>
      <c r="X506" s="38"/>
      <c r="Y506" s="53"/>
    </row>
    <row r="507" spans="2:25" ht="33.9" customHeight="1">
      <c r="B507" s="21">
        <f t="shared" si="7"/>
        <v>455</v>
      </c>
      <c r="C507" s="29"/>
      <c r="D507" s="29"/>
      <c r="E507" s="29"/>
      <c r="F507" s="29"/>
      <c r="G507" s="29"/>
      <c r="H507" s="29"/>
      <c r="I507" s="29"/>
      <c r="J507" s="29"/>
      <c r="K507" s="29"/>
      <c r="L507" s="29"/>
      <c r="M507" s="39"/>
      <c r="N507" s="39"/>
      <c r="O507" s="39"/>
      <c r="P507" s="39"/>
      <c r="Q507" s="39"/>
      <c r="R507" s="39"/>
      <c r="S507" s="39"/>
      <c r="T507" s="39"/>
      <c r="U507" s="39"/>
      <c r="V507" s="39"/>
      <c r="W507" s="48"/>
      <c r="X507" s="38"/>
      <c r="Y507" s="53"/>
    </row>
    <row r="508" spans="2:25" ht="33.9" customHeight="1">
      <c r="B508" s="21">
        <f t="shared" si="7"/>
        <v>456</v>
      </c>
      <c r="C508" s="29"/>
      <c r="D508" s="29"/>
      <c r="E508" s="29"/>
      <c r="F508" s="29"/>
      <c r="G508" s="29"/>
      <c r="H508" s="29"/>
      <c r="I508" s="29"/>
      <c r="J508" s="29"/>
      <c r="K508" s="29"/>
      <c r="L508" s="29"/>
      <c r="M508" s="39"/>
      <c r="N508" s="39"/>
      <c r="O508" s="39"/>
      <c r="P508" s="39"/>
      <c r="Q508" s="39"/>
      <c r="R508" s="39"/>
      <c r="S508" s="39"/>
      <c r="T508" s="39"/>
      <c r="U508" s="39"/>
      <c r="V508" s="39"/>
      <c r="W508" s="48"/>
      <c r="X508" s="38"/>
      <c r="Y508" s="53"/>
    </row>
    <row r="509" spans="2:25" ht="33.9" customHeight="1">
      <c r="B509" s="21">
        <f t="shared" si="7"/>
        <v>457</v>
      </c>
      <c r="C509" s="29"/>
      <c r="D509" s="29"/>
      <c r="E509" s="29"/>
      <c r="F509" s="29"/>
      <c r="G509" s="29"/>
      <c r="H509" s="29"/>
      <c r="I509" s="29"/>
      <c r="J509" s="29"/>
      <c r="K509" s="29"/>
      <c r="L509" s="29"/>
      <c r="M509" s="39"/>
      <c r="N509" s="39"/>
      <c r="O509" s="39"/>
      <c r="P509" s="39"/>
      <c r="Q509" s="39"/>
      <c r="R509" s="39"/>
      <c r="S509" s="39"/>
      <c r="T509" s="39"/>
      <c r="U509" s="39"/>
      <c r="V509" s="39"/>
      <c r="W509" s="48"/>
      <c r="X509" s="38"/>
      <c r="Y509" s="53"/>
    </row>
    <row r="510" spans="2:25" ht="33.9" customHeight="1">
      <c r="B510" s="21">
        <f t="shared" si="7"/>
        <v>458</v>
      </c>
      <c r="C510" s="29"/>
      <c r="D510" s="29"/>
      <c r="E510" s="29"/>
      <c r="F510" s="29"/>
      <c r="G510" s="29"/>
      <c r="H510" s="29"/>
      <c r="I510" s="29"/>
      <c r="J510" s="29"/>
      <c r="K510" s="29"/>
      <c r="L510" s="29"/>
      <c r="M510" s="39"/>
      <c r="N510" s="39"/>
      <c r="O510" s="39"/>
      <c r="P510" s="39"/>
      <c r="Q510" s="39"/>
      <c r="R510" s="39"/>
      <c r="S510" s="39"/>
      <c r="T510" s="39"/>
      <c r="U510" s="39"/>
      <c r="V510" s="39"/>
      <c r="W510" s="48"/>
      <c r="X510" s="38"/>
      <c r="Y510" s="53"/>
    </row>
    <row r="511" spans="2:25" ht="33.9" customHeight="1">
      <c r="B511" s="21">
        <f t="shared" si="7"/>
        <v>459</v>
      </c>
      <c r="C511" s="29"/>
      <c r="D511" s="29"/>
      <c r="E511" s="29"/>
      <c r="F511" s="29"/>
      <c r="G511" s="29"/>
      <c r="H511" s="29"/>
      <c r="I511" s="29"/>
      <c r="J511" s="29"/>
      <c r="K511" s="29"/>
      <c r="L511" s="29"/>
      <c r="M511" s="39"/>
      <c r="N511" s="39"/>
      <c r="O511" s="39"/>
      <c r="P511" s="39"/>
      <c r="Q511" s="39"/>
      <c r="R511" s="39"/>
      <c r="S511" s="39"/>
      <c r="T511" s="39"/>
      <c r="U511" s="39"/>
      <c r="V511" s="39"/>
      <c r="W511" s="48"/>
      <c r="X511" s="38"/>
      <c r="Y511" s="53"/>
    </row>
    <row r="512" spans="2:25" ht="33.9" customHeight="1">
      <c r="B512" s="21">
        <f t="shared" si="7"/>
        <v>460</v>
      </c>
      <c r="C512" s="29"/>
      <c r="D512" s="29"/>
      <c r="E512" s="29"/>
      <c r="F512" s="29"/>
      <c r="G512" s="29"/>
      <c r="H512" s="29"/>
      <c r="I512" s="29"/>
      <c r="J512" s="29"/>
      <c r="K512" s="29"/>
      <c r="L512" s="29"/>
      <c r="M512" s="39"/>
      <c r="N512" s="39"/>
      <c r="O512" s="39"/>
      <c r="P512" s="39"/>
      <c r="Q512" s="39"/>
      <c r="R512" s="39"/>
      <c r="S512" s="39"/>
      <c r="T512" s="39"/>
      <c r="U512" s="39"/>
      <c r="V512" s="39"/>
      <c r="W512" s="48"/>
      <c r="X512" s="38"/>
      <c r="Y512" s="53"/>
    </row>
    <row r="513" spans="2:25" ht="33.9" customHeight="1">
      <c r="B513" s="21">
        <f t="shared" si="7"/>
        <v>461</v>
      </c>
      <c r="C513" s="29"/>
      <c r="D513" s="29"/>
      <c r="E513" s="29"/>
      <c r="F513" s="29"/>
      <c r="G513" s="29"/>
      <c r="H513" s="29"/>
      <c r="I513" s="29"/>
      <c r="J513" s="29"/>
      <c r="K513" s="29"/>
      <c r="L513" s="29"/>
      <c r="M513" s="39"/>
      <c r="N513" s="39"/>
      <c r="O513" s="39"/>
      <c r="P513" s="39"/>
      <c r="Q513" s="39"/>
      <c r="R513" s="39"/>
      <c r="S513" s="39"/>
      <c r="T513" s="39"/>
      <c r="U513" s="39"/>
      <c r="V513" s="39"/>
      <c r="W513" s="48"/>
      <c r="X513" s="38"/>
      <c r="Y513" s="53"/>
    </row>
    <row r="514" spans="2:25" ht="33.9" customHeight="1">
      <c r="B514" s="21">
        <f t="shared" si="7"/>
        <v>462</v>
      </c>
      <c r="C514" s="29"/>
      <c r="D514" s="29"/>
      <c r="E514" s="29"/>
      <c r="F514" s="29"/>
      <c r="G514" s="29"/>
      <c r="H514" s="29"/>
      <c r="I514" s="29"/>
      <c r="J514" s="29"/>
      <c r="K514" s="29"/>
      <c r="L514" s="29"/>
      <c r="M514" s="39"/>
      <c r="N514" s="39"/>
      <c r="O514" s="39"/>
      <c r="P514" s="39"/>
      <c r="Q514" s="39"/>
      <c r="R514" s="39"/>
      <c r="S514" s="39"/>
      <c r="T514" s="39"/>
      <c r="U514" s="39"/>
      <c r="V514" s="39"/>
      <c r="W514" s="48"/>
      <c r="X514" s="38"/>
      <c r="Y514" s="53"/>
    </row>
    <row r="515" spans="2:25" ht="33.9" customHeight="1">
      <c r="B515" s="21">
        <f t="shared" si="7"/>
        <v>463</v>
      </c>
      <c r="C515" s="29"/>
      <c r="D515" s="29"/>
      <c r="E515" s="29"/>
      <c r="F515" s="29"/>
      <c r="G515" s="29"/>
      <c r="H515" s="29"/>
      <c r="I515" s="29"/>
      <c r="J515" s="29"/>
      <c r="K515" s="29"/>
      <c r="L515" s="29"/>
      <c r="M515" s="39"/>
      <c r="N515" s="39"/>
      <c r="O515" s="39"/>
      <c r="P515" s="39"/>
      <c r="Q515" s="39"/>
      <c r="R515" s="39"/>
      <c r="S515" s="39"/>
      <c r="T515" s="39"/>
      <c r="U515" s="39"/>
      <c r="V515" s="39"/>
      <c r="W515" s="48"/>
      <c r="X515" s="38"/>
      <c r="Y515" s="53"/>
    </row>
    <row r="516" spans="2:25" ht="33.9" customHeight="1">
      <c r="B516" s="21">
        <f t="shared" si="7"/>
        <v>464</v>
      </c>
      <c r="C516" s="29"/>
      <c r="D516" s="29"/>
      <c r="E516" s="29"/>
      <c r="F516" s="29"/>
      <c r="G516" s="29"/>
      <c r="H516" s="29"/>
      <c r="I516" s="29"/>
      <c r="J516" s="29"/>
      <c r="K516" s="29"/>
      <c r="L516" s="29"/>
      <c r="M516" s="39"/>
      <c r="N516" s="39"/>
      <c r="O516" s="39"/>
      <c r="P516" s="39"/>
      <c r="Q516" s="39"/>
      <c r="R516" s="39"/>
      <c r="S516" s="39"/>
      <c r="T516" s="39"/>
      <c r="U516" s="39"/>
      <c r="V516" s="39"/>
      <c r="W516" s="48"/>
      <c r="X516" s="38"/>
      <c r="Y516" s="53"/>
    </row>
    <row r="517" spans="2:25" ht="33.9" customHeight="1">
      <c r="B517" s="21">
        <f t="shared" si="7"/>
        <v>465</v>
      </c>
      <c r="C517" s="29"/>
      <c r="D517" s="29"/>
      <c r="E517" s="29"/>
      <c r="F517" s="29"/>
      <c r="G517" s="29"/>
      <c r="H517" s="29"/>
      <c r="I517" s="29"/>
      <c r="J517" s="29"/>
      <c r="K517" s="29"/>
      <c r="L517" s="29"/>
      <c r="M517" s="39"/>
      <c r="N517" s="39"/>
      <c r="O517" s="39"/>
      <c r="P517" s="39"/>
      <c r="Q517" s="39"/>
      <c r="R517" s="39"/>
      <c r="S517" s="39"/>
      <c r="T517" s="39"/>
      <c r="U517" s="39"/>
      <c r="V517" s="39"/>
      <c r="W517" s="48"/>
      <c r="X517" s="38"/>
      <c r="Y517" s="53"/>
    </row>
    <row r="518" spans="2:25" ht="33.9" customHeight="1">
      <c r="B518" s="21">
        <f t="shared" si="7"/>
        <v>466</v>
      </c>
      <c r="C518" s="29"/>
      <c r="D518" s="29"/>
      <c r="E518" s="29"/>
      <c r="F518" s="29"/>
      <c r="G518" s="29"/>
      <c r="H518" s="29"/>
      <c r="I518" s="29"/>
      <c r="J518" s="29"/>
      <c r="K518" s="29"/>
      <c r="L518" s="29"/>
      <c r="M518" s="39"/>
      <c r="N518" s="39"/>
      <c r="O518" s="39"/>
      <c r="P518" s="39"/>
      <c r="Q518" s="39"/>
      <c r="R518" s="39"/>
      <c r="S518" s="39"/>
      <c r="T518" s="39"/>
      <c r="U518" s="39"/>
      <c r="V518" s="39"/>
      <c r="W518" s="48"/>
      <c r="X518" s="38"/>
      <c r="Y518" s="53"/>
    </row>
    <row r="519" spans="2:25" ht="33.9" customHeight="1">
      <c r="B519" s="21">
        <f t="shared" si="7"/>
        <v>467</v>
      </c>
      <c r="C519" s="29"/>
      <c r="D519" s="29"/>
      <c r="E519" s="29"/>
      <c r="F519" s="29"/>
      <c r="G519" s="29"/>
      <c r="H519" s="29"/>
      <c r="I519" s="29"/>
      <c r="J519" s="29"/>
      <c r="K519" s="29"/>
      <c r="L519" s="29"/>
      <c r="M519" s="39"/>
      <c r="N519" s="39"/>
      <c r="O519" s="39"/>
      <c r="P519" s="39"/>
      <c r="Q519" s="39"/>
      <c r="R519" s="39"/>
      <c r="S519" s="39"/>
      <c r="T519" s="39"/>
      <c r="U519" s="39"/>
      <c r="V519" s="39"/>
      <c r="W519" s="48"/>
      <c r="X519" s="38"/>
      <c r="Y519" s="53"/>
    </row>
    <row r="520" spans="2:25" ht="33.9" customHeight="1">
      <c r="B520" s="21">
        <f t="shared" si="7"/>
        <v>468</v>
      </c>
      <c r="C520" s="29"/>
      <c r="D520" s="29"/>
      <c r="E520" s="29"/>
      <c r="F520" s="29"/>
      <c r="G520" s="29"/>
      <c r="H520" s="29"/>
      <c r="I520" s="29"/>
      <c r="J520" s="29"/>
      <c r="K520" s="29"/>
      <c r="L520" s="29"/>
      <c r="M520" s="39"/>
      <c r="N520" s="39"/>
      <c r="O520" s="39"/>
      <c r="P520" s="39"/>
      <c r="Q520" s="39"/>
      <c r="R520" s="39"/>
      <c r="S520" s="39"/>
      <c r="T520" s="39"/>
      <c r="U520" s="39"/>
      <c r="V520" s="39"/>
      <c r="W520" s="48"/>
      <c r="X520" s="38"/>
      <c r="Y520" s="53"/>
    </row>
    <row r="521" spans="2:25" ht="33.9" customHeight="1">
      <c r="B521" s="21">
        <f t="shared" si="7"/>
        <v>469</v>
      </c>
      <c r="C521" s="29"/>
      <c r="D521" s="29"/>
      <c r="E521" s="29"/>
      <c r="F521" s="29"/>
      <c r="G521" s="29"/>
      <c r="H521" s="29"/>
      <c r="I521" s="29"/>
      <c r="J521" s="29"/>
      <c r="K521" s="29"/>
      <c r="L521" s="29"/>
      <c r="M521" s="39"/>
      <c r="N521" s="39"/>
      <c r="O521" s="39"/>
      <c r="P521" s="39"/>
      <c r="Q521" s="39"/>
      <c r="R521" s="39"/>
      <c r="S521" s="39"/>
      <c r="T521" s="39"/>
      <c r="U521" s="39"/>
      <c r="V521" s="39"/>
      <c r="W521" s="48"/>
      <c r="X521" s="38"/>
      <c r="Y521" s="53"/>
    </row>
    <row r="522" spans="2:25" ht="33.9" customHeight="1">
      <c r="B522" s="21">
        <f t="shared" si="7"/>
        <v>470</v>
      </c>
      <c r="C522" s="29"/>
      <c r="D522" s="29"/>
      <c r="E522" s="29"/>
      <c r="F522" s="29"/>
      <c r="G522" s="29"/>
      <c r="H522" s="29"/>
      <c r="I522" s="29"/>
      <c r="J522" s="29"/>
      <c r="K522" s="29"/>
      <c r="L522" s="29"/>
      <c r="M522" s="39"/>
      <c r="N522" s="39"/>
      <c r="O522" s="39"/>
      <c r="P522" s="39"/>
      <c r="Q522" s="39"/>
      <c r="R522" s="39"/>
      <c r="S522" s="39"/>
      <c r="T522" s="39"/>
      <c r="U522" s="39"/>
      <c r="V522" s="39"/>
      <c r="W522" s="48"/>
      <c r="X522" s="38"/>
      <c r="Y522" s="53"/>
    </row>
    <row r="523" spans="2:25" ht="33.9" customHeight="1">
      <c r="B523" s="21">
        <f t="shared" si="7"/>
        <v>471</v>
      </c>
      <c r="C523" s="29"/>
      <c r="D523" s="29"/>
      <c r="E523" s="29"/>
      <c r="F523" s="29"/>
      <c r="G523" s="29"/>
      <c r="H523" s="29"/>
      <c r="I523" s="29"/>
      <c r="J523" s="29"/>
      <c r="K523" s="29"/>
      <c r="L523" s="29"/>
      <c r="M523" s="39"/>
      <c r="N523" s="39"/>
      <c r="O523" s="39"/>
      <c r="P523" s="39"/>
      <c r="Q523" s="39"/>
      <c r="R523" s="39"/>
      <c r="S523" s="39"/>
      <c r="T523" s="39"/>
      <c r="U523" s="39"/>
      <c r="V523" s="39"/>
      <c r="W523" s="48"/>
      <c r="X523" s="38"/>
      <c r="Y523" s="53"/>
    </row>
    <row r="524" spans="2:25" ht="33.9" customHeight="1">
      <c r="B524" s="21">
        <f t="shared" si="7"/>
        <v>472</v>
      </c>
      <c r="C524" s="29"/>
      <c r="D524" s="29"/>
      <c r="E524" s="29"/>
      <c r="F524" s="29"/>
      <c r="G524" s="29"/>
      <c r="H524" s="29"/>
      <c r="I524" s="29"/>
      <c r="J524" s="29"/>
      <c r="K524" s="29"/>
      <c r="L524" s="29"/>
      <c r="M524" s="39"/>
      <c r="N524" s="39"/>
      <c r="O524" s="39"/>
      <c r="P524" s="39"/>
      <c r="Q524" s="39"/>
      <c r="R524" s="39"/>
      <c r="S524" s="39"/>
      <c r="T524" s="39"/>
      <c r="U524" s="39"/>
      <c r="V524" s="39"/>
      <c r="W524" s="48"/>
      <c r="X524" s="38"/>
      <c r="Y524" s="53"/>
    </row>
    <row r="525" spans="2:25" ht="33.9" customHeight="1">
      <c r="B525" s="21">
        <f t="shared" si="7"/>
        <v>473</v>
      </c>
      <c r="C525" s="29"/>
      <c r="D525" s="29"/>
      <c r="E525" s="29"/>
      <c r="F525" s="29"/>
      <c r="G525" s="29"/>
      <c r="H525" s="29"/>
      <c r="I525" s="29"/>
      <c r="J525" s="29"/>
      <c r="K525" s="29"/>
      <c r="L525" s="29"/>
      <c r="M525" s="39"/>
      <c r="N525" s="39"/>
      <c r="O525" s="39"/>
      <c r="P525" s="39"/>
      <c r="Q525" s="39"/>
      <c r="R525" s="39"/>
      <c r="S525" s="39"/>
      <c r="T525" s="39"/>
      <c r="U525" s="39"/>
      <c r="V525" s="39"/>
      <c r="W525" s="48"/>
      <c r="X525" s="38"/>
      <c r="Y525" s="53"/>
    </row>
    <row r="526" spans="2:25" ht="33.9" customHeight="1">
      <c r="B526" s="21">
        <f t="shared" si="7"/>
        <v>474</v>
      </c>
      <c r="C526" s="29"/>
      <c r="D526" s="29"/>
      <c r="E526" s="29"/>
      <c r="F526" s="29"/>
      <c r="G526" s="29"/>
      <c r="H526" s="29"/>
      <c r="I526" s="29"/>
      <c r="J526" s="29"/>
      <c r="K526" s="29"/>
      <c r="L526" s="29"/>
      <c r="M526" s="39"/>
      <c r="N526" s="39"/>
      <c r="O526" s="39"/>
      <c r="P526" s="39"/>
      <c r="Q526" s="39"/>
      <c r="R526" s="39"/>
      <c r="S526" s="39"/>
      <c r="T526" s="39"/>
      <c r="U526" s="39"/>
      <c r="V526" s="39"/>
      <c r="W526" s="48"/>
      <c r="X526" s="38"/>
      <c r="Y526" s="53"/>
    </row>
    <row r="527" spans="2:25" ht="33.9" customHeight="1">
      <c r="B527" s="21">
        <f t="shared" si="7"/>
        <v>475</v>
      </c>
      <c r="C527" s="29"/>
      <c r="D527" s="29"/>
      <c r="E527" s="29"/>
      <c r="F527" s="29"/>
      <c r="G527" s="29"/>
      <c r="H527" s="29"/>
      <c r="I527" s="29"/>
      <c r="J527" s="29"/>
      <c r="K527" s="29"/>
      <c r="L527" s="29"/>
      <c r="M527" s="39"/>
      <c r="N527" s="39"/>
      <c r="O527" s="39"/>
      <c r="P527" s="39"/>
      <c r="Q527" s="39"/>
      <c r="R527" s="39"/>
      <c r="S527" s="39"/>
      <c r="T527" s="39"/>
      <c r="U527" s="39"/>
      <c r="V527" s="39"/>
      <c r="W527" s="48"/>
      <c r="X527" s="38"/>
      <c r="Y527" s="53"/>
    </row>
    <row r="528" spans="2:25" ht="33.9" customHeight="1">
      <c r="B528" s="21">
        <f t="shared" si="7"/>
        <v>476</v>
      </c>
      <c r="C528" s="29"/>
      <c r="D528" s="29"/>
      <c r="E528" s="29"/>
      <c r="F528" s="29"/>
      <c r="G528" s="29"/>
      <c r="H528" s="29"/>
      <c r="I528" s="29"/>
      <c r="J528" s="29"/>
      <c r="K528" s="29"/>
      <c r="L528" s="29"/>
      <c r="M528" s="39"/>
      <c r="N528" s="39"/>
      <c r="O528" s="39"/>
      <c r="P528" s="39"/>
      <c r="Q528" s="39"/>
      <c r="R528" s="39"/>
      <c r="S528" s="39"/>
      <c r="T528" s="39"/>
      <c r="U528" s="39"/>
      <c r="V528" s="39"/>
      <c r="W528" s="48"/>
      <c r="X528" s="38"/>
      <c r="Y528" s="53"/>
    </row>
    <row r="529" spans="2:25" ht="33.9" customHeight="1">
      <c r="B529" s="21">
        <f t="shared" si="7"/>
        <v>477</v>
      </c>
      <c r="C529" s="29"/>
      <c r="D529" s="29"/>
      <c r="E529" s="29"/>
      <c r="F529" s="29"/>
      <c r="G529" s="29"/>
      <c r="H529" s="29"/>
      <c r="I529" s="29"/>
      <c r="J529" s="29"/>
      <c r="K529" s="29"/>
      <c r="L529" s="29"/>
      <c r="M529" s="39"/>
      <c r="N529" s="39"/>
      <c r="O529" s="39"/>
      <c r="P529" s="39"/>
      <c r="Q529" s="39"/>
      <c r="R529" s="39"/>
      <c r="S529" s="39"/>
      <c r="T529" s="39"/>
      <c r="U529" s="39"/>
      <c r="V529" s="39"/>
      <c r="W529" s="48"/>
      <c r="X529" s="38"/>
      <c r="Y529" s="53"/>
    </row>
    <row r="530" spans="2:25" ht="33.9" customHeight="1">
      <c r="B530" s="21">
        <f t="shared" si="7"/>
        <v>478</v>
      </c>
      <c r="C530" s="29"/>
      <c r="D530" s="29"/>
      <c r="E530" s="29"/>
      <c r="F530" s="29"/>
      <c r="G530" s="29"/>
      <c r="H530" s="29"/>
      <c r="I530" s="29"/>
      <c r="J530" s="29"/>
      <c r="K530" s="29"/>
      <c r="L530" s="29"/>
      <c r="M530" s="39"/>
      <c r="N530" s="39"/>
      <c r="O530" s="39"/>
      <c r="P530" s="39"/>
      <c r="Q530" s="39"/>
      <c r="R530" s="39"/>
      <c r="S530" s="39"/>
      <c r="T530" s="39"/>
      <c r="U530" s="39"/>
      <c r="V530" s="39"/>
      <c r="W530" s="48"/>
      <c r="X530" s="38"/>
      <c r="Y530" s="53"/>
    </row>
    <row r="531" spans="2:25" ht="33.9" customHeight="1">
      <c r="B531" s="21">
        <f t="shared" si="7"/>
        <v>479</v>
      </c>
      <c r="C531" s="29"/>
      <c r="D531" s="29"/>
      <c r="E531" s="29"/>
      <c r="F531" s="29"/>
      <c r="G531" s="29"/>
      <c r="H531" s="29"/>
      <c r="I531" s="29"/>
      <c r="J531" s="29"/>
      <c r="K531" s="29"/>
      <c r="L531" s="29"/>
      <c r="M531" s="39"/>
      <c r="N531" s="39"/>
      <c r="O531" s="39"/>
      <c r="P531" s="39"/>
      <c r="Q531" s="39"/>
      <c r="R531" s="39"/>
      <c r="S531" s="39"/>
      <c r="T531" s="39"/>
      <c r="U531" s="39"/>
      <c r="V531" s="39"/>
      <c r="W531" s="48"/>
      <c r="X531" s="38"/>
      <c r="Y531" s="53"/>
    </row>
    <row r="532" spans="2:25" ht="33.9" customHeight="1">
      <c r="B532" s="21">
        <f t="shared" si="7"/>
        <v>480</v>
      </c>
      <c r="C532" s="29"/>
      <c r="D532" s="29"/>
      <c r="E532" s="29"/>
      <c r="F532" s="29"/>
      <c r="G532" s="29"/>
      <c r="H532" s="29"/>
      <c r="I532" s="29"/>
      <c r="J532" s="29"/>
      <c r="K532" s="29"/>
      <c r="L532" s="29"/>
      <c r="M532" s="39"/>
      <c r="N532" s="39"/>
      <c r="O532" s="39"/>
      <c r="P532" s="39"/>
      <c r="Q532" s="39"/>
      <c r="R532" s="39"/>
      <c r="S532" s="39"/>
      <c r="T532" s="39"/>
      <c r="U532" s="39"/>
      <c r="V532" s="39"/>
      <c r="W532" s="48"/>
      <c r="X532" s="38"/>
      <c r="Y532" s="53"/>
    </row>
    <row r="533" spans="2:25" ht="33.9" customHeight="1">
      <c r="B533" s="21">
        <f t="shared" si="7"/>
        <v>481</v>
      </c>
      <c r="C533" s="29"/>
      <c r="D533" s="29"/>
      <c r="E533" s="29"/>
      <c r="F533" s="29"/>
      <c r="G533" s="29"/>
      <c r="H533" s="29"/>
      <c r="I533" s="29"/>
      <c r="J533" s="29"/>
      <c r="K533" s="29"/>
      <c r="L533" s="29"/>
      <c r="M533" s="39"/>
      <c r="N533" s="39"/>
      <c r="O533" s="39"/>
      <c r="P533" s="39"/>
      <c r="Q533" s="39"/>
      <c r="R533" s="39"/>
      <c r="S533" s="39"/>
      <c r="T533" s="39"/>
      <c r="U533" s="39"/>
      <c r="V533" s="39"/>
      <c r="W533" s="48"/>
      <c r="X533" s="38"/>
      <c r="Y533" s="53"/>
    </row>
    <row r="534" spans="2:25" ht="33.9" customHeight="1">
      <c r="B534" s="21">
        <f t="shared" si="7"/>
        <v>482</v>
      </c>
      <c r="C534" s="29"/>
      <c r="D534" s="29"/>
      <c r="E534" s="29"/>
      <c r="F534" s="29"/>
      <c r="G534" s="29"/>
      <c r="H534" s="29"/>
      <c r="I534" s="29"/>
      <c r="J534" s="29"/>
      <c r="K534" s="29"/>
      <c r="L534" s="29"/>
      <c r="M534" s="39"/>
      <c r="N534" s="39"/>
      <c r="O534" s="39"/>
      <c r="P534" s="39"/>
      <c r="Q534" s="39"/>
      <c r="R534" s="39"/>
      <c r="S534" s="39"/>
      <c r="T534" s="39"/>
      <c r="U534" s="39"/>
      <c r="V534" s="39"/>
      <c r="W534" s="48"/>
      <c r="X534" s="38"/>
      <c r="Y534" s="53"/>
    </row>
    <row r="535" spans="2:25" ht="33.9" customHeight="1">
      <c r="B535" s="21">
        <f t="shared" si="7"/>
        <v>483</v>
      </c>
      <c r="C535" s="29"/>
      <c r="D535" s="29"/>
      <c r="E535" s="29"/>
      <c r="F535" s="29"/>
      <c r="G535" s="29"/>
      <c r="H535" s="29"/>
      <c r="I535" s="29"/>
      <c r="J535" s="29"/>
      <c r="K535" s="29"/>
      <c r="L535" s="29"/>
      <c r="M535" s="39"/>
      <c r="N535" s="39"/>
      <c r="O535" s="39"/>
      <c r="P535" s="39"/>
      <c r="Q535" s="39"/>
      <c r="R535" s="39"/>
      <c r="S535" s="39"/>
      <c r="T535" s="39"/>
      <c r="U535" s="39"/>
      <c r="V535" s="39"/>
      <c r="W535" s="48"/>
      <c r="X535" s="38"/>
      <c r="Y535" s="53"/>
    </row>
    <row r="536" spans="2:25" ht="33.9" customHeight="1">
      <c r="B536" s="21">
        <f t="shared" si="7"/>
        <v>484</v>
      </c>
      <c r="C536" s="29"/>
      <c r="D536" s="29"/>
      <c r="E536" s="29"/>
      <c r="F536" s="29"/>
      <c r="G536" s="29"/>
      <c r="H536" s="29"/>
      <c r="I536" s="29"/>
      <c r="J536" s="29"/>
      <c r="K536" s="29"/>
      <c r="L536" s="29"/>
      <c r="M536" s="39"/>
      <c r="N536" s="39"/>
      <c r="O536" s="39"/>
      <c r="P536" s="39"/>
      <c r="Q536" s="39"/>
      <c r="R536" s="39"/>
      <c r="S536" s="39"/>
      <c r="T536" s="39"/>
      <c r="U536" s="39"/>
      <c r="V536" s="39"/>
      <c r="W536" s="48"/>
      <c r="X536" s="38"/>
      <c r="Y536" s="53"/>
    </row>
    <row r="537" spans="2:25" ht="33.9" customHeight="1">
      <c r="B537" s="21">
        <f t="shared" si="7"/>
        <v>485</v>
      </c>
      <c r="C537" s="29"/>
      <c r="D537" s="29"/>
      <c r="E537" s="29"/>
      <c r="F537" s="29"/>
      <c r="G537" s="29"/>
      <c r="H537" s="29"/>
      <c r="I537" s="29"/>
      <c r="J537" s="29"/>
      <c r="K537" s="29"/>
      <c r="L537" s="29"/>
      <c r="M537" s="39"/>
      <c r="N537" s="39"/>
      <c r="O537" s="39"/>
      <c r="P537" s="39"/>
      <c r="Q537" s="39"/>
      <c r="R537" s="39"/>
      <c r="S537" s="39"/>
      <c r="T537" s="39"/>
      <c r="U537" s="39"/>
      <c r="V537" s="39"/>
      <c r="W537" s="48"/>
      <c r="X537" s="38"/>
      <c r="Y537" s="53"/>
    </row>
    <row r="538" spans="2:25" ht="33.9" customHeight="1">
      <c r="B538" s="21">
        <f t="shared" si="7"/>
        <v>486</v>
      </c>
      <c r="C538" s="29"/>
      <c r="D538" s="29"/>
      <c r="E538" s="29"/>
      <c r="F538" s="29"/>
      <c r="G538" s="29"/>
      <c r="H538" s="29"/>
      <c r="I538" s="29"/>
      <c r="J538" s="29"/>
      <c r="K538" s="29"/>
      <c r="L538" s="29"/>
      <c r="M538" s="39"/>
      <c r="N538" s="39"/>
      <c r="O538" s="39"/>
      <c r="P538" s="39"/>
      <c r="Q538" s="39"/>
      <c r="R538" s="39"/>
      <c r="S538" s="39"/>
      <c r="T538" s="39"/>
      <c r="U538" s="39"/>
      <c r="V538" s="39"/>
      <c r="W538" s="48"/>
      <c r="X538" s="38"/>
      <c r="Y538" s="53"/>
    </row>
    <row r="539" spans="2:25" ht="33.9" customHeight="1">
      <c r="B539" s="21">
        <f t="shared" si="7"/>
        <v>487</v>
      </c>
      <c r="C539" s="29"/>
      <c r="D539" s="29"/>
      <c r="E539" s="29"/>
      <c r="F539" s="29"/>
      <c r="G539" s="29"/>
      <c r="H539" s="29"/>
      <c r="I539" s="29"/>
      <c r="J539" s="29"/>
      <c r="K539" s="29"/>
      <c r="L539" s="29"/>
      <c r="M539" s="39"/>
      <c r="N539" s="39"/>
      <c r="O539" s="39"/>
      <c r="P539" s="39"/>
      <c r="Q539" s="39"/>
      <c r="R539" s="39"/>
      <c r="S539" s="39"/>
      <c r="T539" s="39"/>
      <c r="U539" s="39"/>
      <c r="V539" s="39"/>
      <c r="W539" s="48"/>
      <c r="X539" s="38"/>
      <c r="Y539" s="53"/>
    </row>
    <row r="540" spans="2:25" ht="33.9" customHeight="1">
      <c r="B540" s="21">
        <f t="shared" si="7"/>
        <v>488</v>
      </c>
      <c r="C540" s="29"/>
      <c r="D540" s="29"/>
      <c r="E540" s="29"/>
      <c r="F540" s="29"/>
      <c r="G540" s="29"/>
      <c r="H540" s="29"/>
      <c r="I540" s="29"/>
      <c r="J540" s="29"/>
      <c r="K540" s="29"/>
      <c r="L540" s="29"/>
      <c r="M540" s="39"/>
      <c r="N540" s="39"/>
      <c r="O540" s="39"/>
      <c r="P540" s="39"/>
      <c r="Q540" s="39"/>
      <c r="R540" s="39"/>
      <c r="S540" s="39"/>
      <c r="T540" s="39"/>
      <c r="U540" s="39"/>
      <c r="V540" s="39"/>
      <c r="W540" s="48"/>
      <c r="X540" s="38"/>
      <c r="Y540" s="53"/>
    </row>
    <row r="541" spans="2:25" ht="33.9" customHeight="1">
      <c r="B541" s="21">
        <f t="shared" si="7"/>
        <v>489</v>
      </c>
      <c r="C541" s="29"/>
      <c r="D541" s="29"/>
      <c r="E541" s="29"/>
      <c r="F541" s="29"/>
      <c r="G541" s="29"/>
      <c r="H541" s="29"/>
      <c r="I541" s="29"/>
      <c r="J541" s="29"/>
      <c r="K541" s="29"/>
      <c r="L541" s="29"/>
      <c r="M541" s="39"/>
      <c r="N541" s="39"/>
      <c r="O541" s="39"/>
      <c r="P541" s="39"/>
      <c r="Q541" s="39"/>
      <c r="R541" s="39"/>
      <c r="S541" s="39"/>
      <c r="T541" s="39"/>
      <c r="U541" s="39"/>
      <c r="V541" s="39"/>
      <c r="W541" s="48"/>
      <c r="X541" s="38"/>
      <c r="Y541" s="53"/>
    </row>
    <row r="542" spans="2:25" ht="33.9" customHeight="1">
      <c r="B542" s="21">
        <f t="shared" si="7"/>
        <v>490</v>
      </c>
      <c r="C542" s="29"/>
      <c r="D542" s="29"/>
      <c r="E542" s="29"/>
      <c r="F542" s="29"/>
      <c r="G542" s="29"/>
      <c r="H542" s="29"/>
      <c r="I542" s="29"/>
      <c r="J542" s="29"/>
      <c r="K542" s="29"/>
      <c r="L542" s="29"/>
      <c r="M542" s="39"/>
      <c r="N542" s="39"/>
      <c r="O542" s="39"/>
      <c r="P542" s="39"/>
      <c r="Q542" s="39"/>
      <c r="R542" s="39"/>
      <c r="S542" s="39"/>
      <c r="T542" s="39"/>
      <c r="U542" s="39"/>
      <c r="V542" s="39"/>
      <c r="W542" s="48"/>
      <c r="X542" s="38"/>
      <c r="Y542" s="53"/>
    </row>
    <row r="543" spans="2:25" ht="33.9" customHeight="1">
      <c r="B543" s="21">
        <f t="shared" si="7"/>
        <v>491</v>
      </c>
      <c r="C543" s="29"/>
      <c r="D543" s="29"/>
      <c r="E543" s="29"/>
      <c r="F543" s="29"/>
      <c r="G543" s="29"/>
      <c r="H543" s="29"/>
      <c r="I543" s="29"/>
      <c r="J543" s="29"/>
      <c r="K543" s="29"/>
      <c r="L543" s="29"/>
      <c r="M543" s="39"/>
      <c r="N543" s="39"/>
      <c r="O543" s="39"/>
      <c r="P543" s="39"/>
      <c r="Q543" s="39"/>
      <c r="R543" s="39"/>
      <c r="S543" s="39"/>
      <c r="T543" s="39"/>
      <c r="U543" s="39"/>
      <c r="V543" s="39"/>
      <c r="W543" s="48"/>
      <c r="X543" s="38"/>
      <c r="Y543" s="53"/>
    </row>
    <row r="544" spans="2:25" ht="33.9" customHeight="1">
      <c r="B544" s="21">
        <f t="shared" si="7"/>
        <v>492</v>
      </c>
      <c r="C544" s="29"/>
      <c r="D544" s="29"/>
      <c r="E544" s="29"/>
      <c r="F544" s="29"/>
      <c r="G544" s="29"/>
      <c r="H544" s="29"/>
      <c r="I544" s="29"/>
      <c r="J544" s="29"/>
      <c r="K544" s="29"/>
      <c r="L544" s="29"/>
      <c r="M544" s="39"/>
      <c r="N544" s="39"/>
      <c r="O544" s="39"/>
      <c r="P544" s="39"/>
      <c r="Q544" s="39"/>
      <c r="R544" s="39"/>
      <c r="S544" s="39"/>
      <c r="T544" s="39"/>
      <c r="U544" s="39"/>
      <c r="V544" s="39"/>
      <c r="W544" s="48"/>
      <c r="X544" s="38"/>
      <c r="Y544" s="53"/>
    </row>
    <row r="545" spans="2:25" ht="33.9" customHeight="1">
      <c r="B545" s="21">
        <f t="shared" si="7"/>
        <v>493</v>
      </c>
      <c r="C545" s="29"/>
      <c r="D545" s="29"/>
      <c r="E545" s="29"/>
      <c r="F545" s="29"/>
      <c r="G545" s="29"/>
      <c r="H545" s="29"/>
      <c r="I545" s="29"/>
      <c r="J545" s="29"/>
      <c r="K545" s="29"/>
      <c r="L545" s="29"/>
      <c r="M545" s="39"/>
      <c r="N545" s="39"/>
      <c r="O545" s="39"/>
      <c r="P545" s="39"/>
      <c r="Q545" s="39"/>
      <c r="R545" s="39"/>
      <c r="S545" s="39"/>
      <c r="T545" s="39"/>
      <c r="U545" s="39"/>
      <c r="V545" s="39"/>
      <c r="W545" s="48"/>
      <c r="X545" s="38"/>
      <c r="Y545" s="53"/>
    </row>
    <row r="546" spans="2:25" ht="33.9" customHeight="1">
      <c r="B546" s="21">
        <f t="shared" si="7"/>
        <v>494</v>
      </c>
      <c r="C546" s="29"/>
      <c r="D546" s="29"/>
      <c r="E546" s="29"/>
      <c r="F546" s="29"/>
      <c r="G546" s="29"/>
      <c r="H546" s="29"/>
      <c r="I546" s="29"/>
      <c r="J546" s="29"/>
      <c r="K546" s="29"/>
      <c r="L546" s="29"/>
      <c r="M546" s="39"/>
      <c r="N546" s="39"/>
      <c r="O546" s="39"/>
      <c r="P546" s="39"/>
      <c r="Q546" s="39"/>
      <c r="R546" s="39"/>
      <c r="S546" s="39"/>
      <c r="T546" s="39"/>
      <c r="U546" s="39"/>
      <c r="V546" s="39"/>
      <c r="W546" s="48"/>
      <c r="X546" s="38"/>
      <c r="Y546" s="53"/>
    </row>
    <row r="547" spans="2:25" ht="33.9" customHeight="1">
      <c r="B547" s="21">
        <f t="shared" si="7"/>
        <v>495</v>
      </c>
      <c r="C547" s="29"/>
      <c r="D547" s="29"/>
      <c r="E547" s="29"/>
      <c r="F547" s="29"/>
      <c r="G547" s="29"/>
      <c r="H547" s="29"/>
      <c r="I547" s="29"/>
      <c r="J547" s="29"/>
      <c r="K547" s="29"/>
      <c r="L547" s="29"/>
      <c r="M547" s="39"/>
      <c r="N547" s="39"/>
      <c r="O547" s="39"/>
      <c r="P547" s="39"/>
      <c r="Q547" s="39"/>
      <c r="R547" s="39"/>
      <c r="S547" s="39"/>
      <c r="T547" s="39"/>
      <c r="U547" s="39"/>
      <c r="V547" s="39"/>
      <c r="W547" s="48"/>
      <c r="X547" s="38"/>
      <c r="Y547" s="53"/>
    </row>
    <row r="548" spans="2:25" ht="33.9" customHeight="1">
      <c r="B548" s="21">
        <f t="shared" si="7"/>
        <v>496</v>
      </c>
      <c r="C548" s="29"/>
      <c r="D548" s="29"/>
      <c r="E548" s="29"/>
      <c r="F548" s="29"/>
      <c r="G548" s="29"/>
      <c r="H548" s="29"/>
      <c r="I548" s="29"/>
      <c r="J548" s="29"/>
      <c r="K548" s="29"/>
      <c r="L548" s="29"/>
      <c r="M548" s="39"/>
      <c r="N548" s="39"/>
      <c r="O548" s="39"/>
      <c r="P548" s="39"/>
      <c r="Q548" s="39"/>
      <c r="R548" s="39"/>
      <c r="S548" s="39"/>
      <c r="T548" s="39"/>
      <c r="U548" s="39"/>
      <c r="V548" s="39"/>
      <c r="W548" s="48"/>
      <c r="X548" s="38"/>
      <c r="Y548" s="53"/>
    </row>
    <row r="549" spans="2:25" ht="33.9" customHeight="1">
      <c r="B549" s="21">
        <f t="shared" si="7"/>
        <v>497</v>
      </c>
      <c r="C549" s="29"/>
      <c r="D549" s="29"/>
      <c r="E549" s="29"/>
      <c r="F549" s="29"/>
      <c r="G549" s="29"/>
      <c r="H549" s="29"/>
      <c r="I549" s="29"/>
      <c r="J549" s="29"/>
      <c r="K549" s="29"/>
      <c r="L549" s="29"/>
      <c r="M549" s="39"/>
      <c r="N549" s="39"/>
      <c r="O549" s="39"/>
      <c r="P549" s="39"/>
      <c r="Q549" s="39"/>
      <c r="R549" s="39"/>
      <c r="S549" s="39"/>
      <c r="T549" s="39"/>
      <c r="U549" s="39"/>
      <c r="V549" s="39"/>
      <c r="W549" s="48"/>
      <c r="X549" s="38"/>
      <c r="Y549" s="53"/>
    </row>
    <row r="550" spans="2:25" ht="33.9" customHeight="1">
      <c r="B550" s="21">
        <f t="shared" si="7"/>
        <v>498</v>
      </c>
      <c r="C550" s="29"/>
      <c r="D550" s="29"/>
      <c r="E550" s="29"/>
      <c r="F550" s="29"/>
      <c r="G550" s="29"/>
      <c r="H550" s="29"/>
      <c r="I550" s="29"/>
      <c r="J550" s="29"/>
      <c r="K550" s="29"/>
      <c r="L550" s="29"/>
      <c r="M550" s="39"/>
      <c r="N550" s="39"/>
      <c r="O550" s="39"/>
      <c r="P550" s="39"/>
      <c r="Q550" s="39"/>
      <c r="R550" s="39"/>
      <c r="S550" s="39"/>
      <c r="T550" s="39"/>
      <c r="U550" s="39"/>
      <c r="V550" s="39"/>
      <c r="W550" s="48"/>
      <c r="X550" s="38"/>
      <c r="Y550" s="53"/>
    </row>
    <row r="551" spans="2:25" ht="33.9" customHeight="1">
      <c r="B551" s="21">
        <f t="shared" si="7"/>
        <v>499</v>
      </c>
      <c r="C551" s="29"/>
      <c r="D551" s="29"/>
      <c r="E551" s="29"/>
      <c r="F551" s="29"/>
      <c r="G551" s="29"/>
      <c r="H551" s="29"/>
      <c r="I551" s="29"/>
      <c r="J551" s="29"/>
      <c r="K551" s="29"/>
      <c r="L551" s="29"/>
      <c r="M551" s="39"/>
      <c r="N551" s="39"/>
      <c r="O551" s="39"/>
      <c r="P551" s="39"/>
      <c r="Q551" s="39"/>
      <c r="R551" s="39"/>
      <c r="S551" s="39"/>
      <c r="T551" s="39"/>
      <c r="U551" s="39"/>
      <c r="V551" s="39"/>
      <c r="W551" s="48"/>
      <c r="X551" s="38"/>
      <c r="Y551" s="53"/>
    </row>
    <row r="552" spans="2:25" ht="33.9" customHeight="1">
      <c r="B552" s="21">
        <f t="shared" si="7"/>
        <v>500</v>
      </c>
      <c r="C552" s="29"/>
      <c r="D552" s="29"/>
      <c r="E552" s="29"/>
      <c r="F552" s="29"/>
      <c r="G552" s="29"/>
      <c r="H552" s="29"/>
      <c r="I552" s="29"/>
      <c r="J552" s="29"/>
      <c r="K552" s="29"/>
      <c r="L552" s="29"/>
      <c r="M552" s="39"/>
      <c r="N552" s="39"/>
      <c r="O552" s="39"/>
      <c r="P552" s="39"/>
      <c r="Q552" s="39"/>
      <c r="R552" s="39"/>
      <c r="S552" s="39"/>
      <c r="T552" s="39"/>
      <c r="U552" s="39"/>
      <c r="V552" s="39"/>
      <c r="W552" s="48"/>
      <c r="X552" s="38"/>
      <c r="Y552" s="53"/>
    </row>
    <row r="553" spans="2:25" ht="33.9" customHeight="1">
      <c r="B553" s="21">
        <f t="shared" si="7"/>
        <v>501</v>
      </c>
      <c r="C553" s="29"/>
      <c r="D553" s="29"/>
      <c r="E553" s="29"/>
      <c r="F553" s="29"/>
      <c r="G553" s="29"/>
      <c r="H553" s="29"/>
      <c r="I553" s="29"/>
      <c r="J553" s="29"/>
      <c r="K553" s="29"/>
      <c r="L553" s="29"/>
      <c r="M553" s="39"/>
      <c r="N553" s="39"/>
      <c r="O553" s="39"/>
      <c r="P553" s="39"/>
      <c r="Q553" s="39"/>
      <c r="R553" s="39"/>
      <c r="S553" s="39"/>
      <c r="T553" s="39"/>
      <c r="U553" s="39"/>
      <c r="V553" s="39"/>
      <c r="W553" s="48"/>
      <c r="X553" s="38"/>
      <c r="Y553" s="53"/>
    </row>
    <row r="554" spans="2:25" ht="33.9" customHeight="1">
      <c r="B554" s="21">
        <f t="shared" si="7"/>
        <v>502</v>
      </c>
      <c r="C554" s="29"/>
      <c r="D554" s="29"/>
      <c r="E554" s="29"/>
      <c r="F554" s="29"/>
      <c r="G554" s="29"/>
      <c r="H554" s="29"/>
      <c r="I554" s="29"/>
      <c r="J554" s="29"/>
      <c r="K554" s="29"/>
      <c r="L554" s="29"/>
      <c r="M554" s="39"/>
      <c r="N554" s="39"/>
      <c r="O554" s="39"/>
      <c r="P554" s="39"/>
      <c r="Q554" s="39"/>
      <c r="R554" s="39"/>
      <c r="S554" s="39"/>
      <c r="T554" s="39"/>
      <c r="U554" s="39"/>
      <c r="V554" s="39"/>
      <c r="W554" s="48"/>
      <c r="X554" s="38"/>
      <c r="Y554" s="53"/>
    </row>
    <row r="555" spans="2:25" ht="33.9" customHeight="1">
      <c r="B555" s="21">
        <f t="shared" si="7"/>
        <v>503</v>
      </c>
      <c r="C555" s="29"/>
      <c r="D555" s="29"/>
      <c r="E555" s="29"/>
      <c r="F555" s="29"/>
      <c r="G555" s="29"/>
      <c r="H555" s="29"/>
      <c r="I555" s="29"/>
      <c r="J555" s="29"/>
      <c r="K555" s="29"/>
      <c r="L555" s="29"/>
      <c r="M555" s="39"/>
      <c r="N555" s="39"/>
      <c r="O555" s="39"/>
      <c r="P555" s="39"/>
      <c r="Q555" s="39"/>
      <c r="R555" s="39"/>
      <c r="S555" s="39"/>
      <c r="T555" s="39"/>
      <c r="U555" s="39"/>
      <c r="V555" s="39"/>
      <c r="W555" s="48"/>
      <c r="X555" s="38"/>
      <c r="Y555" s="53"/>
    </row>
    <row r="556" spans="2:25" ht="33.9" customHeight="1">
      <c r="B556" s="21">
        <f t="shared" si="7"/>
        <v>504</v>
      </c>
      <c r="C556" s="29"/>
      <c r="D556" s="29"/>
      <c r="E556" s="29"/>
      <c r="F556" s="29"/>
      <c r="G556" s="29"/>
      <c r="H556" s="29"/>
      <c r="I556" s="29"/>
      <c r="J556" s="29"/>
      <c r="K556" s="29"/>
      <c r="L556" s="29"/>
      <c r="M556" s="39"/>
      <c r="N556" s="39"/>
      <c r="O556" s="39"/>
      <c r="P556" s="39"/>
      <c r="Q556" s="39"/>
      <c r="R556" s="39"/>
      <c r="S556" s="39"/>
      <c r="T556" s="39"/>
      <c r="U556" s="39"/>
      <c r="V556" s="39"/>
      <c r="W556" s="48"/>
      <c r="X556" s="38"/>
      <c r="Y556" s="53"/>
    </row>
    <row r="557" spans="2:25" ht="33.9" customHeight="1">
      <c r="B557" s="21">
        <f t="shared" si="7"/>
        <v>505</v>
      </c>
      <c r="C557" s="29"/>
      <c r="D557" s="29"/>
      <c r="E557" s="29"/>
      <c r="F557" s="29"/>
      <c r="G557" s="29"/>
      <c r="H557" s="29"/>
      <c r="I557" s="29"/>
      <c r="J557" s="29"/>
      <c r="K557" s="29"/>
      <c r="L557" s="29"/>
      <c r="M557" s="39"/>
      <c r="N557" s="39"/>
      <c r="O557" s="39"/>
      <c r="P557" s="39"/>
      <c r="Q557" s="39"/>
      <c r="R557" s="39"/>
      <c r="S557" s="39"/>
      <c r="T557" s="39"/>
      <c r="U557" s="39"/>
      <c r="V557" s="39"/>
      <c r="W557" s="48"/>
      <c r="X557" s="38"/>
      <c r="Y557" s="53"/>
    </row>
    <row r="558" spans="2:25" ht="33.9" customHeight="1">
      <c r="B558" s="21">
        <f t="shared" si="7"/>
        <v>506</v>
      </c>
      <c r="C558" s="29"/>
      <c r="D558" s="29"/>
      <c r="E558" s="29"/>
      <c r="F558" s="29"/>
      <c r="G558" s="29"/>
      <c r="H558" s="29"/>
      <c r="I558" s="29"/>
      <c r="J558" s="29"/>
      <c r="K558" s="29"/>
      <c r="L558" s="29"/>
      <c r="M558" s="39"/>
      <c r="N558" s="39"/>
      <c r="O558" s="39"/>
      <c r="P558" s="39"/>
      <c r="Q558" s="39"/>
      <c r="R558" s="39"/>
      <c r="S558" s="39"/>
      <c r="T558" s="39"/>
      <c r="U558" s="39"/>
      <c r="V558" s="39"/>
      <c r="W558" s="48"/>
      <c r="X558" s="38"/>
      <c r="Y558" s="53"/>
    </row>
    <row r="559" spans="2:25" ht="33.9" customHeight="1">
      <c r="B559" s="21">
        <f t="shared" si="7"/>
        <v>507</v>
      </c>
      <c r="C559" s="29"/>
      <c r="D559" s="29"/>
      <c r="E559" s="29"/>
      <c r="F559" s="29"/>
      <c r="G559" s="29"/>
      <c r="H559" s="29"/>
      <c r="I559" s="29"/>
      <c r="J559" s="29"/>
      <c r="K559" s="29"/>
      <c r="L559" s="29"/>
      <c r="M559" s="39"/>
      <c r="N559" s="39"/>
      <c r="O559" s="39"/>
      <c r="P559" s="39"/>
      <c r="Q559" s="39"/>
      <c r="R559" s="39"/>
      <c r="S559" s="39"/>
      <c r="T559" s="39"/>
      <c r="U559" s="39"/>
      <c r="V559" s="39"/>
      <c r="W559" s="48"/>
      <c r="X559" s="38"/>
      <c r="Y559" s="53"/>
    </row>
    <row r="560" spans="2:25" ht="33.9" customHeight="1">
      <c r="B560" s="21">
        <f t="shared" si="7"/>
        <v>508</v>
      </c>
      <c r="C560" s="29"/>
      <c r="D560" s="29"/>
      <c r="E560" s="29"/>
      <c r="F560" s="29"/>
      <c r="G560" s="29"/>
      <c r="H560" s="29"/>
      <c r="I560" s="29"/>
      <c r="J560" s="29"/>
      <c r="K560" s="29"/>
      <c r="L560" s="29"/>
      <c r="M560" s="39"/>
      <c r="N560" s="39"/>
      <c r="O560" s="39"/>
      <c r="P560" s="39"/>
      <c r="Q560" s="39"/>
      <c r="R560" s="39"/>
      <c r="S560" s="39"/>
      <c r="T560" s="39"/>
      <c r="U560" s="39"/>
      <c r="V560" s="39"/>
      <c r="W560" s="48"/>
      <c r="X560" s="38"/>
      <c r="Y560" s="53"/>
    </row>
    <row r="561" spans="2:25" ht="33.9" customHeight="1">
      <c r="B561" s="21">
        <f t="shared" si="7"/>
        <v>509</v>
      </c>
      <c r="C561" s="29"/>
      <c r="D561" s="29"/>
      <c r="E561" s="29"/>
      <c r="F561" s="29"/>
      <c r="G561" s="29"/>
      <c r="H561" s="29"/>
      <c r="I561" s="29"/>
      <c r="J561" s="29"/>
      <c r="K561" s="29"/>
      <c r="L561" s="29"/>
      <c r="M561" s="39"/>
      <c r="N561" s="39"/>
      <c r="O561" s="39"/>
      <c r="P561" s="39"/>
      <c r="Q561" s="39"/>
      <c r="R561" s="39"/>
      <c r="S561" s="39"/>
      <c r="T561" s="39"/>
      <c r="U561" s="39"/>
      <c r="V561" s="39"/>
      <c r="W561" s="48"/>
      <c r="X561" s="38"/>
      <c r="Y561" s="53"/>
    </row>
    <row r="562" spans="2:25" ht="33.9" customHeight="1">
      <c r="B562" s="21">
        <f t="shared" si="7"/>
        <v>510</v>
      </c>
      <c r="C562" s="29"/>
      <c r="D562" s="29"/>
      <c r="E562" s="29"/>
      <c r="F562" s="29"/>
      <c r="G562" s="29"/>
      <c r="H562" s="29"/>
      <c r="I562" s="29"/>
      <c r="J562" s="29"/>
      <c r="K562" s="29"/>
      <c r="L562" s="29"/>
      <c r="M562" s="39"/>
      <c r="N562" s="39"/>
      <c r="O562" s="39"/>
      <c r="P562" s="39"/>
      <c r="Q562" s="39"/>
      <c r="R562" s="39"/>
      <c r="S562" s="39"/>
      <c r="T562" s="39"/>
      <c r="U562" s="39"/>
      <c r="V562" s="39"/>
      <c r="W562" s="48"/>
      <c r="X562" s="38"/>
      <c r="Y562" s="53"/>
    </row>
    <row r="563" spans="2:25" ht="33.9" customHeight="1">
      <c r="B563" s="21">
        <f t="shared" si="7"/>
        <v>511</v>
      </c>
      <c r="C563" s="29"/>
      <c r="D563" s="29"/>
      <c r="E563" s="29"/>
      <c r="F563" s="29"/>
      <c r="G563" s="29"/>
      <c r="H563" s="29"/>
      <c r="I563" s="29"/>
      <c r="J563" s="29"/>
      <c r="K563" s="29"/>
      <c r="L563" s="29"/>
      <c r="M563" s="39"/>
      <c r="N563" s="39"/>
      <c r="O563" s="39"/>
      <c r="P563" s="39"/>
      <c r="Q563" s="39"/>
      <c r="R563" s="39"/>
      <c r="S563" s="39"/>
      <c r="T563" s="39"/>
      <c r="U563" s="39"/>
      <c r="V563" s="39"/>
      <c r="W563" s="48"/>
      <c r="X563" s="38"/>
      <c r="Y563" s="53"/>
    </row>
    <row r="564" spans="2:25" ht="33.9" customHeight="1">
      <c r="B564" s="21">
        <f t="shared" si="7"/>
        <v>512</v>
      </c>
      <c r="C564" s="29"/>
      <c r="D564" s="29"/>
      <c r="E564" s="29"/>
      <c r="F564" s="29"/>
      <c r="G564" s="29"/>
      <c r="H564" s="29"/>
      <c r="I564" s="29"/>
      <c r="J564" s="29"/>
      <c r="K564" s="29"/>
      <c r="L564" s="29"/>
      <c r="M564" s="39"/>
      <c r="N564" s="39"/>
      <c r="O564" s="39"/>
      <c r="P564" s="39"/>
      <c r="Q564" s="39"/>
      <c r="R564" s="39"/>
      <c r="S564" s="39"/>
      <c r="T564" s="39"/>
      <c r="U564" s="39"/>
      <c r="V564" s="39"/>
      <c r="W564" s="48"/>
      <c r="X564" s="38"/>
      <c r="Y564" s="53"/>
    </row>
    <row r="565" spans="2:25" ht="33.9" customHeight="1">
      <c r="B565" s="21">
        <f t="shared" si="7"/>
        <v>513</v>
      </c>
      <c r="C565" s="29"/>
      <c r="D565" s="29"/>
      <c r="E565" s="29"/>
      <c r="F565" s="29"/>
      <c r="G565" s="29"/>
      <c r="H565" s="29"/>
      <c r="I565" s="29"/>
      <c r="J565" s="29"/>
      <c r="K565" s="29"/>
      <c r="L565" s="29"/>
      <c r="M565" s="39"/>
      <c r="N565" s="39"/>
      <c r="O565" s="39"/>
      <c r="P565" s="39"/>
      <c r="Q565" s="39"/>
      <c r="R565" s="39"/>
      <c r="S565" s="39"/>
      <c r="T565" s="39"/>
      <c r="U565" s="39"/>
      <c r="V565" s="39"/>
      <c r="W565" s="48"/>
      <c r="X565" s="38"/>
      <c r="Y565" s="53"/>
    </row>
    <row r="566" spans="2:25" ht="33.9" customHeight="1">
      <c r="B566" s="21">
        <f t="shared" ref="B566:B629" si="8">B565+1</f>
        <v>514</v>
      </c>
      <c r="C566" s="29"/>
      <c r="D566" s="29"/>
      <c r="E566" s="29"/>
      <c r="F566" s="29"/>
      <c r="G566" s="29"/>
      <c r="H566" s="29"/>
      <c r="I566" s="29"/>
      <c r="J566" s="29"/>
      <c r="K566" s="29"/>
      <c r="L566" s="29"/>
      <c r="M566" s="39"/>
      <c r="N566" s="39"/>
      <c r="O566" s="39"/>
      <c r="P566" s="39"/>
      <c r="Q566" s="39"/>
      <c r="R566" s="39"/>
      <c r="S566" s="39"/>
      <c r="T566" s="39"/>
      <c r="U566" s="39"/>
      <c r="V566" s="39"/>
      <c r="W566" s="48"/>
      <c r="X566" s="38"/>
      <c r="Y566" s="53"/>
    </row>
    <row r="567" spans="2:25" ht="33.9" customHeight="1">
      <c r="B567" s="21">
        <f t="shared" si="8"/>
        <v>515</v>
      </c>
      <c r="C567" s="29"/>
      <c r="D567" s="29"/>
      <c r="E567" s="29"/>
      <c r="F567" s="29"/>
      <c r="G567" s="29"/>
      <c r="H567" s="29"/>
      <c r="I567" s="29"/>
      <c r="J567" s="29"/>
      <c r="K567" s="29"/>
      <c r="L567" s="29"/>
      <c r="M567" s="39"/>
      <c r="N567" s="39"/>
      <c r="O567" s="39"/>
      <c r="P567" s="39"/>
      <c r="Q567" s="39"/>
      <c r="R567" s="39"/>
      <c r="S567" s="39"/>
      <c r="T567" s="39"/>
      <c r="U567" s="39"/>
      <c r="V567" s="39"/>
      <c r="W567" s="48"/>
      <c r="X567" s="38"/>
      <c r="Y567" s="53"/>
    </row>
    <row r="568" spans="2:25" ht="33.9" customHeight="1">
      <c r="B568" s="21">
        <f t="shared" si="8"/>
        <v>516</v>
      </c>
      <c r="C568" s="29"/>
      <c r="D568" s="29"/>
      <c r="E568" s="29"/>
      <c r="F568" s="29"/>
      <c r="G568" s="29"/>
      <c r="H568" s="29"/>
      <c r="I568" s="29"/>
      <c r="J568" s="29"/>
      <c r="K568" s="29"/>
      <c r="L568" s="29"/>
      <c r="M568" s="39"/>
      <c r="N568" s="39"/>
      <c r="O568" s="39"/>
      <c r="P568" s="39"/>
      <c r="Q568" s="39"/>
      <c r="R568" s="39"/>
      <c r="S568" s="39"/>
      <c r="T568" s="39"/>
      <c r="U568" s="39"/>
      <c r="V568" s="39"/>
      <c r="W568" s="48"/>
      <c r="X568" s="38"/>
      <c r="Y568" s="53"/>
    </row>
    <row r="569" spans="2:25" ht="33.9" customHeight="1">
      <c r="B569" s="21">
        <f t="shared" si="8"/>
        <v>517</v>
      </c>
      <c r="C569" s="29"/>
      <c r="D569" s="29"/>
      <c r="E569" s="29"/>
      <c r="F569" s="29"/>
      <c r="G569" s="29"/>
      <c r="H569" s="29"/>
      <c r="I569" s="29"/>
      <c r="J569" s="29"/>
      <c r="K569" s="29"/>
      <c r="L569" s="29"/>
      <c r="M569" s="39"/>
      <c r="N569" s="39"/>
      <c r="O569" s="39"/>
      <c r="P569" s="39"/>
      <c r="Q569" s="39"/>
      <c r="R569" s="39"/>
      <c r="S569" s="39"/>
      <c r="T569" s="39"/>
      <c r="U569" s="39"/>
      <c r="V569" s="39"/>
      <c r="W569" s="48"/>
      <c r="X569" s="38"/>
      <c r="Y569" s="53"/>
    </row>
    <row r="570" spans="2:25" ht="33.9" customHeight="1">
      <c r="B570" s="21">
        <f t="shared" si="8"/>
        <v>518</v>
      </c>
      <c r="C570" s="29"/>
      <c r="D570" s="29"/>
      <c r="E570" s="29"/>
      <c r="F570" s="29"/>
      <c r="G570" s="29"/>
      <c r="H570" s="29"/>
      <c r="I570" s="29"/>
      <c r="J570" s="29"/>
      <c r="K570" s="29"/>
      <c r="L570" s="29"/>
      <c r="M570" s="39"/>
      <c r="N570" s="39"/>
      <c r="O570" s="39"/>
      <c r="P570" s="39"/>
      <c r="Q570" s="39"/>
      <c r="R570" s="39"/>
      <c r="S570" s="39"/>
      <c r="T570" s="39"/>
      <c r="U570" s="39"/>
      <c r="V570" s="39"/>
      <c r="W570" s="48"/>
      <c r="X570" s="38"/>
      <c r="Y570" s="53"/>
    </row>
    <row r="571" spans="2:25" ht="33.9" customHeight="1">
      <c r="B571" s="21">
        <f t="shared" si="8"/>
        <v>519</v>
      </c>
      <c r="C571" s="29"/>
      <c r="D571" s="29"/>
      <c r="E571" s="29"/>
      <c r="F571" s="29"/>
      <c r="G571" s="29"/>
      <c r="H571" s="29"/>
      <c r="I571" s="29"/>
      <c r="J571" s="29"/>
      <c r="K571" s="29"/>
      <c r="L571" s="29"/>
      <c r="M571" s="39"/>
      <c r="N571" s="39"/>
      <c r="O571" s="39"/>
      <c r="P571" s="39"/>
      <c r="Q571" s="39"/>
      <c r="R571" s="39"/>
      <c r="S571" s="39"/>
      <c r="T571" s="39"/>
      <c r="U571" s="39"/>
      <c r="V571" s="39"/>
      <c r="W571" s="48"/>
      <c r="X571" s="38"/>
      <c r="Y571" s="53"/>
    </row>
    <row r="572" spans="2:25" ht="33.9" customHeight="1">
      <c r="B572" s="21">
        <f t="shared" si="8"/>
        <v>520</v>
      </c>
      <c r="C572" s="29"/>
      <c r="D572" s="29"/>
      <c r="E572" s="29"/>
      <c r="F572" s="29"/>
      <c r="G572" s="29"/>
      <c r="H572" s="29"/>
      <c r="I572" s="29"/>
      <c r="J572" s="29"/>
      <c r="K572" s="29"/>
      <c r="L572" s="29"/>
      <c r="M572" s="39"/>
      <c r="N572" s="39"/>
      <c r="O572" s="39"/>
      <c r="P572" s="39"/>
      <c r="Q572" s="39"/>
      <c r="R572" s="39"/>
      <c r="S572" s="39"/>
      <c r="T572" s="39"/>
      <c r="U572" s="39"/>
      <c r="V572" s="39"/>
      <c r="W572" s="48"/>
      <c r="X572" s="38"/>
      <c r="Y572" s="53"/>
    </row>
    <row r="573" spans="2:25" ht="33.9" customHeight="1">
      <c r="B573" s="21">
        <f t="shared" si="8"/>
        <v>521</v>
      </c>
      <c r="C573" s="29"/>
      <c r="D573" s="29"/>
      <c r="E573" s="29"/>
      <c r="F573" s="29"/>
      <c r="G573" s="29"/>
      <c r="H573" s="29"/>
      <c r="I573" s="29"/>
      <c r="J573" s="29"/>
      <c r="K573" s="29"/>
      <c r="L573" s="29"/>
      <c r="M573" s="39"/>
      <c r="N573" s="39"/>
      <c r="O573" s="39"/>
      <c r="P573" s="39"/>
      <c r="Q573" s="39"/>
      <c r="R573" s="39"/>
      <c r="S573" s="39"/>
      <c r="T573" s="39"/>
      <c r="U573" s="39"/>
      <c r="V573" s="39"/>
      <c r="W573" s="48"/>
      <c r="X573" s="38"/>
      <c r="Y573" s="53"/>
    </row>
    <row r="574" spans="2:25" ht="33.9" customHeight="1">
      <c r="B574" s="21">
        <f t="shared" si="8"/>
        <v>522</v>
      </c>
      <c r="C574" s="29"/>
      <c r="D574" s="29"/>
      <c r="E574" s="29"/>
      <c r="F574" s="29"/>
      <c r="G574" s="29"/>
      <c r="H574" s="29"/>
      <c r="I574" s="29"/>
      <c r="J574" s="29"/>
      <c r="K574" s="29"/>
      <c r="L574" s="29"/>
      <c r="M574" s="39"/>
      <c r="N574" s="39"/>
      <c r="O574" s="39"/>
      <c r="P574" s="39"/>
      <c r="Q574" s="39"/>
      <c r="R574" s="39"/>
      <c r="S574" s="39"/>
      <c r="T574" s="39"/>
      <c r="U574" s="39"/>
      <c r="V574" s="39"/>
      <c r="W574" s="48"/>
      <c r="X574" s="38"/>
      <c r="Y574" s="53"/>
    </row>
    <row r="575" spans="2:25" ht="33.9" customHeight="1">
      <c r="B575" s="21">
        <f t="shared" si="8"/>
        <v>523</v>
      </c>
      <c r="C575" s="29"/>
      <c r="D575" s="29"/>
      <c r="E575" s="29"/>
      <c r="F575" s="29"/>
      <c r="G575" s="29"/>
      <c r="H575" s="29"/>
      <c r="I575" s="29"/>
      <c r="J575" s="29"/>
      <c r="K575" s="29"/>
      <c r="L575" s="29"/>
      <c r="M575" s="39"/>
      <c r="N575" s="39"/>
      <c r="O575" s="39"/>
      <c r="P575" s="39"/>
      <c r="Q575" s="39"/>
      <c r="R575" s="39"/>
      <c r="S575" s="39"/>
      <c r="T575" s="39"/>
      <c r="U575" s="39"/>
      <c r="V575" s="39"/>
      <c r="W575" s="48"/>
      <c r="X575" s="38"/>
      <c r="Y575" s="53"/>
    </row>
    <row r="576" spans="2:25" ht="33.9" customHeight="1">
      <c r="B576" s="21">
        <f t="shared" si="8"/>
        <v>524</v>
      </c>
      <c r="C576" s="29"/>
      <c r="D576" s="29"/>
      <c r="E576" s="29"/>
      <c r="F576" s="29"/>
      <c r="G576" s="29"/>
      <c r="H576" s="29"/>
      <c r="I576" s="29"/>
      <c r="J576" s="29"/>
      <c r="K576" s="29"/>
      <c r="L576" s="29"/>
      <c r="M576" s="39"/>
      <c r="N576" s="39"/>
      <c r="O576" s="39"/>
      <c r="P576" s="39"/>
      <c r="Q576" s="39"/>
      <c r="R576" s="39"/>
      <c r="S576" s="39"/>
      <c r="T576" s="39"/>
      <c r="U576" s="39"/>
      <c r="V576" s="39"/>
      <c r="W576" s="48"/>
      <c r="X576" s="38"/>
      <c r="Y576" s="53"/>
    </row>
    <row r="577" spans="2:25" ht="33.9" customHeight="1">
      <c r="B577" s="21">
        <f t="shared" si="8"/>
        <v>525</v>
      </c>
      <c r="C577" s="29"/>
      <c r="D577" s="29"/>
      <c r="E577" s="29"/>
      <c r="F577" s="29"/>
      <c r="G577" s="29"/>
      <c r="H577" s="29"/>
      <c r="I577" s="29"/>
      <c r="J577" s="29"/>
      <c r="K577" s="29"/>
      <c r="L577" s="29"/>
      <c r="M577" s="39"/>
      <c r="N577" s="39"/>
      <c r="O577" s="39"/>
      <c r="P577" s="39"/>
      <c r="Q577" s="39"/>
      <c r="R577" s="39"/>
      <c r="S577" s="39"/>
      <c r="T577" s="39"/>
      <c r="U577" s="39"/>
      <c r="V577" s="39"/>
      <c r="W577" s="48"/>
      <c r="X577" s="38"/>
      <c r="Y577" s="53"/>
    </row>
    <row r="578" spans="2:25" ht="33.9" customHeight="1">
      <c r="B578" s="21">
        <f t="shared" si="8"/>
        <v>526</v>
      </c>
      <c r="C578" s="29"/>
      <c r="D578" s="29"/>
      <c r="E578" s="29"/>
      <c r="F578" s="29"/>
      <c r="G578" s="29"/>
      <c r="H578" s="29"/>
      <c r="I578" s="29"/>
      <c r="J578" s="29"/>
      <c r="K578" s="29"/>
      <c r="L578" s="29"/>
      <c r="M578" s="39"/>
      <c r="N578" s="39"/>
      <c r="O578" s="39"/>
      <c r="P578" s="39"/>
      <c r="Q578" s="39"/>
      <c r="R578" s="39"/>
      <c r="S578" s="39"/>
      <c r="T578" s="39"/>
      <c r="U578" s="39"/>
      <c r="V578" s="39"/>
      <c r="W578" s="48"/>
      <c r="X578" s="38"/>
      <c r="Y578" s="53"/>
    </row>
    <row r="579" spans="2:25" ht="33.9" customHeight="1">
      <c r="B579" s="21">
        <f t="shared" si="8"/>
        <v>527</v>
      </c>
      <c r="C579" s="29"/>
      <c r="D579" s="29"/>
      <c r="E579" s="29"/>
      <c r="F579" s="29"/>
      <c r="G579" s="29"/>
      <c r="H579" s="29"/>
      <c r="I579" s="29"/>
      <c r="J579" s="29"/>
      <c r="K579" s="29"/>
      <c r="L579" s="29"/>
      <c r="M579" s="39"/>
      <c r="N579" s="39"/>
      <c r="O579" s="39"/>
      <c r="P579" s="39"/>
      <c r="Q579" s="39"/>
      <c r="R579" s="39"/>
      <c r="S579" s="39"/>
      <c r="T579" s="39"/>
      <c r="U579" s="39"/>
      <c r="V579" s="39"/>
      <c r="W579" s="48"/>
      <c r="X579" s="38"/>
      <c r="Y579" s="53"/>
    </row>
    <row r="580" spans="2:25" ht="33.9" customHeight="1">
      <c r="B580" s="21">
        <f t="shared" si="8"/>
        <v>528</v>
      </c>
      <c r="C580" s="29"/>
      <c r="D580" s="29"/>
      <c r="E580" s="29"/>
      <c r="F580" s="29"/>
      <c r="G580" s="29"/>
      <c r="H580" s="29"/>
      <c r="I580" s="29"/>
      <c r="J580" s="29"/>
      <c r="K580" s="29"/>
      <c r="L580" s="29"/>
      <c r="M580" s="39"/>
      <c r="N580" s="39"/>
      <c r="O580" s="39"/>
      <c r="P580" s="39"/>
      <c r="Q580" s="39"/>
      <c r="R580" s="39"/>
      <c r="S580" s="39"/>
      <c r="T580" s="39"/>
      <c r="U580" s="39"/>
      <c r="V580" s="39"/>
      <c r="W580" s="48"/>
      <c r="X580" s="38"/>
      <c r="Y580" s="53"/>
    </row>
    <row r="581" spans="2:25" ht="33.9" customHeight="1">
      <c r="B581" s="21">
        <f t="shared" si="8"/>
        <v>529</v>
      </c>
      <c r="C581" s="29"/>
      <c r="D581" s="29"/>
      <c r="E581" s="29"/>
      <c r="F581" s="29"/>
      <c r="G581" s="29"/>
      <c r="H581" s="29"/>
      <c r="I581" s="29"/>
      <c r="J581" s="29"/>
      <c r="K581" s="29"/>
      <c r="L581" s="29"/>
      <c r="M581" s="39"/>
      <c r="N581" s="39"/>
      <c r="O581" s="39"/>
      <c r="P581" s="39"/>
      <c r="Q581" s="39"/>
      <c r="R581" s="39"/>
      <c r="S581" s="39"/>
      <c r="T581" s="39"/>
      <c r="U581" s="39"/>
      <c r="V581" s="39"/>
      <c r="W581" s="48"/>
      <c r="X581" s="38"/>
      <c r="Y581" s="53"/>
    </row>
    <row r="582" spans="2:25" ht="33.9" customHeight="1">
      <c r="B582" s="21">
        <f t="shared" si="8"/>
        <v>530</v>
      </c>
      <c r="C582" s="29"/>
      <c r="D582" s="29"/>
      <c r="E582" s="29"/>
      <c r="F582" s="29"/>
      <c r="G582" s="29"/>
      <c r="H582" s="29"/>
      <c r="I582" s="29"/>
      <c r="J582" s="29"/>
      <c r="K582" s="29"/>
      <c r="L582" s="29"/>
      <c r="M582" s="39"/>
      <c r="N582" s="39"/>
      <c r="O582" s="39"/>
      <c r="P582" s="39"/>
      <c r="Q582" s="39"/>
      <c r="R582" s="39"/>
      <c r="S582" s="39"/>
      <c r="T582" s="39"/>
      <c r="U582" s="39"/>
      <c r="V582" s="39"/>
      <c r="W582" s="48"/>
      <c r="X582" s="38"/>
      <c r="Y582" s="53"/>
    </row>
    <row r="583" spans="2:25" ht="33.9" customHeight="1">
      <c r="B583" s="21">
        <f t="shared" si="8"/>
        <v>531</v>
      </c>
      <c r="C583" s="29"/>
      <c r="D583" s="29"/>
      <c r="E583" s="29"/>
      <c r="F583" s="29"/>
      <c r="G583" s="29"/>
      <c r="H583" s="29"/>
      <c r="I583" s="29"/>
      <c r="J583" s="29"/>
      <c r="K583" s="29"/>
      <c r="L583" s="29"/>
      <c r="M583" s="39"/>
      <c r="N583" s="39"/>
      <c r="O583" s="39"/>
      <c r="P583" s="39"/>
      <c r="Q583" s="39"/>
      <c r="R583" s="39"/>
      <c r="S583" s="39"/>
      <c r="T583" s="39"/>
      <c r="U583" s="39"/>
      <c r="V583" s="39"/>
      <c r="W583" s="48"/>
      <c r="X583" s="38"/>
      <c r="Y583" s="53"/>
    </row>
    <row r="584" spans="2:25" ht="33.9" customHeight="1">
      <c r="B584" s="21">
        <f t="shared" si="8"/>
        <v>532</v>
      </c>
      <c r="C584" s="29"/>
      <c r="D584" s="29"/>
      <c r="E584" s="29"/>
      <c r="F584" s="29"/>
      <c r="G584" s="29"/>
      <c r="H584" s="29"/>
      <c r="I584" s="29"/>
      <c r="J584" s="29"/>
      <c r="K584" s="29"/>
      <c r="L584" s="29"/>
      <c r="M584" s="39"/>
      <c r="N584" s="39"/>
      <c r="O584" s="39"/>
      <c r="P584" s="39"/>
      <c r="Q584" s="39"/>
      <c r="R584" s="39"/>
      <c r="S584" s="39"/>
      <c r="T584" s="39"/>
      <c r="U584" s="39"/>
      <c r="V584" s="39"/>
      <c r="W584" s="48"/>
      <c r="X584" s="38"/>
      <c r="Y584" s="53"/>
    </row>
    <row r="585" spans="2:25" ht="33.9" customHeight="1">
      <c r="B585" s="21">
        <f t="shared" si="8"/>
        <v>533</v>
      </c>
      <c r="C585" s="29"/>
      <c r="D585" s="29"/>
      <c r="E585" s="29"/>
      <c r="F585" s="29"/>
      <c r="G585" s="29"/>
      <c r="H585" s="29"/>
      <c r="I585" s="29"/>
      <c r="J585" s="29"/>
      <c r="K585" s="29"/>
      <c r="L585" s="29"/>
      <c r="M585" s="39"/>
      <c r="N585" s="39"/>
      <c r="O585" s="39"/>
      <c r="P585" s="39"/>
      <c r="Q585" s="39"/>
      <c r="R585" s="39"/>
      <c r="S585" s="39"/>
      <c r="T585" s="39"/>
      <c r="U585" s="39"/>
      <c r="V585" s="39"/>
      <c r="W585" s="48"/>
      <c r="X585" s="38"/>
      <c r="Y585" s="53"/>
    </row>
    <row r="586" spans="2:25" ht="33.9" customHeight="1">
      <c r="B586" s="21">
        <f t="shared" si="8"/>
        <v>534</v>
      </c>
      <c r="C586" s="29"/>
      <c r="D586" s="29"/>
      <c r="E586" s="29"/>
      <c r="F586" s="29"/>
      <c r="G586" s="29"/>
      <c r="H586" s="29"/>
      <c r="I586" s="29"/>
      <c r="J586" s="29"/>
      <c r="K586" s="29"/>
      <c r="L586" s="29"/>
      <c r="M586" s="39"/>
      <c r="N586" s="39"/>
      <c r="O586" s="39"/>
      <c r="P586" s="39"/>
      <c r="Q586" s="39"/>
      <c r="R586" s="39"/>
      <c r="S586" s="39"/>
      <c r="T586" s="39"/>
      <c r="U586" s="39"/>
      <c r="V586" s="39"/>
      <c r="W586" s="48"/>
      <c r="X586" s="38"/>
      <c r="Y586" s="53"/>
    </row>
    <row r="587" spans="2:25" ht="33.9" customHeight="1">
      <c r="B587" s="21">
        <f t="shared" si="8"/>
        <v>535</v>
      </c>
      <c r="C587" s="29"/>
      <c r="D587" s="29"/>
      <c r="E587" s="29"/>
      <c r="F587" s="29"/>
      <c r="G587" s="29"/>
      <c r="H587" s="29"/>
      <c r="I587" s="29"/>
      <c r="J587" s="29"/>
      <c r="K587" s="29"/>
      <c r="L587" s="29"/>
      <c r="M587" s="39"/>
      <c r="N587" s="39"/>
      <c r="O587" s="39"/>
      <c r="P587" s="39"/>
      <c r="Q587" s="39"/>
      <c r="R587" s="39"/>
      <c r="S587" s="39"/>
      <c r="T587" s="39"/>
      <c r="U587" s="39"/>
      <c r="V587" s="39"/>
      <c r="W587" s="48"/>
      <c r="X587" s="38"/>
      <c r="Y587" s="53"/>
    </row>
    <row r="588" spans="2:25" ht="33.9" customHeight="1">
      <c r="B588" s="21">
        <f t="shared" si="8"/>
        <v>536</v>
      </c>
      <c r="C588" s="29"/>
      <c r="D588" s="29"/>
      <c r="E588" s="29"/>
      <c r="F588" s="29"/>
      <c r="G588" s="29"/>
      <c r="H588" s="29"/>
      <c r="I588" s="29"/>
      <c r="J588" s="29"/>
      <c r="K588" s="29"/>
      <c r="L588" s="29"/>
      <c r="M588" s="39"/>
      <c r="N588" s="39"/>
      <c r="O588" s="39"/>
      <c r="P588" s="39"/>
      <c r="Q588" s="39"/>
      <c r="R588" s="39"/>
      <c r="S588" s="39"/>
      <c r="T588" s="39"/>
      <c r="U588" s="39"/>
      <c r="V588" s="39"/>
      <c r="W588" s="48"/>
      <c r="X588" s="38"/>
      <c r="Y588" s="53"/>
    </row>
    <row r="589" spans="2:25" ht="33.9" customHeight="1">
      <c r="B589" s="21">
        <f t="shared" si="8"/>
        <v>537</v>
      </c>
      <c r="C589" s="29"/>
      <c r="D589" s="29"/>
      <c r="E589" s="29"/>
      <c r="F589" s="29"/>
      <c r="G589" s="29"/>
      <c r="H589" s="29"/>
      <c r="I589" s="29"/>
      <c r="J589" s="29"/>
      <c r="K589" s="29"/>
      <c r="L589" s="29"/>
      <c r="M589" s="39"/>
      <c r="N589" s="39"/>
      <c r="O589" s="39"/>
      <c r="P589" s="39"/>
      <c r="Q589" s="39"/>
      <c r="R589" s="39"/>
      <c r="S589" s="39"/>
      <c r="T589" s="39"/>
      <c r="U589" s="39"/>
      <c r="V589" s="39"/>
      <c r="W589" s="48"/>
      <c r="X589" s="38"/>
      <c r="Y589" s="53"/>
    </row>
    <row r="590" spans="2:25" ht="33.9" customHeight="1">
      <c r="B590" s="21">
        <f t="shared" si="8"/>
        <v>538</v>
      </c>
      <c r="C590" s="29"/>
      <c r="D590" s="29"/>
      <c r="E590" s="29"/>
      <c r="F590" s="29"/>
      <c r="G590" s="29"/>
      <c r="H590" s="29"/>
      <c r="I590" s="29"/>
      <c r="J590" s="29"/>
      <c r="K590" s="29"/>
      <c r="L590" s="29"/>
      <c r="M590" s="39"/>
      <c r="N590" s="39"/>
      <c r="O590" s="39"/>
      <c r="P590" s="39"/>
      <c r="Q590" s="39"/>
      <c r="R590" s="39"/>
      <c r="S590" s="39"/>
      <c r="T590" s="39"/>
      <c r="U590" s="39"/>
      <c r="V590" s="39"/>
      <c r="W590" s="48"/>
      <c r="X590" s="38"/>
      <c r="Y590" s="53"/>
    </row>
    <row r="591" spans="2:25" ht="33.9" customHeight="1">
      <c r="B591" s="21">
        <f t="shared" si="8"/>
        <v>539</v>
      </c>
      <c r="C591" s="29"/>
      <c r="D591" s="29"/>
      <c r="E591" s="29"/>
      <c r="F591" s="29"/>
      <c r="G591" s="29"/>
      <c r="H591" s="29"/>
      <c r="I591" s="29"/>
      <c r="J591" s="29"/>
      <c r="K591" s="29"/>
      <c r="L591" s="29"/>
      <c r="M591" s="39"/>
      <c r="N591" s="39"/>
      <c r="O591" s="39"/>
      <c r="P591" s="39"/>
      <c r="Q591" s="39"/>
      <c r="R591" s="39"/>
      <c r="S591" s="39"/>
      <c r="T591" s="39"/>
      <c r="U591" s="39"/>
      <c r="V591" s="39"/>
      <c r="W591" s="48"/>
      <c r="X591" s="38"/>
      <c r="Y591" s="53"/>
    </row>
    <row r="592" spans="2:25" ht="33.9" customHeight="1">
      <c r="B592" s="21">
        <f t="shared" si="8"/>
        <v>540</v>
      </c>
      <c r="C592" s="29"/>
      <c r="D592" s="29"/>
      <c r="E592" s="29"/>
      <c r="F592" s="29"/>
      <c r="G592" s="29"/>
      <c r="H592" s="29"/>
      <c r="I592" s="29"/>
      <c r="J592" s="29"/>
      <c r="K592" s="29"/>
      <c r="L592" s="29"/>
      <c r="M592" s="39"/>
      <c r="N592" s="39"/>
      <c r="O592" s="39"/>
      <c r="P592" s="39"/>
      <c r="Q592" s="39"/>
      <c r="R592" s="39"/>
      <c r="S592" s="39"/>
      <c r="T592" s="39"/>
      <c r="U592" s="39"/>
      <c r="V592" s="39"/>
      <c r="W592" s="48"/>
      <c r="X592" s="38"/>
      <c r="Y592" s="53"/>
    </row>
    <row r="593" spans="2:25" ht="33.9" customHeight="1">
      <c r="B593" s="21">
        <f t="shared" si="8"/>
        <v>541</v>
      </c>
      <c r="C593" s="29"/>
      <c r="D593" s="29"/>
      <c r="E593" s="29"/>
      <c r="F593" s="29"/>
      <c r="G593" s="29"/>
      <c r="H593" s="29"/>
      <c r="I593" s="29"/>
      <c r="J593" s="29"/>
      <c r="K593" s="29"/>
      <c r="L593" s="29"/>
      <c r="M593" s="39"/>
      <c r="N593" s="39"/>
      <c r="O593" s="39"/>
      <c r="P593" s="39"/>
      <c r="Q593" s="39"/>
      <c r="R593" s="39"/>
      <c r="S593" s="39"/>
      <c r="T593" s="39"/>
      <c r="U593" s="39"/>
      <c r="V593" s="39"/>
      <c r="W593" s="48"/>
      <c r="X593" s="38"/>
      <c r="Y593" s="53"/>
    </row>
    <row r="594" spans="2:25" ht="33.9" customHeight="1">
      <c r="B594" s="21">
        <f t="shared" si="8"/>
        <v>542</v>
      </c>
      <c r="C594" s="29"/>
      <c r="D594" s="29"/>
      <c r="E594" s="29"/>
      <c r="F594" s="29"/>
      <c r="G594" s="29"/>
      <c r="H594" s="29"/>
      <c r="I594" s="29"/>
      <c r="J594" s="29"/>
      <c r="K594" s="29"/>
      <c r="L594" s="29"/>
      <c r="M594" s="39"/>
      <c r="N594" s="39"/>
      <c r="O594" s="39"/>
      <c r="P594" s="39"/>
      <c r="Q594" s="39"/>
      <c r="R594" s="39"/>
      <c r="S594" s="39"/>
      <c r="T594" s="39"/>
      <c r="U594" s="39"/>
      <c r="V594" s="39"/>
      <c r="W594" s="48"/>
      <c r="X594" s="38"/>
      <c r="Y594" s="53"/>
    </row>
    <row r="595" spans="2:25" ht="33.9" customHeight="1">
      <c r="B595" s="21">
        <f t="shared" si="8"/>
        <v>543</v>
      </c>
      <c r="C595" s="29"/>
      <c r="D595" s="29"/>
      <c r="E595" s="29"/>
      <c r="F595" s="29"/>
      <c r="G595" s="29"/>
      <c r="H595" s="29"/>
      <c r="I595" s="29"/>
      <c r="J595" s="29"/>
      <c r="K595" s="29"/>
      <c r="L595" s="29"/>
      <c r="M595" s="39"/>
      <c r="N595" s="39"/>
      <c r="O595" s="39"/>
      <c r="P595" s="39"/>
      <c r="Q595" s="39"/>
      <c r="R595" s="39"/>
      <c r="S595" s="39"/>
      <c r="T595" s="39"/>
      <c r="U595" s="39"/>
      <c r="V595" s="39"/>
      <c r="W595" s="48"/>
      <c r="X595" s="38"/>
      <c r="Y595" s="53"/>
    </row>
    <row r="596" spans="2:25" ht="33.9" customHeight="1">
      <c r="B596" s="21">
        <f t="shared" si="8"/>
        <v>544</v>
      </c>
      <c r="C596" s="29"/>
      <c r="D596" s="29"/>
      <c r="E596" s="29"/>
      <c r="F596" s="29"/>
      <c r="G596" s="29"/>
      <c r="H596" s="29"/>
      <c r="I596" s="29"/>
      <c r="J596" s="29"/>
      <c r="K596" s="29"/>
      <c r="L596" s="29"/>
      <c r="M596" s="39"/>
      <c r="N596" s="39"/>
      <c r="O596" s="39"/>
      <c r="P596" s="39"/>
      <c r="Q596" s="39"/>
      <c r="R596" s="39"/>
      <c r="S596" s="39"/>
      <c r="T596" s="39"/>
      <c r="U596" s="39"/>
      <c r="V596" s="39"/>
      <c r="W596" s="48"/>
      <c r="X596" s="38"/>
      <c r="Y596" s="53"/>
    </row>
    <row r="597" spans="2:25" ht="33.9" customHeight="1">
      <c r="B597" s="21">
        <f t="shared" si="8"/>
        <v>545</v>
      </c>
      <c r="C597" s="29"/>
      <c r="D597" s="29"/>
      <c r="E597" s="29"/>
      <c r="F597" s="29"/>
      <c r="G597" s="29"/>
      <c r="H597" s="29"/>
      <c r="I597" s="29"/>
      <c r="J597" s="29"/>
      <c r="K597" s="29"/>
      <c r="L597" s="29"/>
      <c r="M597" s="39"/>
      <c r="N597" s="39"/>
      <c r="O597" s="39"/>
      <c r="P597" s="39"/>
      <c r="Q597" s="39"/>
      <c r="R597" s="39"/>
      <c r="S597" s="39"/>
      <c r="T597" s="39"/>
      <c r="U597" s="39"/>
      <c r="V597" s="39"/>
      <c r="W597" s="48"/>
      <c r="X597" s="38"/>
      <c r="Y597" s="53"/>
    </row>
    <row r="598" spans="2:25" ht="33.9" customHeight="1">
      <c r="B598" s="21">
        <f t="shared" si="8"/>
        <v>546</v>
      </c>
      <c r="C598" s="29"/>
      <c r="D598" s="29"/>
      <c r="E598" s="29"/>
      <c r="F598" s="29"/>
      <c r="G598" s="29"/>
      <c r="H598" s="29"/>
      <c r="I598" s="29"/>
      <c r="J598" s="29"/>
      <c r="K598" s="29"/>
      <c r="L598" s="29"/>
      <c r="M598" s="39"/>
      <c r="N598" s="39"/>
      <c r="O598" s="39"/>
      <c r="P598" s="39"/>
      <c r="Q598" s="39"/>
      <c r="R598" s="39"/>
      <c r="S598" s="39"/>
      <c r="T598" s="39"/>
      <c r="U598" s="39"/>
      <c r="V598" s="39"/>
      <c r="W598" s="48"/>
      <c r="X598" s="38"/>
      <c r="Y598" s="53"/>
    </row>
    <row r="599" spans="2:25" ht="33.9" customHeight="1">
      <c r="B599" s="21">
        <f t="shared" si="8"/>
        <v>547</v>
      </c>
      <c r="C599" s="29"/>
      <c r="D599" s="29"/>
      <c r="E599" s="29"/>
      <c r="F599" s="29"/>
      <c r="G599" s="29"/>
      <c r="H599" s="29"/>
      <c r="I599" s="29"/>
      <c r="J599" s="29"/>
      <c r="K599" s="29"/>
      <c r="L599" s="29"/>
      <c r="M599" s="39"/>
      <c r="N599" s="39"/>
      <c r="O599" s="39"/>
      <c r="P599" s="39"/>
      <c r="Q599" s="39"/>
      <c r="R599" s="39"/>
      <c r="S599" s="39"/>
      <c r="T599" s="39"/>
      <c r="U599" s="39"/>
      <c r="V599" s="39"/>
      <c r="W599" s="48"/>
      <c r="X599" s="38"/>
      <c r="Y599" s="53"/>
    </row>
    <row r="600" spans="2:25" ht="33.9" customHeight="1">
      <c r="B600" s="21">
        <f t="shared" si="8"/>
        <v>548</v>
      </c>
      <c r="C600" s="29"/>
      <c r="D600" s="29"/>
      <c r="E600" s="29"/>
      <c r="F600" s="29"/>
      <c r="G600" s="29"/>
      <c r="H600" s="29"/>
      <c r="I600" s="29"/>
      <c r="J600" s="29"/>
      <c r="K600" s="29"/>
      <c r="L600" s="29"/>
      <c r="M600" s="39"/>
      <c r="N600" s="39"/>
      <c r="O600" s="39"/>
      <c r="P600" s="39"/>
      <c r="Q600" s="39"/>
      <c r="R600" s="39"/>
      <c r="S600" s="39"/>
      <c r="T600" s="39"/>
      <c r="U600" s="39"/>
      <c r="V600" s="39"/>
      <c r="W600" s="48"/>
      <c r="X600" s="38"/>
      <c r="Y600" s="53"/>
    </row>
    <row r="601" spans="2:25" ht="33.9" customHeight="1">
      <c r="B601" s="21">
        <f t="shared" si="8"/>
        <v>549</v>
      </c>
      <c r="C601" s="29"/>
      <c r="D601" s="29"/>
      <c r="E601" s="29"/>
      <c r="F601" s="29"/>
      <c r="G601" s="29"/>
      <c r="H601" s="29"/>
      <c r="I601" s="29"/>
      <c r="J601" s="29"/>
      <c r="K601" s="29"/>
      <c r="L601" s="29"/>
      <c r="M601" s="39"/>
      <c r="N601" s="39"/>
      <c r="O601" s="39"/>
      <c r="P601" s="39"/>
      <c r="Q601" s="39"/>
      <c r="R601" s="39"/>
      <c r="S601" s="39"/>
      <c r="T601" s="39"/>
      <c r="U601" s="39"/>
      <c r="V601" s="39"/>
      <c r="W601" s="48"/>
      <c r="X601" s="38"/>
      <c r="Y601" s="53"/>
    </row>
    <row r="602" spans="2:25" ht="33.9" customHeight="1">
      <c r="B602" s="21">
        <f t="shared" si="8"/>
        <v>550</v>
      </c>
      <c r="C602" s="29"/>
      <c r="D602" s="29"/>
      <c r="E602" s="29"/>
      <c r="F602" s="29"/>
      <c r="G602" s="29"/>
      <c r="H602" s="29"/>
      <c r="I602" s="29"/>
      <c r="J602" s="29"/>
      <c r="K602" s="29"/>
      <c r="L602" s="29"/>
      <c r="M602" s="39"/>
      <c r="N602" s="39"/>
      <c r="O602" s="39"/>
      <c r="P602" s="39"/>
      <c r="Q602" s="39"/>
      <c r="R602" s="39"/>
      <c r="S602" s="39"/>
      <c r="T602" s="39"/>
      <c r="U602" s="39"/>
      <c r="V602" s="39"/>
      <c r="W602" s="48"/>
      <c r="X602" s="38"/>
      <c r="Y602" s="53"/>
    </row>
    <row r="603" spans="2:25" ht="33.9" customHeight="1">
      <c r="B603" s="21">
        <f t="shared" si="8"/>
        <v>551</v>
      </c>
      <c r="C603" s="29"/>
      <c r="D603" s="29"/>
      <c r="E603" s="29"/>
      <c r="F603" s="29"/>
      <c r="G603" s="29"/>
      <c r="H603" s="29"/>
      <c r="I603" s="29"/>
      <c r="J603" s="29"/>
      <c r="K603" s="29"/>
      <c r="L603" s="29"/>
      <c r="M603" s="39"/>
      <c r="N603" s="39"/>
      <c r="O603" s="39"/>
      <c r="P603" s="39"/>
      <c r="Q603" s="39"/>
      <c r="R603" s="39"/>
      <c r="S603" s="39"/>
      <c r="T603" s="39"/>
      <c r="U603" s="39"/>
      <c r="V603" s="39"/>
      <c r="W603" s="48"/>
      <c r="X603" s="38"/>
      <c r="Y603" s="53"/>
    </row>
    <row r="604" spans="2:25" ht="33.9" customHeight="1">
      <c r="B604" s="21">
        <f t="shared" si="8"/>
        <v>552</v>
      </c>
      <c r="C604" s="29"/>
      <c r="D604" s="29"/>
      <c r="E604" s="29"/>
      <c r="F604" s="29"/>
      <c r="G604" s="29"/>
      <c r="H604" s="29"/>
      <c r="I604" s="29"/>
      <c r="J604" s="29"/>
      <c r="K604" s="29"/>
      <c r="L604" s="29"/>
      <c r="M604" s="39"/>
      <c r="N604" s="39"/>
      <c r="O604" s="39"/>
      <c r="P604" s="39"/>
      <c r="Q604" s="39"/>
      <c r="R604" s="39"/>
      <c r="S604" s="39"/>
      <c r="T604" s="39"/>
      <c r="U604" s="39"/>
      <c r="V604" s="39"/>
      <c r="W604" s="48"/>
      <c r="X604" s="38"/>
      <c r="Y604" s="53"/>
    </row>
    <row r="605" spans="2:25" ht="33.9" customHeight="1">
      <c r="B605" s="21">
        <f t="shared" si="8"/>
        <v>553</v>
      </c>
      <c r="C605" s="29"/>
      <c r="D605" s="29"/>
      <c r="E605" s="29"/>
      <c r="F605" s="29"/>
      <c r="G605" s="29"/>
      <c r="H605" s="29"/>
      <c r="I605" s="29"/>
      <c r="J605" s="29"/>
      <c r="K605" s="29"/>
      <c r="L605" s="29"/>
      <c r="M605" s="39"/>
      <c r="N605" s="39"/>
      <c r="O605" s="39"/>
      <c r="P605" s="39"/>
      <c r="Q605" s="39"/>
      <c r="R605" s="39"/>
      <c r="S605" s="39"/>
      <c r="T605" s="39"/>
      <c r="U605" s="39"/>
      <c r="V605" s="39"/>
      <c r="W605" s="48"/>
      <c r="X605" s="38"/>
      <c r="Y605" s="53"/>
    </row>
    <row r="606" spans="2:25" ht="33.9" customHeight="1">
      <c r="B606" s="21">
        <f t="shared" si="8"/>
        <v>554</v>
      </c>
      <c r="C606" s="29"/>
      <c r="D606" s="29"/>
      <c r="E606" s="29"/>
      <c r="F606" s="29"/>
      <c r="G606" s="29"/>
      <c r="H606" s="29"/>
      <c r="I606" s="29"/>
      <c r="J606" s="29"/>
      <c r="K606" s="29"/>
      <c r="L606" s="29"/>
      <c r="M606" s="39"/>
      <c r="N606" s="39"/>
      <c r="O606" s="39"/>
      <c r="P606" s="39"/>
      <c r="Q606" s="39"/>
      <c r="R606" s="39"/>
      <c r="S606" s="39"/>
      <c r="T606" s="39"/>
      <c r="U606" s="39"/>
      <c r="V606" s="39"/>
      <c r="W606" s="48"/>
      <c r="X606" s="38"/>
      <c r="Y606" s="53"/>
    </row>
    <row r="607" spans="2:25" ht="33.9" customHeight="1">
      <c r="B607" s="21">
        <f t="shared" si="8"/>
        <v>555</v>
      </c>
      <c r="C607" s="29"/>
      <c r="D607" s="29"/>
      <c r="E607" s="29"/>
      <c r="F607" s="29"/>
      <c r="G607" s="29"/>
      <c r="H607" s="29"/>
      <c r="I607" s="29"/>
      <c r="J607" s="29"/>
      <c r="K607" s="29"/>
      <c r="L607" s="29"/>
      <c r="M607" s="39"/>
      <c r="N607" s="39"/>
      <c r="O607" s="39"/>
      <c r="P607" s="39"/>
      <c r="Q607" s="39"/>
      <c r="R607" s="39"/>
      <c r="S607" s="39"/>
      <c r="T607" s="39"/>
      <c r="U607" s="39"/>
      <c r="V607" s="39"/>
      <c r="W607" s="48"/>
      <c r="X607" s="38"/>
      <c r="Y607" s="53"/>
    </row>
    <row r="608" spans="2:25" ht="33.9" customHeight="1">
      <c r="B608" s="21">
        <f t="shared" si="8"/>
        <v>556</v>
      </c>
      <c r="C608" s="29"/>
      <c r="D608" s="29"/>
      <c r="E608" s="29"/>
      <c r="F608" s="29"/>
      <c r="G608" s="29"/>
      <c r="H608" s="29"/>
      <c r="I608" s="29"/>
      <c r="J608" s="29"/>
      <c r="K608" s="29"/>
      <c r="L608" s="29"/>
      <c r="M608" s="39"/>
      <c r="N608" s="39"/>
      <c r="O608" s="39"/>
      <c r="P608" s="39"/>
      <c r="Q608" s="39"/>
      <c r="R608" s="39"/>
      <c r="S608" s="39"/>
      <c r="T608" s="39"/>
      <c r="U608" s="39"/>
      <c r="V608" s="39"/>
      <c r="W608" s="48"/>
      <c r="X608" s="38"/>
      <c r="Y608" s="53"/>
    </row>
    <row r="609" spans="2:25" ht="33.9" customHeight="1">
      <c r="B609" s="21">
        <f t="shared" si="8"/>
        <v>557</v>
      </c>
      <c r="C609" s="29"/>
      <c r="D609" s="29"/>
      <c r="E609" s="29"/>
      <c r="F609" s="29"/>
      <c r="G609" s="29"/>
      <c r="H609" s="29"/>
      <c r="I609" s="29"/>
      <c r="J609" s="29"/>
      <c r="K609" s="29"/>
      <c r="L609" s="29"/>
      <c r="M609" s="39"/>
      <c r="N609" s="39"/>
      <c r="O609" s="39"/>
      <c r="P609" s="39"/>
      <c r="Q609" s="39"/>
      <c r="R609" s="39"/>
      <c r="S609" s="39"/>
      <c r="T609" s="39"/>
      <c r="U609" s="39"/>
      <c r="V609" s="39"/>
      <c r="W609" s="48"/>
      <c r="X609" s="38"/>
      <c r="Y609" s="53"/>
    </row>
    <row r="610" spans="2:25" ht="33.9" customHeight="1">
      <c r="B610" s="21">
        <f t="shared" si="8"/>
        <v>558</v>
      </c>
      <c r="C610" s="29"/>
      <c r="D610" s="29"/>
      <c r="E610" s="29"/>
      <c r="F610" s="29"/>
      <c r="G610" s="29"/>
      <c r="H610" s="29"/>
      <c r="I610" s="29"/>
      <c r="J610" s="29"/>
      <c r="K610" s="29"/>
      <c r="L610" s="29"/>
      <c r="M610" s="39"/>
      <c r="N610" s="39"/>
      <c r="O610" s="39"/>
      <c r="P610" s="39"/>
      <c r="Q610" s="39"/>
      <c r="R610" s="39"/>
      <c r="S610" s="39"/>
      <c r="T610" s="39"/>
      <c r="U610" s="39"/>
      <c r="V610" s="39"/>
      <c r="W610" s="48"/>
      <c r="X610" s="38"/>
      <c r="Y610" s="53"/>
    </row>
    <row r="611" spans="2:25" ht="33.9" customHeight="1">
      <c r="B611" s="21">
        <f t="shared" si="8"/>
        <v>559</v>
      </c>
      <c r="C611" s="29"/>
      <c r="D611" s="29"/>
      <c r="E611" s="29"/>
      <c r="F611" s="29"/>
      <c r="G611" s="29"/>
      <c r="H611" s="29"/>
      <c r="I611" s="29"/>
      <c r="J611" s="29"/>
      <c r="K611" s="29"/>
      <c r="L611" s="29"/>
      <c r="M611" s="39"/>
      <c r="N611" s="39"/>
      <c r="O611" s="39"/>
      <c r="P611" s="39"/>
      <c r="Q611" s="39"/>
      <c r="R611" s="39"/>
      <c r="S611" s="39"/>
      <c r="T611" s="39"/>
      <c r="U611" s="39"/>
      <c r="V611" s="39"/>
      <c r="W611" s="48"/>
      <c r="X611" s="38"/>
      <c r="Y611" s="53"/>
    </row>
    <row r="612" spans="2:25" ht="33.9" customHeight="1">
      <c r="B612" s="21">
        <f t="shared" si="8"/>
        <v>560</v>
      </c>
      <c r="C612" s="29"/>
      <c r="D612" s="29"/>
      <c r="E612" s="29"/>
      <c r="F612" s="29"/>
      <c r="G612" s="29"/>
      <c r="H612" s="29"/>
      <c r="I612" s="29"/>
      <c r="J612" s="29"/>
      <c r="K612" s="29"/>
      <c r="L612" s="29"/>
      <c r="M612" s="39"/>
      <c r="N612" s="39"/>
      <c r="O612" s="39"/>
      <c r="P612" s="39"/>
      <c r="Q612" s="39"/>
      <c r="R612" s="39"/>
      <c r="S612" s="39"/>
      <c r="T612" s="39"/>
      <c r="U612" s="39"/>
      <c r="V612" s="39"/>
      <c r="W612" s="48"/>
      <c r="X612" s="38"/>
      <c r="Y612" s="53"/>
    </row>
    <row r="613" spans="2:25" ht="33.9" customHeight="1">
      <c r="B613" s="21">
        <f t="shared" si="8"/>
        <v>561</v>
      </c>
      <c r="C613" s="29"/>
      <c r="D613" s="29"/>
      <c r="E613" s="29"/>
      <c r="F613" s="29"/>
      <c r="G613" s="29"/>
      <c r="H613" s="29"/>
      <c r="I613" s="29"/>
      <c r="J613" s="29"/>
      <c r="K613" s="29"/>
      <c r="L613" s="29"/>
      <c r="M613" s="39"/>
      <c r="N613" s="39"/>
      <c r="O613" s="39"/>
      <c r="P613" s="39"/>
      <c r="Q613" s="39"/>
      <c r="R613" s="39"/>
      <c r="S613" s="39"/>
      <c r="T613" s="39"/>
      <c r="U613" s="39"/>
      <c r="V613" s="39"/>
      <c r="W613" s="48"/>
      <c r="X613" s="38"/>
      <c r="Y613" s="53"/>
    </row>
    <row r="614" spans="2:25" ht="33.9" customHeight="1">
      <c r="B614" s="21">
        <f t="shared" si="8"/>
        <v>562</v>
      </c>
      <c r="C614" s="29"/>
      <c r="D614" s="29"/>
      <c r="E614" s="29"/>
      <c r="F614" s="29"/>
      <c r="G614" s="29"/>
      <c r="H614" s="29"/>
      <c r="I614" s="29"/>
      <c r="J614" s="29"/>
      <c r="K614" s="29"/>
      <c r="L614" s="29"/>
      <c r="M614" s="39"/>
      <c r="N614" s="39"/>
      <c r="O614" s="39"/>
      <c r="P614" s="39"/>
      <c r="Q614" s="39"/>
      <c r="R614" s="39"/>
      <c r="S614" s="39"/>
      <c r="T614" s="39"/>
      <c r="U614" s="39"/>
      <c r="V614" s="39"/>
      <c r="W614" s="48"/>
      <c r="X614" s="38"/>
      <c r="Y614" s="53"/>
    </row>
    <row r="615" spans="2:25" ht="33.9" customHeight="1">
      <c r="B615" s="21">
        <f t="shared" si="8"/>
        <v>563</v>
      </c>
      <c r="C615" s="29"/>
      <c r="D615" s="29"/>
      <c r="E615" s="29"/>
      <c r="F615" s="29"/>
      <c r="G615" s="29"/>
      <c r="H615" s="29"/>
      <c r="I615" s="29"/>
      <c r="J615" s="29"/>
      <c r="K615" s="29"/>
      <c r="L615" s="29"/>
      <c r="M615" s="39"/>
      <c r="N615" s="39"/>
      <c r="O615" s="39"/>
      <c r="P615" s="39"/>
      <c r="Q615" s="39"/>
      <c r="R615" s="39"/>
      <c r="S615" s="39"/>
      <c r="T615" s="39"/>
      <c r="U615" s="39"/>
      <c r="V615" s="39"/>
      <c r="W615" s="48"/>
      <c r="X615" s="38"/>
      <c r="Y615" s="53"/>
    </row>
    <row r="616" spans="2:25" ht="33.9" customHeight="1">
      <c r="B616" s="21">
        <f t="shared" si="8"/>
        <v>564</v>
      </c>
      <c r="C616" s="29"/>
      <c r="D616" s="29"/>
      <c r="E616" s="29"/>
      <c r="F616" s="29"/>
      <c r="G616" s="29"/>
      <c r="H616" s="29"/>
      <c r="I616" s="29"/>
      <c r="J616" s="29"/>
      <c r="K616" s="29"/>
      <c r="L616" s="29"/>
      <c r="M616" s="39"/>
      <c r="N616" s="39"/>
      <c r="O616" s="39"/>
      <c r="P616" s="39"/>
      <c r="Q616" s="39"/>
      <c r="R616" s="39"/>
      <c r="S616" s="39"/>
      <c r="T616" s="39"/>
      <c r="U616" s="39"/>
      <c r="V616" s="39"/>
      <c r="W616" s="48"/>
      <c r="X616" s="38"/>
      <c r="Y616" s="53"/>
    </row>
    <row r="617" spans="2:25" ht="33.9" customHeight="1">
      <c r="B617" s="21">
        <f t="shared" si="8"/>
        <v>565</v>
      </c>
      <c r="C617" s="29"/>
      <c r="D617" s="29"/>
      <c r="E617" s="29"/>
      <c r="F617" s="29"/>
      <c r="G617" s="29"/>
      <c r="H617" s="29"/>
      <c r="I617" s="29"/>
      <c r="J617" s="29"/>
      <c r="K617" s="29"/>
      <c r="L617" s="29"/>
      <c r="M617" s="39"/>
      <c r="N617" s="39"/>
      <c r="O617" s="39"/>
      <c r="P617" s="39"/>
      <c r="Q617" s="39"/>
      <c r="R617" s="39"/>
      <c r="S617" s="39"/>
      <c r="T617" s="39"/>
      <c r="U617" s="39"/>
      <c r="V617" s="39"/>
      <c r="W617" s="48"/>
      <c r="X617" s="38"/>
      <c r="Y617" s="53"/>
    </row>
    <row r="618" spans="2:25" ht="33.9" customHeight="1">
      <c r="B618" s="21">
        <f t="shared" si="8"/>
        <v>566</v>
      </c>
      <c r="C618" s="29"/>
      <c r="D618" s="29"/>
      <c r="E618" s="29"/>
      <c r="F618" s="29"/>
      <c r="G618" s="29"/>
      <c r="H618" s="29"/>
      <c r="I618" s="29"/>
      <c r="J618" s="29"/>
      <c r="K618" s="29"/>
      <c r="L618" s="29"/>
      <c r="M618" s="39"/>
      <c r="N618" s="39"/>
      <c r="O618" s="39"/>
      <c r="P618" s="39"/>
      <c r="Q618" s="39"/>
      <c r="R618" s="39"/>
      <c r="S618" s="39"/>
      <c r="T618" s="39"/>
      <c r="U618" s="39"/>
      <c r="V618" s="39"/>
      <c r="W618" s="48"/>
      <c r="X618" s="38"/>
      <c r="Y618" s="53"/>
    </row>
    <row r="619" spans="2:25" ht="33.9" customHeight="1">
      <c r="B619" s="21">
        <f t="shared" si="8"/>
        <v>567</v>
      </c>
      <c r="C619" s="29"/>
      <c r="D619" s="29"/>
      <c r="E619" s="29"/>
      <c r="F619" s="29"/>
      <c r="G619" s="29"/>
      <c r="H619" s="29"/>
      <c r="I619" s="29"/>
      <c r="J619" s="29"/>
      <c r="K619" s="29"/>
      <c r="L619" s="29"/>
      <c r="M619" s="39"/>
      <c r="N619" s="39"/>
      <c r="O619" s="39"/>
      <c r="P619" s="39"/>
      <c r="Q619" s="39"/>
      <c r="R619" s="39"/>
      <c r="S619" s="39"/>
      <c r="T619" s="39"/>
      <c r="U619" s="39"/>
      <c r="V619" s="39"/>
      <c r="W619" s="48"/>
      <c r="X619" s="38"/>
      <c r="Y619" s="53"/>
    </row>
    <row r="620" spans="2:25" ht="33.9" customHeight="1">
      <c r="B620" s="21">
        <f t="shared" si="8"/>
        <v>568</v>
      </c>
      <c r="C620" s="29"/>
      <c r="D620" s="29"/>
      <c r="E620" s="29"/>
      <c r="F620" s="29"/>
      <c r="G620" s="29"/>
      <c r="H620" s="29"/>
      <c r="I620" s="29"/>
      <c r="J620" s="29"/>
      <c r="K620" s="29"/>
      <c r="L620" s="29"/>
      <c r="M620" s="39"/>
      <c r="N620" s="39"/>
      <c r="O620" s="39"/>
      <c r="P620" s="39"/>
      <c r="Q620" s="39"/>
      <c r="R620" s="39"/>
      <c r="S620" s="39"/>
      <c r="T620" s="39"/>
      <c r="U620" s="39"/>
      <c r="V620" s="39"/>
      <c r="W620" s="48"/>
      <c r="X620" s="38"/>
      <c r="Y620" s="53"/>
    </row>
    <row r="621" spans="2:25" ht="33.9" customHeight="1">
      <c r="B621" s="21">
        <f t="shared" si="8"/>
        <v>569</v>
      </c>
      <c r="C621" s="29"/>
      <c r="D621" s="29"/>
      <c r="E621" s="29"/>
      <c r="F621" s="29"/>
      <c r="G621" s="29"/>
      <c r="H621" s="29"/>
      <c r="I621" s="29"/>
      <c r="J621" s="29"/>
      <c r="K621" s="29"/>
      <c r="L621" s="29"/>
      <c r="M621" s="39"/>
      <c r="N621" s="39"/>
      <c r="O621" s="39"/>
      <c r="P621" s="39"/>
      <c r="Q621" s="39"/>
      <c r="R621" s="39"/>
      <c r="S621" s="39"/>
      <c r="T621" s="39"/>
      <c r="U621" s="39"/>
      <c r="V621" s="39"/>
      <c r="W621" s="48"/>
      <c r="X621" s="38"/>
      <c r="Y621" s="53"/>
    </row>
    <row r="622" spans="2:25" ht="33.9" customHeight="1">
      <c r="B622" s="21">
        <f t="shared" si="8"/>
        <v>570</v>
      </c>
      <c r="C622" s="29"/>
      <c r="D622" s="29"/>
      <c r="E622" s="29"/>
      <c r="F622" s="29"/>
      <c r="G622" s="29"/>
      <c r="H622" s="29"/>
      <c r="I622" s="29"/>
      <c r="J622" s="29"/>
      <c r="K622" s="29"/>
      <c r="L622" s="29"/>
      <c r="M622" s="39"/>
      <c r="N622" s="39"/>
      <c r="O622" s="39"/>
      <c r="P622" s="39"/>
      <c r="Q622" s="39"/>
      <c r="R622" s="39"/>
      <c r="S622" s="39"/>
      <c r="T622" s="39"/>
      <c r="U622" s="39"/>
      <c r="V622" s="39"/>
      <c r="W622" s="48"/>
      <c r="X622" s="38"/>
      <c r="Y622" s="53"/>
    </row>
    <row r="623" spans="2:25" ht="33.9" customHeight="1">
      <c r="B623" s="21">
        <f t="shared" si="8"/>
        <v>571</v>
      </c>
      <c r="C623" s="29"/>
      <c r="D623" s="29"/>
      <c r="E623" s="29"/>
      <c r="F623" s="29"/>
      <c r="G623" s="29"/>
      <c r="H623" s="29"/>
      <c r="I623" s="29"/>
      <c r="J623" s="29"/>
      <c r="K623" s="29"/>
      <c r="L623" s="29"/>
      <c r="M623" s="39"/>
      <c r="N623" s="39"/>
      <c r="O623" s="39"/>
      <c r="P623" s="39"/>
      <c r="Q623" s="39"/>
      <c r="R623" s="39"/>
      <c r="S623" s="39"/>
      <c r="T623" s="39"/>
      <c r="U623" s="39"/>
      <c r="V623" s="39"/>
      <c r="W623" s="48"/>
      <c r="X623" s="38"/>
      <c r="Y623" s="53"/>
    </row>
    <row r="624" spans="2:25" ht="33.9" customHeight="1">
      <c r="B624" s="21">
        <f t="shared" si="8"/>
        <v>572</v>
      </c>
      <c r="C624" s="29"/>
      <c r="D624" s="29"/>
      <c r="E624" s="29"/>
      <c r="F624" s="29"/>
      <c r="G624" s="29"/>
      <c r="H624" s="29"/>
      <c r="I624" s="29"/>
      <c r="J624" s="29"/>
      <c r="K624" s="29"/>
      <c r="L624" s="29"/>
      <c r="M624" s="39"/>
      <c r="N624" s="39"/>
      <c r="O624" s="39"/>
      <c r="P624" s="39"/>
      <c r="Q624" s="39"/>
      <c r="R624" s="39"/>
      <c r="S624" s="39"/>
      <c r="T624" s="39"/>
      <c r="U624" s="39"/>
      <c r="V624" s="39"/>
      <c r="W624" s="48"/>
      <c r="X624" s="38"/>
      <c r="Y624" s="53"/>
    </row>
    <row r="625" spans="2:25" ht="33.9" customHeight="1">
      <c r="B625" s="21">
        <f t="shared" si="8"/>
        <v>573</v>
      </c>
      <c r="C625" s="29"/>
      <c r="D625" s="29"/>
      <c r="E625" s="29"/>
      <c r="F625" s="29"/>
      <c r="G625" s="29"/>
      <c r="H625" s="29"/>
      <c r="I625" s="29"/>
      <c r="J625" s="29"/>
      <c r="K625" s="29"/>
      <c r="L625" s="29"/>
      <c r="M625" s="39"/>
      <c r="N625" s="39"/>
      <c r="O625" s="39"/>
      <c r="P625" s="39"/>
      <c r="Q625" s="39"/>
      <c r="R625" s="39"/>
      <c r="S625" s="39"/>
      <c r="T625" s="39"/>
      <c r="U625" s="39"/>
      <c r="V625" s="39"/>
      <c r="W625" s="48"/>
      <c r="X625" s="38"/>
      <c r="Y625" s="53"/>
    </row>
    <row r="626" spans="2:25" ht="33.9" customHeight="1">
      <c r="B626" s="21">
        <f t="shared" si="8"/>
        <v>574</v>
      </c>
      <c r="C626" s="29"/>
      <c r="D626" s="29"/>
      <c r="E626" s="29"/>
      <c r="F626" s="29"/>
      <c r="G626" s="29"/>
      <c r="H626" s="29"/>
      <c r="I626" s="29"/>
      <c r="J626" s="29"/>
      <c r="K626" s="29"/>
      <c r="L626" s="29"/>
      <c r="M626" s="39"/>
      <c r="N626" s="39"/>
      <c r="O626" s="39"/>
      <c r="P626" s="39"/>
      <c r="Q626" s="39"/>
      <c r="R626" s="39"/>
      <c r="S626" s="39"/>
      <c r="T626" s="39"/>
      <c r="U626" s="39"/>
      <c r="V626" s="39"/>
      <c r="W626" s="48"/>
      <c r="X626" s="38"/>
      <c r="Y626" s="53"/>
    </row>
    <row r="627" spans="2:25" ht="33.9" customHeight="1">
      <c r="B627" s="21">
        <f t="shared" si="8"/>
        <v>575</v>
      </c>
      <c r="C627" s="29"/>
      <c r="D627" s="29"/>
      <c r="E627" s="29"/>
      <c r="F627" s="29"/>
      <c r="G627" s="29"/>
      <c r="H627" s="29"/>
      <c r="I627" s="29"/>
      <c r="J627" s="29"/>
      <c r="K627" s="29"/>
      <c r="L627" s="29"/>
      <c r="M627" s="39"/>
      <c r="N627" s="39"/>
      <c r="O627" s="39"/>
      <c r="P627" s="39"/>
      <c r="Q627" s="39"/>
      <c r="R627" s="39"/>
      <c r="S627" s="39"/>
      <c r="T627" s="39"/>
      <c r="U627" s="39"/>
      <c r="V627" s="39"/>
      <c r="W627" s="48"/>
      <c r="X627" s="38"/>
      <c r="Y627" s="53"/>
    </row>
    <row r="628" spans="2:25" ht="33.9" customHeight="1">
      <c r="B628" s="21">
        <f t="shared" si="8"/>
        <v>576</v>
      </c>
      <c r="C628" s="29"/>
      <c r="D628" s="29"/>
      <c r="E628" s="29"/>
      <c r="F628" s="29"/>
      <c r="G628" s="29"/>
      <c r="H628" s="29"/>
      <c r="I628" s="29"/>
      <c r="J628" s="29"/>
      <c r="K628" s="29"/>
      <c r="L628" s="29"/>
      <c r="M628" s="39"/>
      <c r="N628" s="39"/>
      <c r="O628" s="39"/>
      <c r="P628" s="39"/>
      <c r="Q628" s="39"/>
      <c r="R628" s="39"/>
      <c r="S628" s="39"/>
      <c r="T628" s="39"/>
      <c r="U628" s="39"/>
      <c r="V628" s="39"/>
      <c r="W628" s="48"/>
      <c r="X628" s="38"/>
      <c r="Y628" s="53"/>
    </row>
    <row r="629" spans="2:25" ht="33.9" customHeight="1">
      <c r="B629" s="21">
        <f t="shared" si="8"/>
        <v>577</v>
      </c>
      <c r="C629" s="29"/>
      <c r="D629" s="29"/>
      <c r="E629" s="29"/>
      <c r="F629" s="29"/>
      <c r="G629" s="29"/>
      <c r="H629" s="29"/>
      <c r="I629" s="29"/>
      <c r="J629" s="29"/>
      <c r="K629" s="29"/>
      <c r="L629" s="29"/>
      <c r="M629" s="39"/>
      <c r="N629" s="39"/>
      <c r="O629" s="39"/>
      <c r="P629" s="39"/>
      <c r="Q629" s="39"/>
      <c r="R629" s="39"/>
      <c r="S629" s="39"/>
      <c r="T629" s="39"/>
      <c r="U629" s="39"/>
      <c r="V629" s="39"/>
      <c r="W629" s="48"/>
      <c r="X629" s="38"/>
      <c r="Y629" s="53"/>
    </row>
    <row r="630" spans="2:25" ht="33.9" customHeight="1">
      <c r="B630" s="21">
        <f t="shared" ref="B630:B693" si="9">B629+1</f>
        <v>578</v>
      </c>
      <c r="C630" s="29"/>
      <c r="D630" s="29"/>
      <c r="E630" s="29"/>
      <c r="F630" s="29"/>
      <c r="G630" s="29"/>
      <c r="H630" s="29"/>
      <c r="I630" s="29"/>
      <c r="J630" s="29"/>
      <c r="K630" s="29"/>
      <c r="L630" s="29"/>
      <c r="M630" s="39"/>
      <c r="N630" s="39"/>
      <c r="O630" s="39"/>
      <c r="P630" s="39"/>
      <c r="Q630" s="39"/>
      <c r="R630" s="39"/>
      <c r="S630" s="39"/>
      <c r="T630" s="39"/>
      <c r="U630" s="39"/>
      <c r="V630" s="39"/>
      <c r="W630" s="48"/>
      <c r="X630" s="38"/>
      <c r="Y630" s="53"/>
    </row>
    <row r="631" spans="2:25" ht="33.9" customHeight="1">
      <c r="B631" s="21">
        <f t="shared" si="9"/>
        <v>579</v>
      </c>
      <c r="C631" s="29"/>
      <c r="D631" s="29"/>
      <c r="E631" s="29"/>
      <c r="F631" s="29"/>
      <c r="G631" s="29"/>
      <c r="H631" s="29"/>
      <c r="I631" s="29"/>
      <c r="J631" s="29"/>
      <c r="K631" s="29"/>
      <c r="L631" s="29"/>
      <c r="M631" s="39"/>
      <c r="N631" s="39"/>
      <c r="O631" s="39"/>
      <c r="P631" s="39"/>
      <c r="Q631" s="39"/>
      <c r="R631" s="39"/>
      <c r="S631" s="39"/>
      <c r="T631" s="39"/>
      <c r="U631" s="39"/>
      <c r="V631" s="39"/>
      <c r="W631" s="48"/>
      <c r="X631" s="38"/>
      <c r="Y631" s="53"/>
    </row>
    <row r="632" spans="2:25" ht="33.9" customHeight="1">
      <c r="B632" s="21">
        <f t="shared" si="9"/>
        <v>580</v>
      </c>
      <c r="C632" s="29"/>
      <c r="D632" s="29"/>
      <c r="E632" s="29"/>
      <c r="F632" s="29"/>
      <c r="G632" s="29"/>
      <c r="H632" s="29"/>
      <c r="I632" s="29"/>
      <c r="J632" s="29"/>
      <c r="K632" s="29"/>
      <c r="L632" s="29"/>
      <c r="M632" s="39"/>
      <c r="N632" s="39"/>
      <c r="O632" s="39"/>
      <c r="P632" s="39"/>
      <c r="Q632" s="39"/>
      <c r="R632" s="39"/>
      <c r="S632" s="39"/>
      <c r="T632" s="39"/>
      <c r="U632" s="39"/>
      <c r="V632" s="39"/>
      <c r="W632" s="48"/>
      <c r="X632" s="38"/>
      <c r="Y632" s="53"/>
    </row>
    <row r="633" spans="2:25" ht="33.9" customHeight="1">
      <c r="B633" s="21">
        <f t="shared" si="9"/>
        <v>581</v>
      </c>
      <c r="C633" s="29"/>
      <c r="D633" s="29"/>
      <c r="E633" s="29"/>
      <c r="F633" s="29"/>
      <c r="G633" s="29"/>
      <c r="H633" s="29"/>
      <c r="I633" s="29"/>
      <c r="J633" s="29"/>
      <c r="K633" s="29"/>
      <c r="L633" s="29"/>
      <c r="M633" s="39"/>
      <c r="N633" s="39"/>
      <c r="O633" s="39"/>
      <c r="P633" s="39"/>
      <c r="Q633" s="39"/>
      <c r="R633" s="39"/>
      <c r="S633" s="39"/>
      <c r="T633" s="39"/>
      <c r="U633" s="39"/>
      <c r="V633" s="39"/>
      <c r="W633" s="48"/>
      <c r="X633" s="38"/>
      <c r="Y633" s="53"/>
    </row>
    <row r="634" spans="2:25" ht="33.9" customHeight="1">
      <c r="B634" s="21">
        <f t="shared" si="9"/>
        <v>582</v>
      </c>
      <c r="C634" s="29"/>
      <c r="D634" s="29"/>
      <c r="E634" s="29"/>
      <c r="F634" s="29"/>
      <c r="G634" s="29"/>
      <c r="H634" s="29"/>
      <c r="I634" s="29"/>
      <c r="J634" s="29"/>
      <c r="K634" s="29"/>
      <c r="L634" s="29"/>
      <c r="M634" s="39"/>
      <c r="N634" s="39"/>
      <c r="O634" s="39"/>
      <c r="P634" s="39"/>
      <c r="Q634" s="39"/>
      <c r="R634" s="39"/>
      <c r="S634" s="39"/>
      <c r="T634" s="39"/>
      <c r="U634" s="39"/>
      <c r="V634" s="39"/>
      <c r="W634" s="48"/>
      <c r="X634" s="38"/>
      <c r="Y634" s="53"/>
    </row>
    <row r="635" spans="2:25" ht="33.9" customHeight="1">
      <c r="B635" s="21">
        <f t="shared" si="9"/>
        <v>583</v>
      </c>
      <c r="C635" s="29"/>
      <c r="D635" s="29"/>
      <c r="E635" s="29"/>
      <c r="F635" s="29"/>
      <c r="G635" s="29"/>
      <c r="H635" s="29"/>
      <c r="I635" s="29"/>
      <c r="J635" s="29"/>
      <c r="K635" s="29"/>
      <c r="L635" s="29"/>
      <c r="M635" s="39"/>
      <c r="N635" s="39"/>
      <c r="O635" s="39"/>
      <c r="P635" s="39"/>
      <c r="Q635" s="39"/>
      <c r="R635" s="39"/>
      <c r="S635" s="39"/>
      <c r="T635" s="39"/>
      <c r="U635" s="39"/>
      <c r="V635" s="39"/>
      <c r="W635" s="48"/>
      <c r="X635" s="38"/>
      <c r="Y635" s="53"/>
    </row>
    <row r="636" spans="2:25" ht="33.9" customHeight="1">
      <c r="B636" s="21">
        <f t="shared" si="9"/>
        <v>584</v>
      </c>
      <c r="C636" s="29"/>
      <c r="D636" s="29"/>
      <c r="E636" s="29"/>
      <c r="F636" s="29"/>
      <c r="G636" s="29"/>
      <c r="H636" s="29"/>
      <c r="I636" s="29"/>
      <c r="J636" s="29"/>
      <c r="K636" s="29"/>
      <c r="L636" s="29"/>
      <c r="M636" s="39"/>
      <c r="N636" s="39"/>
      <c r="O636" s="39"/>
      <c r="P636" s="39"/>
      <c r="Q636" s="39"/>
      <c r="R636" s="39"/>
      <c r="S636" s="39"/>
      <c r="T636" s="39"/>
      <c r="U636" s="39"/>
      <c r="V636" s="39"/>
      <c r="W636" s="48"/>
      <c r="X636" s="38"/>
      <c r="Y636" s="53"/>
    </row>
    <row r="637" spans="2:25" ht="33.9" customHeight="1">
      <c r="B637" s="21">
        <f t="shared" si="9"/>
        <v>585</v>
      </c>
      <c r="C637" s="29"/>
      <c r="D637" s="29"/>
      <c r="E637" s="29"/>
      <c r="F637" s="29"/>
      <c r="G637" s="29"/>
      <c r="H637" s="29"/>
      <c r="I637" s="29"/>
      <c r="J637" s="29"/>
      <c r="K637" s="29"/>
      <c r="L637" s="29"/>
      <c r="M637" s="39"/>
      <c r="N637" s="39"/>
      <c r="O637" s="39"/>
      <c r="P637" s="39"/>
      <c r="Q637" s="39"/>
      <c r="R637" s="39"/>
      <c r="S637" s="39"/>
      <c r="T637" s="39"/>
      <c r="U637" s="39"/>
      <c r="V637" s="39"/>
      <c r="W637" s="48"/>
      <c r="X637" s="38"/>
      <c r="Y637" s="53"/>
    </row>
    <row r="638" spans="2:25" ht="33.9" customHeight="1">
      <c r="B638" s="21">
        <f t="shared" si="9"/>
        <v>586</v>
      </c>
      <c r="C638" s="29"/>
      <c r="D638" s="29"/>
      <c r="E638" s="29"/>
      <c r="F638" s="29"/>
      <c r="G638" s="29"/>
      <c r="H638" s="29"/>
      <c r="I638" s="29"/>
      <c r="J638" s="29"/>
      <c r="K638" s="29"/>
      <c r="L638" s="29"/>
      <c r="M638" s="39"/>
      <c r="N638" s="39"/>
      <c r="O638" s="39"/>
      <c r="P638" s="39"/>
      <c r="Q638" s="39"/>
      <c r="R638" s="39"/>
      <c r="S638" s="39"/>
      <c r="T638" s="39"/>
      <c r="U638" s="39"/>
      <c r="V638" s="39"/>
      <c r="W638" s="48"/>
      <c r="X638" s="38"/>
      <c r="Y638" s="53"/>
    </row>
    <row r="639" spans="2:25" ht="33.9" customHeight="1">
      <c r="B639" s="21">
        <f t="shared" si="9"/>
        <v>587</v>
      </c>
      <c r="C639" s="29"/>
      <c r="D639" s="29"/>
      <c r="E639" s="29"/>
      <c r="F639" s="29"/>
      <c r="G639" s="29"/>
      <c r="H639" s="29"/>
      <c r="I639" s="29"/>
      <c r="J639" s="29"/>
      <c r="K639" s="29"/>
      <c r="L639" s="29"/>
      <c r="M639" s="39"/>
      <c r="N639" s="39"/>
      <c r="O639" s="39"/>
      <c r="P639" s="39"/>
      <c r="Q639" s="39"/>
      <c r="R639" s="39"/>
      <c r="S639" s="39"/>
      <c r="T639" s="39"/>
      <c r="U639" s="39"/>
      <c r="V639" s="39"/>
      <c r="W639" s="48"/>
      <c r="X639" s="38"/>
      <c r="Y639" s="53"/>
    </row>
    <row r="640" spans="2:25" ht="33.9" customHeight="1">
      <c r="B640" s="21">
        <f t="shared" si="9"/>
        <v>588</v>
      </c>
      <c r="C640" s="29"/>
      <c r="D640" s="29"/>
      <c r="E640" s="29"/>
      <c r="F640" s="29"/>
      <c r="G640" s="29"/>
      <c r="H640" s="29"/>
      <c r="I640" s="29"/>
      <c r="J640" s="29"/>
      <c r="K640" s="29"/>
      <c r="L640" s="29"/>
      <c r="M640" s="39"/>
      <c r="N640" s="39"/>
      <c r="O640" s="39"/>
      <c r="P640" s="39"/>
      <c r="Q640" s="39"/>
      <c r="R640" s="39"/>
      <c r="S640" s="39"/>
      <c r="T640" s="39"/>
      <c r="U640" s="39"/>
      <c r="V640" s="39"/>
      <c r="W640" s="48"/>
      <c r="X640" s="38"/>
      <c r="Y640" s="53"/>
    </row>
    <row r="641" spans="2:25" ht="33.9" customHeight="1">
      <c r="B641" s="21">
        <f t="shared" si="9"/>
        <v>589</v>
      </c>
      <c r="C641" s="29"/>
      <c r="D641" s="29"/>
      <c r="E641" s="29"/>
      <c r="F641" s="29"/>
      <c r="G641" s="29"/>
      <c r="H641" s="29"/>
      <c r="I641" s="29"/>
      <c r="J641" s="29"/>
      <c r="K641" s="29"/>
      <c r="L641" s="29"/>
      <c r="M641" s="39"/>
      <c r="N641" s="39"/>
      <c r="O641" s="39"/>
      <c r="P641" s="39"/>
      <c r="Q641" s="39"/>
      <c r="R641" s="39"/>
      <c r="S641" s="39"/>
      <c r="T641" s="39"/>
      <c r="U641" s="39"/>
      <c r="V641" s="39"/>
      <c r="W641" s="48"/>
      <c r="X641" s="38"/>
      <c r="Y641" s="53"/>
    </row>
    <row r="642" spans="2:25" ht="33.9" customHeight="1">
      <c r="B642" s="21">
        <f t="shared" si="9"/>
        <v>590</v>
      </c>
      <c r="C642" s="29"/>
      <c r="D642" s="29"/>
      <c r="E642" s="29"/>
      <c r="F642" s="29"/>
      <c r="G642" s="29"/>
      <c r="H642" s="29"/>
      <c r="I642" s="29"/>
      <c r="J642" s="29"/>
      <c r="K642" s="29"/>
      <c r="L642" s="29"/>
      <c r="M642" s="39"/>
      <c r="N642" s="39"/>
      <c r="O642" s="39"/>
      <c r="P642" s="39"/>
      <c r="Q642" s="39"/>
      <c r="R642" s="39"/>
      <c r="S642" s="39"/>
      <c r="T642" s="39"/>
      <c r="U642" s="39"/>
      <c r="V642" s="39"/>
      <c r="W642" s="48"/>
      <c r="X642" s="38"/>
      <c r="Y642" s="53"/>
    </row>
    <row r="643" spans="2:25" ht="33.9" customHeight="1">
      <c r="B643" s="21">
        <f t="shared" si="9"/>
        <v>591</v>
      </c>
      <c r="C643" s="29"/>
      <c r="D643" s="29"/>
      <c r="E643" s="29"/>
      <c r="F643" s="29"/>
      <c r="G643" s="29"/>
      <c r="H643" s="29"/>
      <c r="I643" s="29"/>
      <c r="J643" s="29"/>
      <c r="K643" s="29"/>
      <c r="L643" s="29"/>
      <c r="M643" s="39"/>
      <c r="N643" s="39"/>
      <c r="O643" s="39"/>
      <c r="P643" s="39"/>
      <c r="Q643" s="39"/>
      <c r="R643" s="39"/>
      <c r="S643" s="39"/>
      <c r="T643" s="39"/>
      <c r="U643" s="39"/>
      <c r="V643" s="39"/>
      <c r="W643" s="48"/>
      <c r="X643" s="38"/>
      <c r="Y643" s="53"/>
    </row>
    <row r="644" spans="2:25" ht="33.9" customHeight="1">
      <c r="B644" s="21">
        <f t="shared" si="9"/>
        <v>592</v>
      </c>
      <c r="C644" s="29"/>
      <c r="D644" s="29"/>
      <c r="E644" s="29"/>
      <c r="F644" s="29"/>
      <c r="G644" s="29"/>
      <c r="H644" s="29"/>
      <c r="I644" s="29"/>
      <c r="J644" s="29"/>
      <c r="K644" s="29"/>
      <c r="L644" s="29"/>
      <c r="M644" s="39"/>
      <c r="N644" s="39"/>
      <c r="O644" s="39"/>
      <c r="P644" s="39"/>
      <c r="Q644" s="39"/>
      <c r="R644" s="39"/>
      <c r="S644" s="39"/>
      <c r="T644" s="39"/>
      <c r="U644" s="39"/>
      <c r="V644" s="39"/>
      <c r="W644" s="48"/>
      <c r="X644" s="38"/>
      <c r="Y644" s="53"/>
    </row>
    <row r="645" spans="2:25" ht="33.9" customHeight="1">
      <c r="B645" s="21">
        <f t="shared" si="9"/>
        <v>593</v>
      </c>
      <c r="C645" s="29"/>
      <c r="D645" s="29"/>
      <c r="E645" s="29"/>
      <c r="F645" s="29"/>
      <c r="G645" s="29"/>
      <c r="H645" s="29"/>
      <c r="I645" s="29"/>
      <c r="J645" s="29"/>
      <c r="K645" s="29"/>
      <c r="L645" s="29"/>
      <c r="M645" s="39"/>
      <c r="N645" s="39"/>
      <c r="O645" s="39"/>
      <c r="P645" s="39"/>
      <c r="Q645" s="39"/>
      <c r="R645" s="39"/>
      <c r="S645" s="39"/>
      <c r="T645" s="39"/>
      <c r="U645" s="39"/>
      <c r="V645" s="39"/>
      <c r="W645" s="48"/>
      <c r="X645" s="38"/>
      <c r="Y645" s="53"/>
    </row>
    <row r="646" spans="2:25" ht="33.9" customHeight="1">
      <c r="B646" s="21">
        <f t="shared" si="9"/>
        <v>594</v>
      </c>
      <c r="C646" s="29"/>
      <c r="D646" s="29"/>
      <c r="E646" s="29"/>
      <c r="F646" s="29"/>
      <c r="G646" s="29"/>
      <c r="H646" s="29"/>
      <c r="I646" s="29"/>
      <c r="J646" s="29"/>
      <c r="K646" s="29"/>
      <c r="L646" s="29"/>
      <c r="M646" s="39"/>
      <c r="N646" s="39"/>
      <c r="O646" s="39"/>
      <c r="P646" s="39"/>
      <c r="Q646" s="39"/>
      <c r="R646" s="39"/>
      <c r="S646" s="39"/>
      <c r="T646" s="39"/>
      <c r="U646" s="39"/>
      <c r="V646" s="39"/>
      <c r="W646" s="48"/>
      <c r="X646" s="38"/>
      <c r="Y646" s="53"/>
    </row>
    <row r="647" spans="2:25" ht="33.9" customHeight="1">
      <c r="B647" s="21">
        <f t="shared" si="9"/>
        <v>595</v>
      </c>
      <c r="C647" s="29"/>
      <c r="D647" s="29"/>
      <c r="E647" s="29"/>
      <c r="F647" s="29"/>
      <c r="G647" s="29"/>
      <c r="H647" s="29"/>
      <c r="I647" s="29"/>
      <c r="J647" s="29"/>
      <c r="K647" s="29"/>
      <c r="L647" s="29"/>
      <c r="M647" s="39"/>
      <c r="N647" s="39"/>
      <c r="O647" s="39"/>
      <c r="P647" s="39"/>
      <c r="Q647" s="39"/>
      <c r="R647" s="39"/>
      <c r="S647" s="39"/>
      <c r="T647" s="39"/>
      <c r="U647" s="39"/>
      <c r="V647" s="39"/>
      <c r="W647" s="48"/>
      <c r="X647" s="38"/>
      <c r="Y647" s="53"/>
    </row>
    <row r="648" spans="2:25" ht="33.9" customHeight="1">
      <c r="B648" s="21">
        <f t="shared" si="9"/>
        <v>596</v>
      </c>
      <c r="C648" s="29"/>
      <c r="D648" s="29"/>
      <c r="E648" s="29"/>
      <c r="F648" s="29"/>
      <c r="G648" s="29"/>
      <c r="H648" s="29"/>
      <c r="I648" s="29"/>
      <c r="J648" s="29"/>
      <c r="K648" s="29"/>
      <c r="L648" s="29"/>
      <c r="M648" s="39"/>
      <c r="N648" s="39"/>
      <c r="O648" s="39"/>
      <c r="P648" s="39"/>
      <c r="Q648" s="39"/>
      <c r="R648" s="39"/>
      <c r="S648" s="39"/>
      <c r="T648" s="39"/>
      <c r="U648" s="39"/>
      <c r="V648" s="39"/>
      <c r="W648" s="48"/>
      <c r="X648" s="38"/>
      <c r="Y648" s="53"/>
    </row>
    <row r="649" spans="2:25" ht="33.9" customHeight="1">
      <c r="B649" s="21">
        <f t="shared" si="9"/>
        <v>597</v>
      </c>
      <c r="C649" s="29"/>
      <c r="D649" s="29"/>
      <c r="E649" s="29"/>
      <c r="F649" s="29"/>
      <c r="G649" s="29"/>
      <c r="H649" s="29"/>
      <c r="I649" s="29"/>
      <c r="J649" s="29"/>
      <c r="K649" s="29"/>
      <c r="L649" s="29"/>
      <c r="M649" s="39"/>
      <c r="N649" s="39"/>
      <c r="O649" s="39"/>
      <c r="P649" s="39"/>
      <c r="Q649" s="39"/>
      <c r="R649" s="39"/>
      <c r="S649" s="39"/>
      <c r="T649" s="39"/>
      <c r="U649" s="39"/>
      <c r="V649" s="39"/>
      <c r="W649" s="48"/>
      <c r="X649" s="38"/>
      <c r="Y649" s="53"/>
    </row>
    <row r="650" spans="2:25" ht="33.9" customHeight="1">
      <c r="B650" s="21">
        <f t="shared" si="9"/>
        <v>598</v>
      </c>
      <c r="C650" s="29"/>
      <c r="D650" s="29"/>
      <c r="E650" s="29"/>
      <c r="F650" s="29"/>
      <c r="G650" s="29"/>
      <c r="H650" s="29"/>
      <c r="I650" s="29"/>
      <c r="J650" s="29"/>
      <c r="K650" s="29"/>
      <c r="L650" s="29"/>
      <c r="M650" s="39"/>
      <c r="N650" s="39"/>
      <c r="O650" s="39"/>
      <c r="P650" s="39"/>
      <c r="Q650" s="39"/>
      <c r="R650" s="39"/>
      <c r="S650" s="39"/>
      <c r="T650" s="39"/>
      <c r="U650" s="39"/>
      <c r="V650" s="39"/>
      <c r="W650" s="48"/>
      <c r="X650" s="38"/>
      <c r="Y650" s="53"/>
    </row>
    <row r="651" spans="2:25" ht="33.9" customHeight="1">
      <c r="B651" s="21">
        <f t="shared" si="9"/>
        <v>599</v>
      </c>
      <c r="C651" s="29"/>
      <c r="D651" s="29"/>
      <c r="E651" s="29"/>
      <c r="F651" s="29"/>
      <c r="G651" s="29"/>
      <c r="H651" s="29"/>
      <c r="I651" s="29"/>
      <c r="J651" s="29"/>
      <c r="K651" s="29"/>
      <c r="L651" s="29"/>
      <c r="M651" s="39"/>
      <c r="N651" s="39"/>
      <c r="O651" s="39"/>
      <c r="P651" s="39"/>
      <c r="Q651" s="39"/>
      <c r="R651" s="39"/>
      <c r="S651" s="39"/>
      <c r="T651" s="39"/>
      <c r="U651" s="39"/>
      <c r="V651" s="39"/>
      <c r="W651" s="48"/>
      <c r="X651" s="38"/>
      <c r="Y651" s="53"/>
    </row>
    <row r="652" spans="2:25" ht="33.9" customHeight="1">
      <c r="B652" s="21">
        <f t="shared" si="9"/>
        <v>600</v>
      </c>
      <c r="C652" s="29"/>
      <c r="D652" s="29"/>
      <c r="E652" s="29"/>
      <c r="F652" s="29"/>
      <c r="G652" s="29"/>
      <c r="H652" s="29"/>
      <c r="I652" s="29"/>
      <c r="J652" s="29"/>
      <c r="K652" s="29"/>
      <c r="L652" s="29"/>
      <c r="M652" s="39"/>
      <c r="N652" s="39"/>
      <c r="O652" s="39"/>
      <c r="P652" s="39"/>
      <c r="Q652" s="39"/>
      <c r="R652" s="39"/>
      <c r="S652" s="39"/>
      <c r="T652" s="39"/>
      <c r="U652" s="39"/>
      <c r="V652" s="39"/>
      <c r="W652" s="48"/>
      <c r="X652" s="38"/>
      <c r="Y652" s="53"/>
    </row>
    <row r="653" spans="2:25" ht="33.9" customHeight="1">
      <c r="B653" s="21">
        <f t="shared" si="9"/>
        <v>601</v>
      </c>
      <c r="C653" s="29"/>
      <c r="D653" s="29"/>
      <c r="E653" s="29"/>
      <c r="F653" s="29"/>
      <c r="G653" s="29"/>
      <c r="H653" s="29"/>
      <c r="I653" s="29"/>
      <c r="J653" s="29"/>
      <c r="K653" s="29"/>
      <c r="L653" s="29"/>
      <c r="M653" s="39"/>
      <c r="N653" s="39"/>
      <c r="O653" s="39"/>
      <c r="P653" s="39"/>
      <c r="Q653" s="39"/>
      <c r="R653" s="39"/>
      <c r="S653" s="39"/>
      <c r="T653" s="39"/>
      <c r="U653" s="39"/>
      <c r="V653" s="39"/>
      <c r="W653" s="48"/>
      <c r="X653" s="38"/>
      <c r="Y653" s="53"/>
    </row>
    <row r="654" spans="2:25" ht="33.9" customHeight="1">
      <c r="B654" s="21">
        <f t="shared" si="9"/>
        <v>602</v>
      </c>
      <c r="C654" s="29"/>
      <c r="D654" s="29"/>
      <c r="E654" s="29"/>
      <c r="F654" s="29"/>
      <c r="G654" s="29"/>
      <c r="H654" s="29"/>
      <c r="I654" s="29"/>
      <c r="J654" s="29"/>
      <c r="K654" s="29"/>
      <c r="L654" s="29"/>
      <c r="M654" s="39"/>
      <c r="N654" s="39"/>
      <c r="O654" s="39"/>
      <c r="P654" s="39"/>
      <c r="Q654" s="39"/>
      <c r="R654" s="39"/>
      <c r="S654" s="39"/>
      <c r="T654" s="39"/>
      <c r="U654" s="39"/>
      <c r="V654" s="39"/>
      <c r="W654" s="48"/>
      <c r="X654" s="38"/>
      <c r="Y654" s="53"/>
    </row>
    <row r="655" spans="2:25" ht="33.9" customHeight="1">
      <c r="B655" s="21">
        <f t="shared" si="9"/>
        <v>603</v>
      </c>
      <c r="C655" s="29"/>
      <c r="D655" s="29"/>
      <c r="E655" s="29"/>
      <c r="F655" s="29"/>
      <c r="G655" s="29"/>
      <c r="H655" s="29"/>
      <c r="I655" s="29"/>
      <c r="J655" s="29"/>
      <c r="K655" s="29"/>
      <c r="L655" s="29"/>
      <c r="M655" s="39"/>
      <c r="N655" s="39"/>
      <c r="O655" s="39"/>
      <c r="P655" s="39"/>
      <c r="Q655" s="39"/>
      <c r="R655" s="39"/>
      <c r="S655" s="39"/>
      <c r="T655" s="39"/>
      <c r="U655" s="39"/>
      <c r="V655" s="39"/>
      <c r="W655" s="48"/>
      <c r="X655" s="38"/>
      <c r="Y655" s="53"/>
    </row>
    <row r="656" spans="2:25" ht="33.9" customHeight="1">
      <c r="B656" s="21">
        <f t="shared" si="9"/>
        <v>604</v>
      </c>
      <c r="C656" s="29"/>
      <c r="D656" s="29"/>
      <c r="E656" s="29"/>
      <c r="F656" s="29"/>
      <c r="G656" s="29"/>
      <c r="H656" s="29"/>
      <c r="I656" s="29"/>
      <c r="J656" s="29"/>
      <c r="K656" s="29"/>
      <c r="L656" s="29"/>
      <c r="M656" s="39"/>
      <c r="N656" s="39"/>
      <c r="O656" s="39"/>
      <c r="P656" s="39"/>
      <c r="Q656" s="39"/>
      <c r="R656" s="39"/>
      <c r="S656" s="39"/>
      <c r="T656" s="39"/>
      <c r="U656" s="39"/>
      <c r="V656" s="39"/>
      <c r="W656" s="48"/>
      <c r="X656" s="38"/>
      <c r="Y656" s="53"/>
    </row>
    <row r="657" spans="2:25" ht="33.9" customHeight="1">
      <c r="B657" s="21">
        <f t="shared" si="9"/>
        <v>605</v>
      </c>
      <c r="C657" s="29"/>
      <c r="D657" s="29"/>
      <c r="E657" s="29"/>
      <c r="F657" s="29"/>
      <c r="G657" s="29"/>
      <c r="H657" s="29"/>
      <c r="I657" s="29"/>
      <c r="J657" s="29"/>
      <c r="K657" s="29"/>
      <c r="L657" s="29"/>
      <c r="M657" s="39"/>
      <c r="N657" s="39"/>
      <c r="O657" s="39"/>
      <c r="P657" s="39"/>
      <c r="Q657" s="39"/>
      <c r="R657" s="39"/>
      <c r="S657" s="39"/>
      <c r="T657" s="39"/>
      <c r="U657" s="39"/>
      <c r="V657" s="39"/>
      <c r="W657" s="48"/>
      <c r="X657" s="38"/>
      <c r="Y657" s="53"/>
    </row>
    <row r="658" spans="2:25" ht="33.9" customHeight="1">
      <c r="B658" s="21">
        <f t="shared" si="9"/>
        <v>606</v>
      </c>
      <c r="C658" s="29"/>
      <c r="D658" s="29"/>
      <c r="E658" s="29"/>
      <c r="F658" s="29"/>
      <c r="G658" s="29"/>
      <c r="H658" s="29"/>
      <c r="I658" s="29"/>
      <c r="J658" s="29"/>
      <c r="K658" s="29"/>
      <c r="L658" s="29"/>
      <c r="M658" s="39"/>
      <c r="N658" s="39"/>
      <c r="O658" s="39"/>
      <c r="P658" s="39"/>
      <c r="Q658" s="39"/>
      <c r="R658" s="39"/>
      <c r="S658" s="39"/>
      <c r="T658" s="39"/>
      <c r="U658" s="39"/>
      <c r="V658" s="39"/>
      <c r="W658" s="48"/>
      <c r="X658" s="38"/>
      <c r="Y658" s="53"/>
    </row>
    <row r="659" spans="2:25" ht="33.9" customHeight="1">
      <c r="B659" s="21">
        <f t="shared" si="9"/>
        <v>607</v>
      </c>
      <c r="C659" s="29"/>
      <c r="D659" s="29"/>
      <c r="E659" s="29"/>
      <c r="F659" s="29"/>
      <c r="G659" s="29"/>
      <c r="H659" s="29"/>
      <c r="I659" s="29"/>
      <c r="J659" s="29"/>
      <c r="K659" s="29"/>
      <c r="L659" s="29"/>
      <c r="M659" s="39"/>
      <c r="N659" s="39"/>
      <c r="O659" s="39"/>
      <c r="P659" s="39"/>
      <c r="Q659" s="39"/>
      <c r="R659" s="39"/>
      <c r="S659" s="39"/>
      <c r="T659" s="39"/>
      <c r="U659" s="39"/>
      <c r="V659" s="39"/>
      <c r="W659" s="48"/>
      <c r="X659" s="38"/>
      <c r="Y659" s="53"/>
    </row>
    <row r="660" spans="2:25" ht="33.9" customHeight="1">
      <c r="B660" s="21">
        <f t="shared" si="9"/>
        <v>608</v>
      </c>
      <c r="C660" s="29"/>
      <c r="D660" s="29"/>
      <c r="E660" s="29"/>
      <c r="F660" s="29"/>
      <c r="G660" s="29"/>
      <c r="H660" s="29"/>
      <c r="I660" s="29"/>
      <c r="J660" s="29"/>
      <c r="K660" s="29"/>
      <c r="L660" s="29"/>
      <c r="M660" s="39"/>
      <c r="N660" s="39"/>
      <c r="O660" s="39"/>
      <c r="P660" s="39"/>
      <c r="Q660" s="39"/>
      <c r="R660" s="39"/>
      <c r="S660" s="39"/>
      <c r="T660" s="39"/>
      <c r="U660" s="39"/>
      <c r="V660" s="39"/>
      <c r="W660" s="48"/>
      <c r="X660" s="38"/>
      <c r="Y660" s="53"/>
    </row>
    <row r="661" spans="2:25" ht="33.9" customHeight="1">
      <c r="B661" s="21">
        <f t="shared" si="9"/>
        <v>609</v>
      </c>
      <c r="C661" s="29"/>
      <c r="D661" s="29"/>
      <c r="E661" s="29"/>
      <c r="F661" s="29"/>
      <c r="G661" s="29"/>
      <c r="H661" s="29"/>
      <c r="I661" s="29"/>
      <c r="J661" s="29"/>
      <c r="K661" s="29"/>
      <c r="L661" s="29"/>
      <c r="M661" s="39"/>
      <c r="N661" s="39"/>
      <c r="O661" s="39"/>
      <c r="P661" s="39"/>
      <c r="Q661" s="39"/>
      <c r="R661" s="39"/>
      <c r="S661" s="39"/>
      <c r="T661" s="39"/>
      <c r="U661" s="39"/>
      <c r="V661" s="39"/>
      <c r="W661" s="48"/>
      <c r="X661" s="38"/>
      <c r="Y661" s="53"/>
    </row>
    <row r="662" spans="2:25" ht="33.9" customHeight="1">
      <c r="B662" s="21">
        <f t="shared" si="9"/>
        <v>610</v>
      </c>
      <c r="C662" s="29"/>
      <c r="D662" s="29"/>
      <c r="E662" s="29"/>
      <c r="F662" s="29"/>
      <c r="G662" s="29"/>
      <c r="H662" s="29"/>
      <c r="I662" s="29"/>
      <c r="J662" s="29"/>
      <c r="K662" s="29"/>
      <c r="L662" s="29"/>
      <c r="M662" s="39"/>
      <c r="N662" s="39"/>
      <c r="O662" s="39"/>
      <c r="P662" s="39"/>
      <c r="Q662" s="39"/>
      <c r="R662" s="39"/>
      <c r="S662" s="39"/>
      <c r="T662" s="39"/>
      <c r="U662" s="39"/>
      <c r="V662" s="39"/>
      <c r="W662" s="48"/>
      <c r="X662" s="38"/>
      <c r="Y662" s="53"/>
    </row>
    <row r="663" spans="2:25" ht="33.9" customHeight="1">
      <c r="B663" s="21">
        <f t="shared" si="9"/>
        <v>611</v>
      </c>
      <c r="C663" s="29"/>
      <c r="D663" s="29"/>
      <c r="E663" s="29"/>
      <c r="F663" s="29"/>
      <c r="G663" s="29"/>
      <c r="H663" s="29"/>
      <c r="I663" s="29"/>
      <c r="J663" s="29"/>
      <c r="K663" s="29"/>
      <c r="L663" s="29"/>
      <c r="M663" s="39"/>
      <c r="N663" s="39"/>
      <c r="O663" s="39"/>
      <c r="P663" s="39"/>
      <c r="Q663" s="39"/>
      <c r="R663" s="39"/>
      <c r="S663" s="39"/>
      <c r="T663" s="39"/>
      <c r="U663" s="39"/>
      <c r="V663" s="39"/>
      <c r="W663" s="48"/>
      <c r="X663" s="38"/>
      <c r="Y663" s="53"/>
    </row>
    <row r="664" spans="2:25" ht="33.9" customHeight="1">
      <c r="B664" s="21">
        <f t="shared" si="9"/>
        <v>612</v>
      </c>
      <c r="C664" s="29"/>
      <c r="D664" s="29"/>
      <c r="E664" s="29"/>
      <c r="F664" s="29"/>
      <c r="G664" s="29"/>
      <c r="H664" s="29"/>
      <c r="I664" s="29"/>
      <c r="J664" s="29"/>
      <c r="K664" s="29"/>
      <c r="L664" s="29"/>
      <c r="M664" s="39"/>
      <c r="N664" s="39"/>
      <c r="O664" s="39"/>
      <c r="P664" s="39"/>
      <c r="Q664" s="39"/>
      <c r="R664" s="39"/>
      <c r="S664" s="39"/>
      <c r="T664" s="39"/>
      <c r="U664" s="39"/>
      <c r="V664" s="39"/>
      <c r="W664" s="48"/>
      <c r="X664" s="38"/>
      <c r="Y664" s="53"/>
    </row>
    <row r="665" spans="2:25" ht="33.9" customHeight="1">
      <c r="B665" s="21">
        <f t="shared" si="9"/>
        <v>613</v>
      </c>
      <c r="C665" s="29"/>
      <c r="D665" s="29"/>
      <c r="E665" s="29"/>
      <c r="F665" s="29"/>
      <c r="G665" s="29"/>
      <c r="H665" s="29"/>
      <c r="I665" s="29"/>
      <c r="J665" s="29"/>
      <c r="K665" s="29"/>
      <c r="L665" s="29"/>
      <c r="M665" s="39"/>
      <c r="N665" s="39"/>
      <c r="O665" s="39"/>
      <c r="P665" s="39"/>
      <c r="Q665" s="39"/>
      <c r="R665" s="39"/>
      <c r="S665" s="39"/>
      <c r="T665" s="39"/>
      <c r="U665" s="39"/>
      <c r="V665" s="39"/>
      <c r="W665" s="48"/>
      <c r="X665" s="38"/>
      <c r="Y665" s="53"/>
    </row>
    <row r="666" spans="2:25" ht="33.9" customHeight="1">
      <c r="B666" s="21">
        <f t="shared" si="9"/>
        <v>614</v>
      </c>
      <c r="C666" s="29"/>
      <c r="D666" s="29"/>
      <c r="E666" s="29"/>
      <c r="F666" s="29"/>
      <c r="G666" s="29"/>
      <c r="H666" s="29"/>
      <c r="I666" s="29"/>
      <c r="J666" s="29"/>
      <c r="K666" s="29"/>
      <c r="L666" s="29"/>
      <c r="M666" s="39"/>
      <c r="N666" s="39"/>
      <c r="O666" s="39"/>
      <c r="P666" s="39"/>
      <c r="Q666" s="39"/>
      <c r="R666" s="39"/>
      <c r="S666" s="39"/>
      <c r="T666" s="39"/>
      <c r="U666" s="39"/>
      <c r="V666" s="39"/>
      <c r="W666" s="48"/>
      <c r="X666" s="38"/>
      <c r="Y666" s="53"/>
    </row>
    <row r="667" spans="2:25" ht="33.9" customHeight="1">
      <c r="B667" s="21">
        <f t="shared" si="9"/>
        <v>615</v>
      </c>
      <c r="C667" s="29"/>
      <c r="D667" s="29"/>
      <c r="E667" s="29"/>
      <c r="F667" s="29"/>
      <c r="G667" s="29"/>
      <c r="H667" s="29"/>
      <c r="I667" s="29"/>
      <c r="J667" s="29"/>
      <c r="K667" s="29"/>
      <c r="L667" s="29"/>
      <c r="M667" s="39"/>
      <c r="N667" s="39"/>
      <c r="O667" s="39"/>
      <c r="P667" s="39"/>
      <c r="Q667" s="39"/>
      <c r="R667" s="39"/>
      <c r="S667" s="39"/>
      <c r="T667" s="39"/>
      <c r="U667" s="39"/>
      <c r="V667" s="39"/>
      <c r="W667" s="48"/>
      <c r="X667" s="38"/>
      <c r="Y667" s="53"/>
    </row>
    <row r="668" spans="2:25" ht="33.9" customHeight="1">
      <c r="B668" s="21">
        <f t="shared" si="9"/>
        <v>616</v>
      </c>
      <c r="C668" s="29"/>
      <c r="D668" s="29"/>
      <c r="E668" s="29"/>
      <c r="F668" s="29"/>
      <c r="G668" s="29"/>
      <c r="H668" s="29"/>
      <c r="I668" s="29"/>
      <c r="J668" s="29"/>
      <c r="K668" s="29"/>
      <c r="L668" s="29"/>
      <c r="M668" s="39"/>
      <c r="N668" s="39"/>
      <c r="O668" s="39"/>
      <c r="P668" s="39"/>
      <c r="Q668" s="39"/>
      <c r="R668" s="39"/>
      <c r="S668" s="39"/>
      <c r="T668" s="39"/>
      <c r="U668" s="39"/>
      <c r="V668" s="39"/>
      <c r="W668" s="48"/>
      <c r="X668" s="38"/>
      <c r="Y668" s="53"/>
    </row>
    <row r="669" spans="2:25" ht="33.9" customHeight="1">
      <c r="B669" s="21">
        <f t="shared" si="9"/>
        <v>617</v>
      </c>
      <c r="C669" s="29"/>
      <c r="D669" s="29"/>
      <c r="E669" s="29"/>
      <c r="F669" s="29"/>
      <c r="G669" s="29"/>
      <c r="H669" s="29"/>
      <c r="I669" s="29"/>
      <c r="J669" s="29"/>
      <c r="K669" s="29"/>
      <c r="L669" s="29"/>
      <c r="M669" s="39"/>
      <c r="N669" s="39"/>
      <c r="O669" s="39"/>
      <c r="P669" s="39"/>
      <c r="Q669" s="39"/>
      <c r="R669" s="39"/>
      <c r="S669" s="39"/>
      <c r="T669" s="39"/>
      <c r="U669" s="39"/>
      <c r="V669" s="39"/>
      <c r="W669" s="48"/>
      <c r="X669" s="38"/>
      <c r="Y669" s="53"/>
    </row>
    <row r="670" spans="2:25" ht="33.9" customHeight="1">
      <c r="B670" s="21">
        <f t="shared" si="9"/>
        <v>618</v>
      </c>
      <c r="C670" s="29"/>
      <c r="D670" s="29"/>
      <c r="E670" s="29"/>
      <c r="F670" s="29"/>
      <c r="G670" s="29"/>
      <c r="H670" s="29"/>
      <c r="I670" s="29"/>
      <c r="J670" s="29"/>
      <c r="K670" s="29"/>
      <c r="L670" s="29"/>
      <c r="M670" s="39"/>
      <c r="N670" s="39"/>
      <c r="O670" s="39"/>
      <c r="P670" s="39"/>
      <c r="Q670" s="39"/>
      <c r="R670" s="39"/>
      <c r="S670" s="39"/>
      <c r="T670" s="39"/>
      <c r="U670" s="39"/>
      <c r="V670" s="39"/>
      <c r="W670" s="48"/>
      <c r="X670" s="38"/>
      <c r="Y670" s="53"/>
    </row>
    <row r="671" spans="2:25" ht="33.9" customHeight="1">
      <c r="B671" s="21">
        <f t="shared" si="9"/>
        <v>619</v>
      </c>
      <c r="C671" s="29"/>
      <c r="D671" s="29"/>
      <c r="E671" s="29"/>
      <c r="F671" s="29"/>
      <c r="G671" s="29"/>
      <c r="H671" s="29"/>
      <c r="I671" s="29"/>
      <c r="J671" s="29"/>
      <c r="K671" s="29"/>
      <c r="L671" s="29"/>
      <c r="M671" s="39"/>
      <c r="N671" s="39"/>
      <c r="O671" s="39"/>
      <c r="P671" s="39"/>
      <c r="Q671" s="39"/>
      <c r="R671" s="39"/>
      <c r="S671" s="39"/>
      <c r="T671" s="39"/>
      <c r="U671" s="39"/>
      <c r="V671" s="39"/>
      <c r="W671" s="48"/>
      <c r="X671" s="38"/>
      <c r="Y671" s="53"/>
    </row>
    <row r="672" spans="2:25" ht="33.9" customHeight="1">
      <c r="B672" s="21">
        <f t="shared" si="9"/>
        <v>620</v>
      </c>
      <c r="C672" s="29"/>
      <c r="D672" s="29"/>
      <c r="E672" s="29"/>
      <c r="F672" s="29"/>
      <c r="G672" s="29"/>
      <c r="H672" s="29"/>
      <c r="I672" s="29"/>
      <c r="J672" s="29"/>
      <c r="K672" s="29"/>
      <c r="L672" s="29"/>
      <c r="M672" s="39"/>
      <c r="N672" s="39"/>
      <c r="O672" s="39"/>
      <c r="P672" s="39"/>
      <c r="Q672" s="39"/>
      <c r="R672" s="39"/>
      <c r="S672" s="39"/>
      <c r="T672" s="39"/>
      <c r="U672" s="39"/>
      <c r="V672" s="39"/>
      <c r="W672" s="48"/>
      <c r="X672" s="38"/>
      <c r="Y672" s="53"/>
    </row>
    <row r="673" spans="2:25" ht="33.9" customHeight="1">
      <c r="B673" s="21">
        <f t="shared" si="9"/>
        <v>621</v>
      </c>
      <c r="C673" s="29"/>
      <c r="D673" s="29"/>
      <c r="E673" s="29"/>
      <c r="F673" s="29"/>
      <c r="G673" s="29"/>
      <c r="H673" s="29"/>
      <c r="I673" s="29"/>
      <c r="J673" s="29"/>
      <c r="K673" s="29"/>
      <c r="L673" s="29"/>
      <c r="M673" s="39"/>
      <c r="N673" s="39"/>
      <c r="O673" s="39"/>
      <c r="P673" s="39"/>
      <c r="Q673" s="39"/>
      <c r="R673" s="39"/>
      <c r="S673" s="39"/>
      <c r="T673" s="39"/>
      <c r="U673" s="39"/>
      <c r="V673" s="39"/>
      <c r="W673" s="48"/>
      <c r="X673" s="38"/>
      <c r="Y673" s="53"/>
    </row>
    <row r="674" spans="2:25" ht="33.9" customHeight="1">
      <c r="B674" s="21">
        <f t="shared" si="9"/>
        <v>622</v>
      </c>
      <c r="C674" s="29"/>
      <c r="D674" s="29"/>
      <c r="E674" s="29"/>
      <c r="F674" s="29"/>
      <c r="G674" s="29"/>
      <c r="H674" s="29"/>
      <c r="I674" s="29"/>
      <c r="J674" s="29"/>
      <c r="K674" s="29"/>
      <c r="L674" s="29"/>
      <c r="M674" s="39"/>
      <c r="N674" s="39"/>
      <c r="O674" s="39"/>
      <c r="P674" s="39"/>
      <c r="Q674" s="39"/>
      <c r="R674" s="39"/>
      <c r="S674" s="39"/>
      <c r="T674" s="39"/>
      <c r="U674" s="39"/>
      <c r="V674" s="39"/>
      <c r="W674" s="48"/>
      <c r="X674" s="38"/>
      <c r="Y674" s="53"/>
    </row>
    <row r="675" spans="2:25" ht="33.9" customHeight="1">
      <c r="B675" s="21">
        <f t="shared" si="9"/>
        <v>623</v>
      </c>
      <c r="C675" s="29"/>
      <c r="D675" s="29"/>
      <c r="E675" s="29"/>
      <c r="F675" s="29"/>
      <c r="G675" s="29"/>
      <c r="H675" s="29"/>
      <c r="I675" s="29"/>
      <c r="J675" s="29"/>
      <c r="K675" s="29"/>
      <c r="L675" s="29"/>
      <c r="M675" s="39"/>
      <c r="N675" s="39"/>
      <c r="O675" s="39"/>
      <c r="P675" s="39"/>
      <c r="Q675" s="39"/>
      <c r="R675" s="39"/>
      <c r="S675" s="39"/>
      <c r="T675" s="39"/>
      <c r="U675" s="39"/>
      <c r="V675" s="39"/>
      <c r="W675" s="48"/>
      <c r="X675" s="38"/>
      <c r="Y675" s="53"/>
    </row>
    <row r="676" spans="2:25" ht="33.9" customHeight="1">
      <c r="B676" s="21">
        <f t="shared" si="9"/>
        <v>624</v>
      </c>
      <c r="C676" s="29"/>
      <c r="D676" s="29"/>
      <c r="E676" s="29"/>
      <c r="F676" s="29"/>
      <c r="G676" s="29"/>
      <c r="H676" s="29"/>
      <c r="I676" s="29"/>
      <c r="J676" s="29"/>
      <c r="K676" s="29"/>
      <c r="L676" s="29"/>
      <c r="M676" s="39"/>
      <c r="N676" s="39"/>
      <c r="O676" s="39"/>
      <c r="P676" s="39"/>
      <c r="Q676" s="39"/>
      <c r="R676" s="39"/>
      <c r="S676" s="39"/>
      <c r="T676" s="39"/>
      <c r="U676" s="39"/>
      <c r="V676" s="39"/>
      <c r="W676" s="48"/>
      <c r="X676" s="38"/>
      <c r="Y676" s="53"/>
    </row>
    <row r="677" spans="2:25" ht="33.9" customHeight="1">
      <c r="B677" s="21">
        <f t="shared" si="9"/>
        <v>625</v>
      </c>
      <c r="C677" s="29"/>
      <c r="D677" s="29"/>
      <c r="E677" s="29"/>
      <c r="F677" s="29"/>
      <c r="G677" s="29"/>
      <c r="H677" s="29"/>
      <c r="I677" s="29"/>
      <c r="J677" s="29"/>
      <c r="K677" s="29"/>
      <c r="L677" s="29"/>
      <c r="M677" s="39"/>
      <c r="N677" s="39"/>
      <c r="O677" s="39"/>
      <c r="P677" s="39"/>
      <c r="Q677" s="39"/>
      <c r="R677" s="39"/>
      <c r="S677" s="39"/>
      <c r="T677" s="39"/>
      <c r="U677" s="39"/>
      <c r="V677" s="39"/>
      <c r="W677" s="48"/>
      <c r="X677" s="38"/>
      <c r="Y677" s="53"/>
    </row>
    <row r="678" spans="2:25" ht="33.9" customHeight="1">
      <c r="B678" s="21">
        <f t="shared" si="9"/>
        <v>626</v>
      </c>
      <c r="C678" s="29"/>
      <c r="D678" s="29"/>
      <c r="E678" s="29"/>
      <c r="F678" s="29"/>
      <c r="G678" s="29"/>
      <c r="H678" s="29"/>
      <c r="I678" s="29"/>
      <c r="J678" s="29"/>
      <c r="K678" s="29"/>
      <c r="L678" s="29"/>
      <c r="M678" s="39"/>
      <c r="N678" s="39"/>
      <c r="O678" s="39"/>
      <c r="P678" s="39"/>
      <c r="Q678" s="39"/>
      <c r="R678" s="39"/>
      <c r="S678" s="39"/>
      <c r="T678" s="39"/>
      <c r="U678" s="39"/>
      <c r="V678" s="39"/>
      <c r="W678" s="48"/>
      <c r="X678" s="38"/>
      <c r="Y678" s="53"/>
    </row>
    <row r="679" spans="2:25" ht="33.9" customHeight="1">
      <c r="B679" s="21">
        <f t="shared" si="9"/>
        <v>627</v>
      </c>
      <c r="C679" s="29"/>
      <c r="D679" s="29"/>
      <c r="E679" s="29"/>
      <c r="F679" s="29"/>
      <c r="G679" s="29"/>
      <c r="H679" s="29"/>
      <c r="I679" s="29"/>
      <c r="J679" s="29"/>
      <c r="K679" s="29"/>
      <c r="L679" s="29"/>
      <c r="M679" s="39"/>
      <c r="N679" s="39"/>
      <c r="O679" s="39"/>
      <c r="P679" s="39"/>
      <c r="Q679" s="39"/>
      <c r="R679" s="39"/>
      <c r="S679" s="39"/>
      <c r="T679" s="39"/>
      <c r="U679" s="39"/>
      <c r="V679" s="39"/>
      <c r="W679" s="48"/>
      <c r="X679" s="38"/>
      <c r="Y679" s="53"/>
    </row>
    <row r="680" spans="2:25" ht="33.9" customHeight="1">
      <c r="B680" s="21">
        <f t="shared" si="9"/>
        <v>628</v>
      </c>
      <c r="C680" s="29"/>
      <c r="D680" s="29"/>
      <c r="E680" s="29"/>
      <c r="F680" s="29"/>
      <c r="G680" s="29"/>
      <c r="H680" s="29"/>
      <c r="I680" s="29"/>
      <c r="J680" s="29"/>
      <c r="K680" s="29"/>
      <c r="L680" s="29"/>
      <c r="M680" s="39"/>
      <c r="N680" s="39"/>
      <c r="O680" s="39"/>
      <c r="P680" s="39"/>
      <c r="Q680" s="39"/>
      <c r="R680" s="39"/>
      <c r="S680" s="39"/>
      <c r="T680" s="39"/>
      <c r="U680" s="39"/>
      <c r="V680" s="39"/>
      <c r="W680" s="48"/>
      <c r="X680" s="38"/>
      <c r="Y680" s="53"/>
    </row>
    <row r="681" spans="2:25" ht="33.9" customHeight="1">
      <c r="B681" s="21">
        <f t="shared" si="9"/>
        <v>629</v>
      </c>
      <c r="C681" s="29"/>
      <c r="D681" s="29"/>
      <c r="E681" s="29"/>
      <c r="F681" s="29"/>
      <c r="G681" s="29"/>
      <c r="H681" s="29"/>
      <c r="I681" s="29"/>
      <c r="J681" s="29"/>
      <c r="K681" s="29"/>
      <c r="L681" s="29"/>
      <c r="M681" s="39"/>
      <c r="N681" s="39"/>
      <c r="O681" s="39"/>
      <c r="P681" s="39"/>
      <c r="Q681" s="39"/>
      <c r="R681" s="39"/>
      <c r="S681" s="39"/>
      <c r="T681" s="39"/>
      <c r="U681" s="39"/>
      <c r="V681" s="39"/>
      <c r="W681" s="48"/>
      <c r="X681" s="38"/>
      <c r="Y681" s="53"/>
    </row>
    <row r="682" spans="2:25" ht="33.9" customHeight="1">
      <c r="B682" s="21">
        <f t="shared" si="9"/>
        <v>630</v>
      </c>
      <c r="C682" s="29"/>
      <c r="D682" s="29"/>
      <c r="E682" s="29"/>
      <c r="F682" s="29"/>
      <c r="G682" s="29"/>
      <c r="H682" s="29"/>
      <c r="I682" s="29"/>
      <c r="J682" s="29"/>
      <c r="K682" s="29"/>
      <c r="L682" s="29"/>
      <c r="M682" s="39"/>
      <c r="N682" s="39"/>
      <c r="O682" s="39"/>
      <c r="P682" s="39"/>
      <c r="Q682" s="39"/>
      <c r="R682" s="39"/>
      <c r="S682" s="39"/>
      <c r="T682" s="39"/>
      <c r="U682" s="39"/>
      <c r="V682" s="39"/>
      <c r="W682" s="48"/>
      <c r="X682" s="38"/>
      <c r="Y682" s="53"/>
    </row>
    <row r="683" spans="2:25" ht="33.9" customHeight="1">
      <c r="B683" s="21">
        <f t="shared" si="9"/>
        <v>631</v>
      </c>
      <c r="C683" s="29"/>
      <c r="D683" s="29"/>
      <c r="E683" s="29"/>
      <c r="F683" s="29"/>
      <c r="G683" s="29"/>
      <c r="H683" s="29"/>
      <c r="I683" s="29"/>
      <c r="J683" s="29"/>
      <c r="K683" s="29"/>
      <c r="L683" s="29"/>
      <c r="M683" s="39"/>
      <c r="N683" s="39"/>
      <c r="O683" s="39"/>
      <c r="P683" s="39"/>
      <c r="Q683" s="39"/>
      <c r="R683" s="39"/>
      <c r="S683" s="39"/>
      <c r="T683" s="39"/>
      <c r="U683" s="39"/>
      <c r="V683" s="39"/>
      <c r="W683" s="48"/>
      <c r="X683" s="38"/>
      <c r="Y683" s="53"/>
    </row>
    <row r="684" spans="2:25" ht="33.9" customHeight="1">
      <c r="B684" s="21">
        <f t="shared" si="9"/>
        <v>632</v>
      </c>
      <c r="C684" s="29"/>
      <c r="D684" s="29"/>
      <c r="E684" s="29"/>
      <c r="F684" s="29"/>
      <c r="G684" s="29"/>
      <c r="H684" s="29"/>
      <c r="I684" s="29"/>
      <c r="J684" s="29"/>
      <c r="K684" s="29"/>
      <c r="L684" s="29"/>
      <c r="M684" s="39"/>
      <c r="N684" s="39"/>
      <c r="O684" s="39"/>
      <c r="P684" s="39"/>
      <c r="Q684" s="39"/>
      <c r="R684" s="39"/>
      <c r="S684" s="39"/>
      <c r="T684" s="39"/>
      <c r="U684" s="39"/>
      <c r="V684" s="39"/>
      <c r="W684" s="48"/>
      <c r="X684" s="38"/>
      <c r="Y684" s="53"/>
    </row>
    <row r="685" spans="2:25" ht="33.9" customHeight="1">
      <c r="B685" s="21">
        <f t="shared" si="9"/>
        <v>633</v>
      </c>
      <c r="C685" s="29"/>
      <c r="D685" s="29"/>
      <c r="E685" s="29"/>
      <c r="F685" s="29"/>
      <c r="G685" s="29"/>
      <c r="H685" s="29"/>
      <c r="I685" s="29"/>
      <c r="J685" s="29"/>
      <c r="K685" s="29"/>
      <c r="L685" s="29"/>
      <c r="M685" s="39"/>
      <c r="N685" s="39"/>
      <c r="O685" s="39"/>
      <c r="P685" s="39"/>
      <c r="Q685" s="39"/>
      <c r="R685" s="39"/>
      <c r="S685" s="39"/>
      <c r="T685" s="39"/>
      <c r="U685" s="39"/>
      <c r="V685" s="39"/>
      <c r="W685" s="48"/>
      <c r="X685" s="38"/>
      <c r="Y685" s="53"/>
    </row>
    <row r="686" spans="2:25" ht="33.9" customHeight="1">
      <c r="B686" s="21">
        <f t="shared" si="9"/>
        <v>634</v>
      </c>
      <c r="C686" s="29"/>
      <c r="D686" s="29"/>
      <c r="E686" s="29"/>
      <c r="F686" s="29"/>
      <c r="G686" s="29"/>
      <c r="H686" s="29"/>
      <c r="I686" s="29"/>
      <c r="J686" s="29"/>
      <c r="K686" s="29"/>
      <c r="L686" s="29"/>
      <c r="M686" s="39"/>
      <c r="N686" s="39"/>
      <c r="O686" s="39"/>
      <c r="P686" s="39"/>
      <c r="Q686" s="39"/>
      <c r="R686" s="39"/>
      <c r="S686" s="39"/>
      <c r="T686" s="39"/>
      <c r="U686" s="39"/>
      <c r="V686" s="39"/>
      <c r="W686" s="48"/>
      <c r="X686" s="38"/>
      <c r="Y686" s="53"/>
    </row>
    <row r="687" spans="2:25" ht="33.9" customHeight="1">
      <c r="B687" s="21">
        <f t="shared" si="9"/>
        <v>635</v>
      </c>
      <c r="C687" s="29"/>
      <c r="D687" s="29"/>
      <c r="E687" s="29"/>
      <c r="F687" s="29"/>
      <c r="G687" s="29"/>
      <c r="H687" s="29"/>
      <c r="I687" s="29"/>
      <c r="J687" s="29"/>
      <c r="K687" s="29"/>
      <c r="L687" s="29"/>
      <c r="M687" s="39"/>
      <c r="N687" s="39"/>
      <c r="O687" s="39"/>
      <c r="P687" s="39"/>
      <c r="Q687" s="39"/>
      <c r="R687" s="39"/>
      <c r="S687" s="39"/>
      <c r="T687" s="39"/>
      <c r="U687" s="39"/>
      <c r="V687" s="39"/>
      <c r="W687" s="48"/>
      <c r="X687" s="38"/>
      <c r="Y687" s="53"/>
    </row>
    <row r="688" spans="2:25" ht="33.9" customHeight="1">
      <c r="B688" s="21">
        <f t="shared" si="9"/>
        <v>636</v>
      </c>
      <c r="C688" s="29"/>
      <c r="D688" s="29"/>
      <c r="E688" s="29"/>
      <c r="F688" s="29"/>
      <c r="G688" s="29"/>
      <c r="H688" s="29"/>
      <c r="I688" s="29"/>
      <c r="J688" s="29"/>
      <c r="K688" s="29"/>
      <c r="L688" s="29"/>
      <c r="M688" s="39"/>
      <c r="N688" s="39"/>
      <c r="O688" s="39"/>
      <c r="P688" s="39"/>
      <c r="Q688" s="39"/>
      <c r="R688" s="39"/>
      <c r="S688" s="39"/>
      <c r="T688" s="39"/>
      <c r="U688" s="39"/>
      <c r="V688" s="39"/>
      <c r="W688" s="48"/>
      <c r="X688" s="38"/>
      <c r="Y688" s="53"/>
    </row>
    <row r="689" spans="2:25" ht="33.9" customHeight="1">
      <c r="B689" s="21">
        <f t="shared" si="9"/>
        <v>637</v>
      </c>
      <c r="C689" s="29"/>
      <c r="D689" s="29"/>
      <c r="E689" s="29"/>
      <c r="F689" s="29"/>
      <c r="G689" s="29"/>
      <c r="H689" s="29"/>
      <c r="I689" s="29"/>
      <c r="J689" s="29"/>
      <c r="K689" s="29"/>
      <c r="L689" s="29"/>
      <c r="M689" s="39"/>
      <c r="N689" s="39"/>
      <c r="O689" s="39"/>
      <c r="P689" s="39"/>
      <c r="Q689" s="39"/>
      <c r="R689" s="39"/>
      <c r="S689" s="39"/>
      <c r="T689" s="39"/>
      <c r="U689" s="39"/>
      <c r="V689" s="39"/>
      <c r="W689" s="48"/>
      <c r="X689" s="38"/>
      <c r="Y689" s="53"/>
    </row>
    <row r="690" spans="2:25" ht="33.9" customHeight="1">
      <c r="B690" s="21">
        <f t="shared" si="9"/>
        <v>638</v>
      </c>
      <c r="C690" s="29"/>
      <c r="D690" s="29"/>
      <c r="E690" s="29"/>
      <c r="F690" s="29"/>
      <c r="G690" s="29"/>
      <c r="H690" s="29"/>
      <c r="I690" s="29"/>
      <c r="J690" s="29"/>
      <c r="K690" s="29"/>
      <c r="L690" s="29"/>
      <c r="M690" s="39"/>
      <c r="N690" s="39"/>
      <c r="O690" s="39"/>
      <c r="P690" s="39"/>
      <c r="Q690" s="39"/>
      <c r="R690" s="39"/>
      <c r="S690" s="39"/>
      <c r="T690" s="39"/>
      <c r="U690" s="39"/>
      <c r="V690" s="39"/>
      <c r="W690" s="48"/>
      <c r="X690" s="38"/>
      <c r="Y690" s="53"/>
    </row>
    <row r="691" spans="2:25" ht="33.9" customHeight="1">
      <c r="B691" s="21">
        <f t="shared" si="9"/>
        <v>639</v>
      </c>
      <c r="C691" s="29"/>
      <c r="D691" s="29"/>
      <c r="E691" s="29"/>
      <c r="F691" s="29"/>
      <c r="G691" s="29"/>
      <c r="H691" s="29"/>
      <c r="I691" s="29"/>
      <c r="J691" s="29"/>
      <c r="K691" s="29"/>
      <c r="L691" s="29"/>
      <c r="M691" s="39"/>
      <c r="N691" s="39"/>
      <c r="O691" s="39"/>
      <c r="P691" s="39"/>
      <c r="Q691" s="39"/>
      <c r="R691" s="39"/>
      <c r="S691" s="39"/>
      <c r="T691" s="39"/>
      <c r="U691" s="39"/>
      <c r="V691" s="39"/>
      <c r="W691" s="48"/>
      <c r="X691" s="38"/>
      <c r="Y691" s="53"/>
    </row>
    <row r="692" spans="2:25" ht="33.9" customHeight="1">
      <c r="B692" s="21">
        <f t="shared" si="9"/>
        <v>640</v>
      </c>
      <c r="C692" s="29"/>
      <c r="D692" s="29"/>
      <c r="E692" s="29"/>
      <c r="F692" s="29"/>
      <c r="G692" s="29"/>
      <c r="H692" s="29"/>
      <c r="I692" s="29"/>
      <c r="J692" s="29"/>
      <c r="K692" s="29"/>
      <c r="L692" s="29"/>
      <c r="M692" s="39"/>
      <c r="N692" s="39"/>
      <c r="O692" s="39"/>
      <c r="P692" s="39"/>
      <c r="Q692" s="39"/>
      <c r="R692" s="39"/>
      <c r="S692" s="39"/>
      <c r="T692" s="39"/>
      <c r="U692" s="39"/>
      <c r="V692" s="39"/>
      <c r="W692" s="48"/>
      <c r="X692" s="38"/>
      <c r="Y692" s="53"/>
    </row>
    <row r="693" spans="2:25" ht="33.9" customHeight="1">
      <c r="B693" s="21">
        <f t="shared" si="9"/>
        <v>641</v>
      </c>
      <c r="C693" s="29"/>
      <c r="D693" s="29"/>
      <c r="E693" s="29"/>
      <c r="F693" s="29"/>
      <c r="G693" s="29"/>
      <c r="H693" s="29"/>
      <c r="I693" s="29"/>
      <c r="J693" s="29"/>
      <c r="K693" s="29"/>
      <c r="L693" s="29"/>
      <c r="M693" s="39"/>
      <c r="N693" s="39"/>
      <c r="O693" s="39"/>
      <c r="P693" s="39"/>
      <c r="Q693" s="39"/>
      <c r="R693" s="39"/>
      <c r="S693" s="39"/>
      <c r="T693" s="39"/>
      <c r="U693" s="39"/>
      <c r="V693" s="39"/>
      <c r="W693" s="48"/>
      <c r="X693" s="38"/>
      <c r="Y693" s="53"/>
    </row>
    <row r="694" spans="2:25" ht="33.9" customHeight="1">
      <c r="B694" s="21">
        <f t="shared" ref="B694:B757" si="10">B693+1</f>
        <v>642</v>
      </c>
      <c r="C694" s="29"/>
      <c r="D694" s="29"/>
      <c r="E694" s="29"/>
      <c r="F694" s="29"/>
      <c r="G694" s="29"/>
      <c r="H694" s="29"/>
      <c r="I694" s="29"/>
      <c r="J694" s="29"/>
      <c r="K694" s="29"/>
      <c r="L694" s="29"/>
      <c r="M694" s="39"/>
      <c r="N694" s="39"/>
      <c r="O694" s="39"/>
      <c r="P694" s="39"/>
      <c r="Q694" s="39"/>
      <c r="R694" s="39"/>
      <c r="S694" s="39"/>
      <c r="T694" s="39"/>
      <c r="U694" s="39"/>
      <c r="V694" s="39"/>
      <c r="W694" s="48"/>
      <c r="X694" s="38"/>
      <c r="Y694" s="53"/>
    </row>
    <row r="695" spans="2:25" ht="33.9" customHeight="1">
      <c r="B695" s="21">
        <f t="shared" si="10"/>
        <v>643</v>
      </c>
      <c r="C695" s="29"/>
      <c r="D695" s="29"/>
      <c r="E695" s="29"/>
      <c r="F695" s="29"/>
      <c r="G695" s="29"/>
      <c r="H695" s="29"/>
      <c r="I695" s="29"/>
      <c r="J695" s="29"/>
      <c r="K695" s="29"/>
      <c r="L695" s="29"/>
      <c r="M695" s="39"/>
      <c r="N695" s="39"/>
      <c r="O695" s="39"/>
      <c r="P695" s="39"/>
      <c r="Q695" s="39"/>
      <c r="R695" s="39"/>
      <c r="S695" s="39"/>
      <c r="T695" s="39"/>
      <c r="U695" s="39"/>
      <c r="V695" s="39"/>
      <c r="W695" s="48"/>
      <c r="X695" s="38"/>
      <c r="Y695" s="53"/>
    </row>
    <row r="696" spans="2:25" ht="33.9" customHeight="1">
      <c r="B696" s="21">
        <f t="shared" si="10"/>
        <v>644</v>
      </c>
      <c r="C696" s="29"/>
      <c r="D696" s="29"/>
      <c r="E696" s="29"/>
      <c r="F696" s="29"/>
      <c r="G696" s="29"/>
      <c r="H696" s="29"/>
      <c r="I696" s="29"/>
      <c r="J696" s="29"/>
      <c r="K696" s="29"/>
      <c r="L696" s="29"/>
      <c r="M696" s="39"/>
      <c r="N696" s="39"/>
      <c r="O696" s="39"/>
      <c r="P696" s="39"/>
      <c r="Q696" s="39"/>
      <c r="R696" s="39"/>
      <c r="S696" s="39"/>
      <c r="T696" s="39"/>
      <c r="U696" s="39"/>
      <c r="V696" s="39"/>
      <c r="W696" s="48"/>
      <c r="X696" s="38"/>
      <c r="Y696" s="53"/>
    </row>
    <row r="697" spans="2:25" ht="33.9" customHeight="1">
      <c r="B697" s="21">
        <f t="shared" si="10"/>
        <v>645</v>
      </c>
      <c r="C697" s="29"/>
      <c r="D697" s="29"/>
      <c r="E697" s="29"/>
      <c r="F697" s="29"/>
      <c r="G697" s="29"/>
      <c r="H697" s="29"/>
      <c r="I697" s="29"/>
      <c r="J697" s="29"/>
      <c r="K697" s="29"/>
      <c r="L697" s="29"/>
      <c r="M697" s="39"/>
      <c r="N697" s="39"/>
      <c r="O697" s="39"/>
      <c r="P697" s="39"/>
      <c r="Q697" s="39"/>
      <c r="R697" s="39"/>
      <c r="S697" s="39"/>
      <c r="T697" s="39"/>
      <c r="U697" s="39"/>
      <c r="V697" s="39"/>
      <c r="W697" s="48"/>
      <c r="X697" s="38"/>
      <c r="Y697" s="53"/>
    </row>
    <row r="698" spans="2:25" ht="33.9" customHeight="1">
      <c r="B698" s="21">
        <f t="shared" si="10"/>
        <v>646</v>
      </c>
      <c r="C698" s="29"/>
      <c r="D698" s="29"/>
      <c r="E698" s="29"/>
      <c r="F698" s="29"/>
      <c r="G698" s="29"/>
      <c r="H698" s="29"/>
      <c r="I698" s="29"/>
      <c r="J698" s="29"/>
      <c r="K698" s="29"/>
      <c r="L698" s="29"/>
      <c r="M698" s="39"/>
      <c r="N698" s="39"/>
      <c r="O698" s="39"/>
      <c r="P698" s="39"/>
      <c r="Q698" s="39"/>
      <c r="R698" s="39"/>
      <c r="S698" s="39"/>
      <c r="T698" s="39"/>
      <c r="U698" s="39"/>
      <c r="V698" s="39"/>
      <c r="W698" s="48"/>
      <c r="X698" s="38"/>
      <c r="Y698" s="53"/>
    </row>
    <row r="699" spans="2:25" ht="33.9" customHeight="1">
      <c r="B699" s="21">
        <f t="shared" si="10"/>
        <v>647</v>
      </c>
      <c r="C699" s="29"/>
      <c r="D699" s="29"/>
      <c r="E699" s="29"/>
      <c r="F699" s="29"/>
      <c r="G699" s="29"/>
      <c r="H699" s="29"/>
      <c r="I699" s="29"/>
      <c r="J699" s="29"/>
      <c r="K699" s="29"/>
      <c r="L699" s="29"/>
      <c r="M699" s="39"/>
      <c r="N699" s="39"/>
      <c r="O699" s="39"/>
      <c r="P699" s="39"/>
      <c r="Q699" s="39"/>
      <c r="R699" s="39"/>
      <c r="S699" s="39"/>
      <c r="T699" s="39"/>
      <c r="U699" s="39"/>
      <c r="V699" s="39"/>
      <c r="W699" s="48"/>
      <c r="X699" s="38"/>
      <c r="Y699" s="53"/>
    </row>
    <row r="700" spans="2:25" ht="33.9" customHeight="1">
      <c r="B700" s="21">
        <f t="shared" si="10"/>
        <v>648</v>
      </c>
      <c r="C700" s="29"/>
      <c r="D700" s="29"/>
      <c r="E700" s="29"/>
      <c r="F700" s="29"/>
      <c r="G700" s="29"/>
      <c r="H700" s="29"/>
      <c r="I700" s="29"/>
      <c r="J700" s="29"/>
      <c r="K700" s="29"/>
      <c r="L700" s="29"/>
      <c r="M700" s="39"/>
      <c r="N700" s="39"/>
      <c r="O700" s="39"/>
      <c r="P700" s="39"/>
      <c r="Q700" s="39"/>
      <c r="R700" s="39"/>
      <c r="S700" s="39"/>
      <c r="T700" s="39"/>
      <c r="U700" s="39"/>
      <c r="V700" s="39"/>
      <c r="W700" s="48"/>
      <c r="X700" s="38"/>
      <c r="Y700" s="53"/>
    </row>
    <row r="701" spans="2:25" ht="33.9" customHeight="1">
      <c r="B701" s="21">
        <f t="shared" si="10"/>
        <v>649</v>
      </c>
      <c r="C701" s="29"/>
      <c r="D701" s="29"/>
      <c r="E701" s="29"/>
      <c r="F701" s="29"/>
      <c r="G701" s="29"/>
      <c r="H701" s="29"/>
      <c r="I701" s="29"/>
      <c r="J701" s="29"/>
      <c r="K701" s="29"/>
      <c r="L701" s="29"/>
      <c r="M701" s="39"/>
      <c r="N701" s="39"/>
      <c r="O701" s="39"/>
      <c r="P701" s="39"/>
      <c r="Q701" s="39"/>
      <c r="R701" s="39"/>
      <c r="S701" s="39"/>
      <c r="T701" s="39"/>
      <c r="U701" s="39"/>
      <c r="V701" s="39"/>
      <c r="W701" s="48"/>
      <c r="X701" s="38"/>
      <c r="Y701" s="53"/>
    </row>
    <row r="702" spans="2:25" ht="33.9" customHeight="1">
      <c r="B702" s="21">
        <f t="shared" si="10"/>
        <v>650</v>
      </c>
      <c r="C702" s="29"/>
      <c r="D702" s="29"/>
      <c r="E702" s="29"/>
      <c r="F702" s="29"/>
      <c r="G702" s="29"/>
      <c r="H702" s="29"/>
      <c r="I702" s="29"/>
      <c r="J702" s="29"/>
      <c r="K702" s="29"/>
      <c r="L702" s="29"/>
      <c r="M702" s="39"/>
      <c r="N702" s="39"/>
      <c r="O702" s="39"/>
      <c r="P702" s="39"/>
      <c r="Q702" s="39"/>
      <c r="R702" s="39"/>
      <c r="S702" s="39"/>
      <c r="T702" s="39"/>
      <c r="U702" s="39"/>
      <c r="V702" s="39"/>
      <c r="W702" s="48"/>
      <c r="X702" s="38"/>
      <c r="Y702" s="53"/>
    </row>
    <row r="703" spans="2:25" ht="33.9" customHeight="1">
      <c r="B703" s="21">
        <f t="shared" si="10"/>
        <v>651</v>
      </c>
      <c r="C703" s="29"/>
      <c r="D703" s="29"/>
      <c r="E703" s="29"/>
      <c r="F703" s="29"/>
      <c r="G703" s="29"/>
      <c r="H703" s="29"/>
      <c r="I703" s="29"/>
      <c r="J703" s="29"/>
      <c r="K703" s="29"/>
      <c r="L703" s="29"/>
      <c r="M703" s="39"/>
      <c r="N703" s="39"/>
      <c r="O703" s="39"/>
      <c r="P703" s="39"/>
      <c r="Q703" s="39"/>
      <c r="R703" s="39"/>
      <c r="S703" s="39"/>
      <c r="T703" s="39"/>
      <c r="U703" s="39"/>
      <c r="V703" s="39"/>
      <c r="W703" s="48"/>
      <c r="X703" s="38"/>
      <c r="Y703" s="53"/>
    </row>
    <row r="704" spans="2:25" ht="33.9" customHeight="1">
      <c r="B704" s="21">
        <f t="shared" si="10"/>
        <v>652</v>
      </c>
      <c r="C704" s="29"/>
      <c r="D704" s="29"/>
      <c r="E704" s="29"/>
      <c r="F704" s="29"/>
      <c r="G704" s="29"/>
      <c r="H704" s="29"/>
      <c r="I704" s="29"/>
      <c r="J704" s="29"/>
      <c r="K704" s="29"/>
      <c r="L704" s="29"/>
      <c r="M704" s="39"/>
      <c r="N704" s="39"/>
      <c r="O704" s="39"/>
      <c r="P704" s="39"/>
      <c r="Q704" s="39"/>
      <c r="R704" s="39"/>
      <c r="S704" s="39"/>
      <c r="T704" s="39"/>
      <c r="U704" s="39"/>
      <c r="V704" s="39"/>
      <c r="W704" s="48"/>
      <c r="X704" s="38"/>
      <c r="Y704" s="53"/>
    </row>
    <row r="705" spans="2:25" ht="33.9" customHeight="1">
      <c r="B705" s="21">
        <f t="shared" si="10"/>
        <v>653</v>
      </c>
      <c r="C705" s="29"/>
      <c r="D705" s="29"/>
      <c r="E705" s="29"/>
      <c r="F705" s="29"/>
      <c r="G705" s="29"/>
      <c r="H705" s="29"/>
      <c r="I705" s="29"/>
      <c r="J705" s="29"/>
      <c r="K705" s="29"/>
      <c r="L705" s="29"/>
      <c r="M705" s="39"/>
      <c r="N705" s="39"/>
      <c r="O705" s="39"/>
      <c r="P705" s="39"/>
      <c r="Q705" s="39"/>
      <c r="R705" s="39"/>
      <c r="S705" s="39"/>
      <c r="T705" s="39"/>
      <c r="U705" s="39"/>
      <c r="V705" s="39"/>
      <c r="W705" s="48"/>
      <c r="X705" s="38"/>
      <c r="Y705" s="53"/>
    </row>
    <row r="706" spans="2:25" ht="33.9" customHeight="1">
      <c r="B706" s="21">
        <f t="shared" si="10"/>
        <v>654</v>
      </c>
      <c r="C706" s="29"/>
      <c r="D706" s="29"/>
      <c r="E706" s="29"/>
      <c r="F706" s="29"/>
      <c r="G706" s="29"/>
      <c r="H706" s="29"/>
      <c r="I706" s="29"/>
      <c r="J706" s="29"/>
      <c r="K706" s="29"/>
      <c r="L706" s="29"/>
      <c r="M706" s="39"/>
      <c r="N706" s="39"/>
      <c r="O706" s="39"/>
      <c r="P706" s="39"/>
      <c r="Q706" s="39"/>
      <c r="R706" s="39"/>
      <c r="S706" s="39"/>
      <c r="T706" s="39"/>
      <c r="U706" s="39"/>
      <c r="V706" s="39"/>
      <c r="W706" s="48"/>
      <c r="X706" s="38"/>
      <c r="Y706" s="53"/>
    </row>
    <row r="707" spans="2:25" ht="33.9" customHeight="1">
      <c r="B707" s="21">
        <f t="shared" si="10"/>
        <v>655</v>
      </c>
      <c r="C707" s="29"/>
      <c r="D707" s="29"/>
      <c r="E707" s="29"/>
      <c r="F707" s="29"/>
      <c r="G707" s="29"/>
      <c r="H707" s="29"/>
      <c r="I707" s="29"/>
      <c r="J707" s="29"/>
      <c r="K707" s="29"/>
      <c r="L707" s="29"/>
      <c r="M707" s="39"/>
      <c r="N707" s="39"/>
      <c r="O707" s="39"/>
      <c r="P707" s="39"/>
      <c r="Q707" s="39"/>
      <c r="R707" s="39"/>
      <c r="S707" s="39"/>
      <c r="T707" s="39"/>
      <c r="U707" s="39"/>
      <c r="V707" s="39"/>
      <c r="W707" s="48"/>
      <c r="X707" s="38"/>
      <c r="Y707" s="53"/>
    </row>
    <row r="708" spans="2:25" ht="33.9" customHeight="1">
      <c r="B708" s="21">
        <f t="shared" si="10"/>
        <v>656</v>
      </c>
      <c r="C708" s="29"/>
      <c r="D708" s="29"/>
      <c r="E708" s="29"/>
      <c r="F708" s="29"/>
      <c r="G708" s="29"/>
      <c r="H708" s="29"/>
      <c r="I708" s="29"/>
      <c r="J708" s="29"/>
      <c r="K708" s="29"/>
      <c r="L708" s="29"/>
      <c r="M708" s="39"/>
      <c r="N708" s="39"/>
      <c r="O708" s="39"/>
      <c r="P708" s="39"/>
      <c r="Q708" s="39"/>
      <c r="R708" s="39"/>
      <c r="S708" s="39"/>
      <c r="T708" s="39"/>
      <c r="U708" s="39"/>
      <c r="V708" s="39"/>
      <c r="W708" s="48"/>
      <c r="X708" s="38"/>
      <c r="Y708" s="53"/>
    </row>
    <row r="709" spans="2:25" ht="33.9" customHeight="1">
      <c r="B709" s="21">
        <f t="shared" si="10"/>
        <v>657</v>
      </c>
      <c r="C709" s="29"/>
      <c r="D709" s="29"/>
      <c r="E709" s="29"/>
      <c r="F709" s="29"/>
      <c r="G709" s="29"/>
      <c r="H709" s="29"/>
      <c r="I709" s="29"/>
      <c r="J709" s="29"/>
      <c r="K709" s="29"/>
      <c r="L709" s="29"/>
      <c r="M709" s="39"/>
      <c r="N709" s="39"/>
      <c r="O709" s="39"/>
      <c r="P709" s="39"/>
      <c r="Q709" s="39"/>
      <c r="R709" s="39"/>
      <c r="S709" s="39"/>
      <c r="T709" s="39"/>
      <c r="U709" s="39"/>
      <c r="V709" s="39"/>
      <c r="W709" s="48"/>
      <c r="X709" s="38"/>
      <c r="Y709" s="53"/>
    </row>
    <row r="710" spans="2:25" ht="33.9" customHeight="1">
      <c r="B710" s="21">
        <f t="shared" si="10"/>
        <v>658</v>
      </c>
      <c r="C710" s="29"/>
      <c r="D710" s="29"/>
      <c r="E710" s="29"/>
      <c r="F710" s="29"/>
      <c r="G710" s="29"/>
      <c r="H710" s="29"/>
      <c r="I710" s="29"/>
      <c r="J710" s="29"/>
      <c r="K710" s="29"/>
      <c r="L710" s="29"/>
      <c r="M710" s="39"/>
      <c r="N710" s="39"/>
      <c r="O710" s="39"/>
      <c r="P710" s="39"/>
      <c r="Q710" s="39"/>
      <c r="R710" s="39"/>
      <c r="S710" s="39"/>
      <c r="T710" s="39"/>
      <c r="U710" s="39"/>
      <c r="V710" s="39"/>
      <c r="W710" s="48"/>
      <c r="X710" s="38"/>
      <c r="Y710" s="53"/>
    </row>
    <row r="711" spans="2:25" ht="33.9" customHeight="1">
      <c r="B711" s="21">
        <f t="shared" si="10"/>
        <v>659</v>
      </c>
      <c r="C711" s="29"/>
      <c r="D711" s="29"/>
      <c r="E711" s="29"/>
      <c r="F711" s="29"/>
      <c r="G711" s="29"/>
      <c r="H711" s="29"/>
      <c r="I711" s="29"/>
      <c r="J711" s="29"/>
      <c r="K711" s="29"/>
      <c r="L711" s="29"/>
      <c r="M711" s="39"/>
      <c r="N711" s="39"/>
      <c r="O711" s="39"/>
      <c r="P711" s="39"/>
      <c r="Q711" s="39"/>
      <c r="R711" s="39"/>
      <c r="S711" s="39"/>
      <c r="T711" s="39"/>
      <c r="U711" s="39"/>
      <c r="V711" s="39"/>
      <c r="W711" s="48"/>
      <c r="X711" s="38"/>
      <c r="Y711" s="53"/>
    </row>
    <row r="712" spans="2:25" ht="33.9" customHeight="1">
      <c r="B712" s="21">
        <f t="shared" si="10"/>
        <v>660</v>
      </c>
      <c r="C712" s="29"/>
      <c r="D712" s="29"/>
      <c r="E712" s="29"/>
      <c r="F712" s="29"/>
      <c r="G712" s="29"/>
      <c r="H712" s="29"/>
      <c r="I712" s="29"/>
      <c r="J712" s="29"/>
      <c r="K712" s="29"/>
      <c r="L712" s="29"/>
      <c r="M712" s="39"/>
      <c r="N712" s="39"/>
      <c r="O712" s="39"/>
      <c r="P712" s="39"/>
      <c r="Q712" s="39"/>
      <c r="R712" s="39"/>
      <c r="S712" s="39"/>
      <c r="T712" s="39"/>
      <c r="U712" s="39"/>
      <c r="V712" s="39"/>
      <c r="W712" s="48"/>
      <c r="X712" s="38"/>
      <c r="Y712" s="53"/>
    </row>
    <row r="713" spans="2:25" ht="33.9" customHeight="1">
      <c r="B713" s="21">
        <f t="shared" si="10"/>
        <v>661</v>
      </c>
      <c r="C713" s="29"/>
      <c r="D713" s="29"/>
      <c r="E713" s="29"/>
      <c r="F713" s="29"/>
      <c r="G713" s="29"/>
      <c r="H713" s="29"/>
      <c r="I713" s="29"/>
      <c r="J713" s="29"/>
      <c r="K713" s="29"/>
      <c r="L713" s="29"/>
      <c r="M713" s="39"/>
      <c r="N713" s="39"/>
      <c r="O713" s="39"/>
      <c r="P713" s="39"/>
      <c r="Q713" s="39"/>
      <c r="R713" s="39"/>
      <c r="S713" s="39"/>
      <c r="T713" s="39"/>
      <c r="U713" s="39"/>
      <c r="V713" s="39"/>
      <c r="W713" s="48"/>
      <c r="X713" s="38"/>
      <c r="Y713" s="53"/>
    </row>
    <row r="714" spans="2:25" ht="33.9" customHeight="1">
      <c r="B714" s="21">
        <f t="shared" si="10"/>
        <v>662</v>
      </c>
      <c r="C714" s="29"/>
      <c r="D714" s="29"/>
      <c r="E714" s="29"/>
      <c r="F714" s="29"/>
      <c r="G714" s="29"/>
      <c r="H714" s="29"/>
      <c r="I714" s="29"/>
      <c r="J714" s="29"/>
      <c r="K714" s="29"/>
      <c r="L714" s="29"/>
      <c r="M714" s="39"/>
      <c r="N714" s="39"/>
      <c r="O714" s="39"/>
      <c r="P714" s="39"/>
      <c r="Q714" s="39"/>
      <c r="R714" s="39"/>
      <c r="S714" s="39"/>
      <c r="T714" s="39"/>
      <c r="U714" s="39"/>
      <c r="V714" s="39"/>
      <c r="W714" s="48"/>
      <c r="X714" s="38"/>
      <c r="Y714" s="53"/>
    </row>
    <row r="715" spans="2:25" ht="33.9" customHeight="1">
      <c r="B715" s="21">
        <f t="shared" si="10"/>
        <v>663</v>
      </c>
      <c r="C715" s="29"/>
      <c r="D715" s="29"/>
      <c r="E715" s="29"/>
      <c r="F715" s="29"/>
      <c r="G715" s="29"/>
      <c r="H715" s="29"/>
      <c r="I715" s="29"/>
      <c r="J715" s="29"/>
      <c r="K715" s="29"/>
      <c r="L715" s="29"/>
      <c r="M715" s="39"/>
      <c r="N715" s="39"/>
      <c r="O715" s="39"/>
      <c r="P715" s="39"/>
      <c r="Q715" s="39"/>
      <c r="R715" s="39"/>
      <c r="S715" s="39"/>
      <c r="T715" s="39"/>
      <c r="U715" s="39"/>
      <c r="V715" s="39"/>
      <c r="W715" s="48"/>
      <c r="X715" s="38"/>
      <c r="Y715" s="53"/>
    </row>
    <row r="716" spans="2:25" ht="33.9" customHeight="1">
      <c r="B716" s="21">
        <f t="shared" si="10"/>
        <v>664</v>
      </c>
      <c r="C716" s="29"/>
      <c r="D716" s="29"/>
      <c r="E716" s="29"/>
      <c r="F716" s="29"/>
      <c r="G716" s="29"/>
      <c r="H716" s="29"/>
      <c r="I716" s="29"/>
      <c r="J716" s="29"/>
      <c r="K716" s="29"/>
      <c r="L716" s="29"/>
      <c r="M716" s="39"/>
      <c r="N716" s="39"/>
      <c r="O716" s="39"/>
      <c r="P716" s="39"/>
      <c r="Q716" s="39"/>
      <c r="R716" s="39"/>
      <c r="S716" s="39"/>
      <c r="T716" s="39"/>
      <c r="U716" s="39"/>
      <c r="V716" s="39"/>
      <c r="W716" s="48"/>
      <c r="X716" s="38"/>
      <c r="Y716" s="53"/>
    </row>
    <row r="717" spans="2:25" ht="33.9" customHeight="1">
      <c r="B717" s="21">
        <f t="shared" si="10"/>
        <v>665</v>
      </c>
      <c r="C717" s="29"/>
      <c r="D717" s="29"/>
      <c r="E717" s="29"/>
      <c r="F717" s="29"/>
      <c r="G717" s="29"/>
      <c r="H717" s="29"/>
      <c r="I717" s="29"/>
      <c r="J717" s="29"/>
      <c r="K717" s="29"/>
      <c r="L717" s="29"/>
      <c r="M717" s="39"/>
      <c r="N717" s="39"/>
      <c r="O717" s="39"/>
      <c r="P717" s="39"/>
      <c r="Q717" s="39"/>
      <c r="R717" s="39"/>
      <c r="S717" s="39"/>
      <c r="T717" s="39"/>
      <c r="U717" s="39"/>
      <c r="V717" s="39"/>
      <c r="W717" s="48"/>
      <c r="X717" s="38"/>
      <c r="Y717" s="53"/>
    </row>
    <row r="718" spans="2:25" ht="33.9" customHeight="1">
      <c r="B718" s="21">
        <f t="shared" si="10"/>
        <v>666</v>
      </c>
      <c r="C718" s="29"/>
      <c r="D718" s="29"/>
      <c r="E718" s="29"/>
      <c r="F718" s="29"/>
      <c r="G718" s="29"/>
      <c r="H718" s="29"/>
      <c r="I718" s="29"/>
      <c r="J718" s="29"/>
      <c r="K718" s="29"/>
      <c r="L718" s="29"/>
      <c r="M718" s="39"/>
      <c r="N718" s="39"/>
      <c r="O718" s="39"/>
      <c r="P718" s="39"/>
      <c r="Q718" s="39"/>
      <c r="R718" s="39"/>
      <c r="S718" s="39"/>
      <c r="T718" s="39"/>
      <c r="U718" s="39"/>
      <c r="V718" s="39"/>
      <c r="W718" s="48"/>
      <c r="X718" s="38"/>
      <c r="Y718" s="53"/>
    </row>
    <row r="719" spans="2:25" ht="33.9" customHeight="1">
      <c r="B719" s="21">
        <f t="shared" si="10"/>
        <v>667</v>
      </c>
      <c r="C719" s="29"/>
      <c r="D719" s="29"/>
      <c r="E719" s="29"/>
      <c r="F719" s="29"/>
      <c r="G719" s="29"/>
      <c r="H719" s="29"/>
      <c r="I719" s="29"/>
      <c r="J719" s="29"/>
      <c r="K719" s="29"/>
      <c r="L719" s="29"/>
      <c r="M719" s="39"/>
      <c r="N719" s="39"/>
      <c r="O719" s="39"/>
      <c r="P719" s="39"/>
      <c r="Q719" s="39"/>
      <c r="R719" s="39"/>
      <c r="S719" s="39"/>
      <c r="T719" s="39"/>
      <c r="U719" s="39"/>
      <c r="V719" s="39"/>
      <c r="W719" s="48"/>
      <c r="X719" s="38"/>
      <c r="Y719" s="53"/>
    </row>
    <row r="720" spans="2:25" ht="33.9" customHeight="1">
      <c r="B720" s="21">
        <f t="shared" si="10"/>
        <v>668</v>
      </c>
      <c r="C720" s="29"/>
      <c r="D720" s="29"/>
      <c r="E720" s="29"/>
      <c r="F720" s="29"/>
      <c r="G720" s="29"/>
      <c r="H720" s="29"/>
      <c r="I720" s="29"/>
      <c r="J720" s="29"/>
      <c r="K720" s="29"/>
      <c r="L720" s="29"/>
      <c r="M720" s="39"/>
      <c r="N720" s="39"/>
      <c r="O720" s="39"/>
      <c r="P720" s="39"/>
      <c r="Q720" s="39"/>
      <c r="R720" s="39"/>
      <c r="S720" s="39"/>
      <c r="T720" s="39"/>
      <c r="U720" s="39"/>
      <c r="V720" s="39"/>
      <c r="W720" s="48"/>
      <c r="X720" s="38"/>
      <c r="Y720" s="53"/>
    </row>
    <row r="721" spans="2:25" ht="33.9" customHeight="1">
      <c r="B721" s="21">
        <f t="shared" si="10"/>
        <v>669</v>
      </c>
      <c r="C721" s="29"/>
      <c r="D721" s="29"/>
      <c r="E721" s="29"/>
      <c r="F721" s="29"/>
      <c r="G721" s="29"/>
      <c r="H721" s="29"/>
      <c r="I721" s="29"/>
      <c r="J721" s="29"/>
      <c r="K721" s="29"/>
      <c r="L721" s="29"/>
      <c r="M721" s="39"/>
      <c r="N721" s="39"/>
      <c r="O721" s="39"/>
      <c r="P721" s="39"/>
      <c r="Q721" s="39"/>
      <c r="R721" s="39"/>
      <c r="S721" s="39"/>
      <c r="T721" s="39"/>
      <c r="U721" s="39"/>
      <c r="V721" s="39"/>
      <c r="W721" s="48"/>
      <c r="X721" s="38"/>
      <c r="Y721" s="53"/>
    </row>
    <row r="722" spans="2:25" ht="33.9" customHeight="1">
      <c r="B722" s="21">
        <f t="shared" si="10"/>
        <v>670</v>
      </c>
      <c r="C722" s="29"/>
      <c r="D722" s="29"/>
      <c r="E722" s="29"/>
      <c r="F722" s="29"/>
      <c r="G722" s="29"/>
      <c r="H722" s="29"/>
      <c r="I722" s="29"/>
      <c r="J722" s="29"/>
      <c r="K722" s="29"/>
      <c r="L722" s="29"/>
      <c r="M722" s="39"/>
      <c r="N722" s="39"/>
      <c r="O722" s="39"/>
      <c r="P722" s="39"/>
      <c r="Q722" s="39"/>
      <c r="R722" s="39"/>
      <c r="S722" s="39"/>
      <c r="T722" s="39"/>
      <c r="U722" s="39"/>
      <c r="V722" s="39"/>
      <c r="W722" s="48"/>
      <c r="X722" s="38"/>
      <c r="Y722" s="53"/>
    </row>
    <row r="723" spans="2:25" ht="33.9" customHeight="1">
      <c r="B723" s="21">
        <f t="shared" si="10"/>
        <v>671</v>
      </c>
      <c r="C723" s="29"/>
      <c r="D723" s="29"/>
      <c r="E723" s="29"/>
      <c r="F723" s="29"/>
      <c r="G723" s="29"/>
      <c r="H723" s="29"/>
      <c r="I723" s="29"/>
      <c r="J723" s="29"/>
      <c r="K723" s="29"/>
      <c r="L723" s="29"/>
      <c r="M723" s="39"/>
      <c r="N723" s="39"/>
      <c r="O723" s="39"/>
      <c r="P723" s="39"/>
      <c r="Q723" s="39"/>
      <c r="R723" s="39"/>
      <c r="S723" s="39"/>
      <c r="T723" s="39"/>
      <c r="U723" s="39"/>
      <c r="V723" s="39"/>
      <c r="W723" s="48"/>
      <c r="X723" s="38"/>
      <c r="Y723" s="53"/>
    </row>
    <row r="724" spans="2:25" ht="33.9" customHeight="1">
      <c r="B724" s="21">
        <f t="shared" si="10"/>
        <v>672</v>
      </c>
      <c r="C724" s="29"/>
      <c r="D724" s="29"/>
      <c r="E724" s="29"/>
      <c r="F724" s="29"/>
      <c r="G724" s="29"/>
      <c r="H724" s="29"/>
      <c r="I724" s="29"/>
      <c r="J724" s="29"/>
      <c r="K724" s="29"/>
      <c r="L724" s="29"/>
      <c r="M724" s="39"/>
      <c r="N724" s="39"/>
      <c r="O724" s="39"/>
      <c r="P724" s="39"/>
      <c r="Q724" s="39"/>
      <c r="R724" s="39"/>
      <c r="S724" s="39"/>
      <c r="T724" s="39"/>
      <c r="U724" s="39"/>
      <c r="V724" s="39"/>
      <c r="W724" s="48"/>
      <c r="X724" s="38"/>
      <c r="Y724" s="53"/>
    </row>
    <row r="725" spans="2:25" ht="33.9" customHeight="1">
      <c r="B725" s="21">
        <f t="shared" si="10"/>
        <v>673</v>
      </c>
      <c r="C725" s="29"/>
      <c r="D725" s="29"/>
      <c r="E725" s="29"/>
      <c r="F725" s="29"/>
      <c r="G725" s="29"/>
      <c r="H725" s="29"/>
      <c r="I725" s="29"/>
      <c r="J725" s="29"/>
      <c r="K725" s="29"/>
      <c r="L725" s="29"/>
      <c r="M725" s="39"/>
      <c r="N725" s="39"/>
      <c r="O725" s="39"/>
      <c r="P725" s="39"/>
      <c r="Q725" s="39"/>
      <c r="R725" s="39"/>
      <c r="S725" s="39"/>
      <c r="T725" s="39"/>
      <c r="U725" s="39"/>
      <c r="V725" s="39"/>
      <c r="W725" s="48"/>
      <c r="X725" s="38"/>
      <c r="Y725" s="53"/>
    </row>
    <row r="726" spans="2:25" ht="33.9" customHeight="1">
      <c r="B726" s="21">
        <f t="shared" si="10"/>
        <v>674</v>
      </c>
      <c r="C726" s="29"/>
      <c r="D726" s="29"/>
      <c r="E726" s="29"/>
      <c r="F726" s="29"/>
      <c r="G726" s="29"/>
      <c r="H726" s="29"/>
      <c r="I726" s="29"/>
      <c r="J726" s="29"/>
      <c r="K726" s="29"/>
      <c r="L726" s="29"/>
      <c r="M726" s="39"/>
      <c r="N726" s="39"/>
      <c r="O726" s="39"/>
      <c r="P726" s="39"/>
      <c r="Q726" s="39"/>
      <c r="R726" s="39"/>
      <c r="S726" s="39"/>
      <c r="T726" s="39"/>
      <c r="U726" s="39"/>
      <c r="V726" s="39"/>
      <c r="W726" s="48"/>
      <c r="X726" s="38"/>
      <c r="Y726" s="53"/>
    </row>
    <row r="727" spans="2:25" ht="33.9" customHeight="1">
      <c r="B727" s="21">
        <f t="shared" si="10"/>
        <v>675</v>
      </c>
      <c r="C727" s="29"/>
      <c r="D727" s="29"/>
      <c r="E727" s="29"/>
      <c r="F727" s="29"/>
      <c r="G727" s="29"/>
      <c r="H727" s="29"/>
      <c r="I727" s="29"/>
      <c r="J727" s="29"/>
      <c r="K727" s="29"/>
      <c r="L727" s="29"/>
      <c r="M727" s="39"/>
      <c r="N727" s="39"/>
      <c r="O727" s="39"/>
      <c r="P727" s="39"/>
      <c r="Q727" s="39"/>
      <c r="R727" s="39"/>
      <c r="S727" s="39"/>
      <c r="T727" s="39"/>
      <c r="U727" s="39"/>
      <c r="V727" s="39"/>
      <c r="W727" s="48"/>
      <c r="X727" s="38"/>
      <c r="Y727" s="53"/>
    </row>
    <row r="728" spans="2:25" ht="33.9" customHeight="1">
      <c r="B728" s="21">
        <f t="shared" si="10"/>
        <v>676</v>
      </c>
      <c r="C728" s="29"/>
      <c r="D728" s="29"/>
      <c r="E728" s="29"/>
      <c r="F728" s="29"/>
      <c r="G728" s="29"/>
      <c r="H728" s="29"/>
      <c r="I728" s="29"/>
      <c r="J728" s="29"/>
      <c r="K728" s="29"/>
      <c r="L728" s="29"/>
      <c r="M728" s="39"/>
      <c r="N728" s="39"/>
      <c r="O728" s="39"/>
      <c r="P728" s="39"/>
      <c r="Q728" s="39"/>
      <c r="R728" s="39"/>
      <c r="S728" s="39"/>
      <c r="T728" s="39"/>
      <c r="U728" s="39"/>
      <c r="V728" s="39"/>
      <c r="W728" s="48"/>
      <c r="X728" s="38"/>
      <c r="Y728" s="53"/>
    </row>
    <row r="729" spans="2:25" ht="33.9" customHeight="1">
      <c r="B729" s="21">
        <f t="shared" si="10"/>
        <v>677</v>
      </c>
      <c r="C729" s="29"/>
      <c r="D729" s="29"/>
      <c r="E729" s="29"/>
      <c r="F729" s="29"/>
      <c r="G729" s="29"/>
      <c r="H729" s="29"/>
      <c r="I729" s="29"/>
      <c r="J729" s="29"/>
      <c r="K729" s="29"/>
      <c r="L729" s="29"/>
      <c r="M729" s="39"/>
      <c r="N729" s="39"/>
      <c r="O729" s="39"/>
      <c r="P729" s="39"/>
      <c r="Q729" s="39"/>
      <c r="R729" s="39"/>
      <c r="S729" s="39"/>
      <c r="T729" s="39"/>
      <c r="U729" s="39"/>
      <c r="V729" s="39"/>
      <c r="W729" s="48"/>
      <c r="X729" s="38"/>
      <c r="Y729" s="53"/>
    </row>
    <row r="730" spans="2:25" ht="33.9" customHeight="1">
      <c r="B730" s="21">
        <f t="shared" si="10"/>
        <v>678</v>
      </c>
      <c r="C730" s="29"/>
      <c r="D730" s="29"/>
      <c r="E730" s="29"/>
      <c r="F730" s="29"/>
      <c r="G730" s="29"/>
      <c r="H730" s="29"/>
      <c r="I730" s="29"/>
      <c r="J730" s="29"/>
      <c r="K730" s="29"/>
      <c r="L730" s="29"/>
      <c r="M730" s="39"/>
      <c r="N730" s="39"/>
      <c r="O730" s="39"/>
      <c r="P730" s="39"/>
      <c r="Q730" s="39"/>
      <c r="R730" s="39"/>
      <c r="S730" s="39"/>
      <c r="T730" s="39"/>
      <c r="U730" s="39"/>
      <c r="V730" s="39"/>
      <c r="W730" s="48"/>
      <c r="X730" s="38"/>
      <c r="Y730" s="53"/>
    </row>
    <row r="731" spans="2:25" ht="33.9" customHeight="1">
      <c r="B731" s="21">
        <f t="shared" si="10"/>
        <v>679</v>
      </c>
      <c r="C731" s="29"/>
      <c r="D731" s="29"/>
      <c r="E731" s="29"/>
      <c r="F731" s="29"/>
      <c r="G731" s="29"/>
      <c r="H731" s="29"/>
      <c r="I731" s="29"/>
      <c r="J731" s="29"/>
      <c r="K731" s="29"/>
      <c r="L731" s="29"/>
      <c r="M731" s="39"/>
      <c r="N731" s="39"/>
      <c r="O731" s="39"/>
      <c r="P731" s="39"/>
      <c r="Q731" s="39"/>
      <c r="R731" s="39"/>
      <c r="S731" s="39"/>
      <c r="T731" s="39"/>
      <c r="U731" s="39"/>
      <c r="V731" s="39"/>
      <c r="W731" s="48"/>
      <c r="X731" s="38"/>
      <c r="Y731" s="53"/>
    </row>
    <row r="732" spans="2:25" ht="33.9" customHeight="1">
      <c r="B732" s="21">
        <f t="shared" si="10"/>
        <v>680</v>
      </c>
      <c r="C732" s="29"/>
      <c r="D732" s="29"/>
      <c r="E732" s="29"/>
      <c r="F732" s="29"/>
      <c r="G732" s="29"/>
      <c r="H732" s="29"/>
      <c r="I732" s="29"/>
      <c r="J732" s="29"/>
      <c r="K732" s="29"/>
      <c r="L732" s="29"/>
      <c r="M732" s="39"/>
      <c r="N732" s="39"/>
      <c r="O732" s="39"/>
      <c r="P732" s="39"/>
      <c r="Q732" s="39"/>
      <c r="R732" s="39"/>
      <c r="S732" s="39"/>
      <c r="T732" s="39"/>
      <c r="U732" s="39"/>
      <c r="V732" s="39"/>
      <c r="W732" s="48"/>
      <c r="X732" s="38"/>
      <c r="Y732" s="53"/>
    </row>
    <row r="733" spans="2:25" ht="33.9" customHeight="1">
      <c r="B733" s="21">
        <f t="shared" si="10"/>
        <v>681</v>
      </c>
      <c r="C733" s="29"/>
      <c r="D733" s="29"/>
      <c r="E733" s="29"/>
      <c r="F733" s="29"/>
      <c r="G733" s="29"/>
      <c r="H733" s="29"/>
      <c r="I733" s="29"/>
      <c r="J733" s="29"/>
      <c r="K733" s="29"/>
      <c r="L733" s="29"/>
      <c r="M733" s="39"/>
      <c r="N733" s="39"/>
      <c r="O733" s="39"/>
      <c r="P733" s="39"/>
      <c r="Q733" s="39"/>
      <c r="R733" s="39"/>
      <c r="S733" s="39"/>
      <c r="T733" s="39"/>
      <c r="U733" s="39"/>
      <c r="V733" s="39"/>
      <c r="W733" s="48"/>
      <c r="X733" s="38"/>
      <c r="Y733" s="53"/>
    </row>
    <row r="734" spans="2:25" ht="33.9" customHeight="1">
      <c r="B734" s="21">
        <f t="shared" si="10"/>
        <v>682</v>
      </c>
      <c r="C734" s="29"/>
      <c r="D734" s="29"/>
      <c r="E734" s="29"/>
      <c r="F734" s="29"/>
      <c r="G734" s="29"/>
      <c r="H734" s="29"/>
      <c r="I734" s="29"/>
      <c r="J734" s="29"/>
      <c r="K734" s="29"/>
      <c r="L734" s="29"/>
      <c r="M734" s="39"/>
      <c r="N734" s="39"/>
      <c r="O734" s="39"/>
      <c r="P734" s="39"/>
      <c r="Q734" s="39"/>
      <c r="R734" s="39"/>
      <c r="S734" s="39"/>
      <c r="T734" s="39"/>
      <c r="U734" s="39"/>
      <c r="V734" s="39"/>
      <c r="W734" s="48"/>
      <c r="X734" s="38"/>
      <c r="Y734" s="53"/>
    </row>
    <row r="735" spans="2:25" ht="33.9" customHeight="1">
      <c r="B735" s="21">
        <f t="shared" si="10"/>
        <v>683</v>
      </c>
      <c r="C735" s="29"/>
      <c r="D735" s="29"/>
      <c r="E735" s="29"/>
      <c r="F735" s="29"/>
      <c r="G735" s="29"/>
      <c r="H735" s="29"/>
      <c r="I735" s="29"/>
      <c r="J735" s="29"/>
      <c r="K735" s="29"/>
      <c r="L735" s="29"/>
      <c r="M735" s="39"/>
      <c r="N735" s="39"/>
      <c r="O735" s="39"/>
      <c r="P735" s="39"/>
      <c r="Q735" s="39"/>
      <c r="R735" s="39"/>
      <c r="S735" s="39"/>
      <c r="T735" s="39"/>
      <c r="U735" s="39"/>
      <c r="V735" s="39"/>
      <c r="W735" s="48"/>
      <c r="X735" s="38"/>
      <c r="Y735" s="53"/>
    </row>
    <row r="736" spans="2:25" ht="33.9" customHeight="1">
      <c r="B736" s="21">
        <f t="shared" si="10"/>
        <v>684</v>
      </c>
      <c r="C736" s="29"/>
      <c r="D736" s="29"/>
      <c r="E736" s="29"/>
      <c r="F736" s="29"/>
      <c r="G736" s="29"/>
      <c r="H736" s="29"/>
      <c r="I736" s="29"/>
      <c r="J736" s="29"/>
      <c r="K736" s="29"/>
      <c r="L736" s="29"/>
      <c r="M736" s="39"/>
      <c r="N736" s="39"/>
      <c r="O736" s="39"/>
      <c r="P736" s="39"/>
      <c r="Q736" s="39"/>
      <c r="R736" s="39"/>
      <c r="S736" s="39"/>
      <c r="T736" s="39"/>
      <c r="U736" s="39"/>
      <c r="V736" s="39"/>
      <c r="W736" s="48"/>
      <c r="X736" s="38"/>
      <c r="Y736" s="53"/>
    </row>
    <row r="737" spans="2:25" ht="33.9" customHeight="1">
      <c r="B737" s="21">
        <f t="shared" si="10"/>
        <v>685</v>
      </c>
      <c r="C737" s="29"/>
      <c r="D737" s="29"/>
      <c r="E737" s="29"/>
      <c r="F737" s="29"/>
      <c r="G737" s="29"/>
      <c r="H737" s="29"/>
      <c r="I737" s="29"/>
      <c r="J737" s="29"/>
      <c r="K737" s="29"/>
      <c r="L737" s="29"/>
      <c r="M737" s="39"/>
      <c r="N737" s="39"/>
      <c r="O737" s="39"/>
      <c r="P737" s="39"/>
      <c r="Q737" s="39"/>
      <c r="R737" s="39"/>
      <c r="S737" s="39"/>
      <c r="T737" s="39"/>
      <c r="U737" s="39"/>
      <c r="V737" s="39"/>
      <c r="W737" s="48"/>
      <c r="X737" s="38"/>
      <c r="Y737" s="53"/>
    </row>
    <row r="738" spans="2:25" ht="33.9" customHeight="1">
      <c r="B738" s="21">
        <f t="shared" si="10"/>
        <v>686</v>
      </c>
      <c r="C738" s="29"/>
      <c r="D738" s="29"/>
      <c r="E738" s="29"/>
      <c r="F738" s="29"/>
      <c r="G738" s="29"/>
      <c r="H738" s="29"/>
      <c r="I738" s="29"/>
      <c r="J738" s="29"/>
      <c r="K738" s="29"/>
      <c r="L738" s="29"/>
      <c r="M738" s="39"/>
      <c r="N738" s="39"/>
      <c r="O738" s="39"/>
      <c r="P738" s="39"/>
      <c r="Q738" s="39"/>
      <c r="R738" s="39"/>
      <c r="S738" s="39"/>
      <c r="T738" s="39"/>
      <c r="U738" s="39"/>
      <c r="V738" s="39"/>
      <c r="W738" s="48"/>
      <c r="X738" s="38"/>
      <c r="Y738" s="53"/>
    </row>
    <row r="739" spans="2:25" ht="33.9" customHeight="1">
      <c r="B739" s="21">
        <f t="shared" si="10"/>
        <v>687</v>
      </c>
      <c r="C739" s="29"/>
      <c r="D739" s="29"/>
      <c r="E739" s="29"/>
      <c r="F739" s="29"/>
      <c r="G739" s="29"/>
      <c r="H739" s="29"/>
      <c r="I739" s="29"/>
      <c r="J739" s="29"/>
      <c r="K739" s="29"/>
      <c r="L739" s="29"/>
      <c r="M739" s="39"/>
      <c r="N739" s="39"/>
      <c r="O739" s="39"/>
      <c r="P739" s="39"/>
      <c r="Q739" s="39"/>
      <c r="R739" s="39"/>
      <c r="S739" s="39"/>
      <c r="T739" s="39"/>
      <c r="U739" s="39"/>
      <c r="V739" s="39"/>
      <c r="W739" s="48"/>
      <c r="X739" s="38"/>
      <c r="Y739" s="53"/>
    </row>
    <row r="740" spans="2:25" ht="33.9" customHeight="1">
      <c r="B740" s="21">
        <f t="shared" si="10"/>
        <v>688</v>
      </c>
      <c r="C740" s="29"/>
      <c r="D740" s="29"/>
      <c r="E740" s="29"/>
      <c r="F740" s="29"/>
      <c r="G740" s="29"/>
      <c r="H740" s="29"/>
      <c r="I740" s="29"/>
      <c r="J740" s="29"/>
      <c r="K740" s="29"/>
      <c r="L740" s="29"/>
      <c r="M740" s="39"/>
      <c r="N740" s="39"/>
      <c r="O740" s="39"/>
      <c r="P740" s="39"/>
      <c r="Q740" s="39"/>
      <c r="R740" s="39"/>
      <c r="S740" s="39"/>
      <c r="T740" s="39"/>
      <c r="U740" s="39"/>
      <c r="V740" s="39"/>
      <c r="W740" s="48"/>
      <c r="X740" s="38"/>
      <c r="Y740" s="53"/>
    </row>
    <row r="741" spans="2:25" ht="33.9" customHeight="1">
      <c r="B741" s="21">
        <f t="shared" si="10"/>
        <v>689</v>
      </c>
      <c r="C741" s="29"/>
      <c r="D741" s="29"/>
      <c r="E741" s="29"/>
      <c r="F741" s="29"/>
      <c r="G741" s="29"/>
      <c r="H741" s="29"/>
      <c r="I741" s="29"/>
      <c r="J741" s="29"/>
      <c r="K741" s="29"/>
      <c r="L741" s="29"/>
      <c r="M741" s="39"/>
      <c r="N741" s="39"/>
      <c r="O741" s="39"/>
      <c r="P741" s="39"/>
      <c r="Q741" s="39"/>
      <c r="R741" s="39"/>
      <c r="S741" s="39"/>
      <c r="T741" s="39"/>
      <c r="U741" s="39"/>
      <c r="V741" s="39"/>
      <c r="W741" s="48"/>
      <c r="X741" s="38"/>
      <c r="Y741" s="53"/>
    </row>
    <row r="742" spans="2:25" ht="33.9" customHeight="1">
      <c r="B742" s="21">
        <f t="shared" si="10"/>
        <v>690</v>
      </c>
      <c r="C742" s="29"/>
      <c r="D742" s="29"/>
      <c r="E742" s="29"/>
      <c r="F742" s="29"/>
      <c r="G742" s="29"/>
      <c r="H742" s="29"/>
      <c r="I742" s="29"/>
      <c r="J742" s="29"/>
      <c r="K742" s="29"/>
      <c r="L742" s="29"/>
      <c r="M742" s="39"/>
      <c r="N742" s="39"/>
      <c r="O742" s="39"/>
      <c r="P742" s="39"/>
      <c r="Q742" s="39"/>
      <c r="R742" s="39"/>
      <c r="S742" s="39"/>
      <c r="T742" s="39"/>
      <c r="U742" s="39"/>
      <c r="V742" s="39"/>
      <c r="W742" s="48"/>
      <c r="X742" s="38"/>
      <c r="Y742" s="53"/>
    </row>
    <row r="743" spans="2:25" ht="33.9" customHeight="1">
      <c r="B743" s="21">
        <f t="shared" si="10"/>
        <v>691</v>
      </c>
      <c r="C743" s="29"/>
      <c r="D743" s="29"/>
      <c r="E743" s="29"/>
      <c r="F743" s="29"/>
      <c r="G743" s="29"/>
      <c r="H743" s="29"/>
      <c r="I743" s="29"/>
      <c r="J743" s="29"/>
      <c r="K743" s="29"/>
      <c r="L743" s="29"/>
      <c r="M743" s="39"/>
      <c r="N743" s="39"/>
      <c r="O743" s="39"/>
      <c r="P743" s="39"/>
      <c r="Q743" s="39"/>
      <c r="R743" s="39"/>
      <c r="S743" s="39"/>
      <c r="T743" s="39"/>
      <c r="U743" s="39"/>
      <c r="V743" s="39"/>
      <c r="W743" s="48"/>
      <c r="X743" s="38"/>
      <c r="Y743" s="53"/>
    </row>
    <row r="744" spans="2:25" ht="33.9" customHeight="1">
      <c r="B744" s="21">
        <f t="shared" si="10"/>
        <v>692</v>
      </c>
      <c r="C744" s="29"/>
      <c r="D744" s="29"/>
      <c r="E744" s="29"/>
      <c r="F744" s="29"/>
      <c r="G744" s="29"/>
      <c r="H744" s="29"/>
      <c r="I744" s="29"/>
      <c r="J744" s="29"/>
      <c r="K744" s="29"/>
      <c r="L744" s="29"/>
      <c r="M744" s="39"/>
      <c r="N744" s="39"/>
      <c r="O744" s="39"/>
      <c r="P744" s="39"/>
      <c r="Q744" s="39"/>
      <c r="R744" s="39"/>
      <c r="S744" s="39"/>
      <c r="T744" s="39"/>
      <c r="U744" s="39"/>
      <c r="V744" s="39"/>
      <c r="W744" s="48"/>
      <c r="X744" s="38"/>
      <c r="Y744" s="53"/>
    </row>
    <row r="745" spans="2:25" ht="33.9" customHeight="1">
      <c r="B745" s="21">
        <f t="shared" si="10"/>
        <v>693</v>
      </c>
      <c r="C745" s="29"/>
      <c r="D745" s="29"/>
      <c r="E745" s="29"/>
      <c r="F745" s="29"/>
      <c r="G745" s="29"/>
      <c r="H745" s="29"/>
      <c r="I745" s="29"/>
      <c r="J745" s="29"/>
      <c r="K745" s="29"/>
      <c r="L745" s="29"/>
      <c r="M745" s="39"/>
      <c r="N745" s="39"/>
      <c r="O745" s="39"/>
      <c r="P745" s="39"/>
      <c r="Q745" s="39"/>
      <c r="R745" s="39"/>
      <c r="S745" s="39"/>
      <c r="T745" s="39"/>
      <c r="U745" s="39"/>
      <c r="V745" s="39"/>
      <c r="W745" s="48"/>
      <c r="X745" s="38"/>
      <c r="Y745" s="53"/>
    </row>
    <row r="746" spans="2:25" ht="33.9" customHeight="1">
      <c r="B746" s="21">
        <f t="shared" si="10"/>
        <v>694</v>
      </c>
      <c r="C746" s="29"/>
      <c r="D746" s="29"/>
      <c r="E746" s="29"/>
      <c r="F746" s="29"/>
      <c r="G746" s="29"/>
      <c r="H746" s="29"/>
      <c r="I746" s="29"/>
      <c r="J746" s="29"/>
      <c r="K746" s="29"/>
      <c r="L746" s="29"/>
      <c r="M746" s="39"/>
      <c r="N746" s="39"/>
      <c r="O746" s="39"/>
      <c r="P746" s="39"/>
      <c r="Q746" s="39"/>
      <c r="R746" s="39"/>
      <c r="S746" s="39"/>
      <c r="T746" s="39"/>
      <c r="U746" s="39"/>
      <c r="V746" s="39"/>
      <c r="W746" s="48"/>
      <c r="X746" s="38"/>
      <c r="Y746" s="53"/>
    </row>
    <row r="747" spans="2:25" ht="33.9" customHeight="1">
      <c r="B747" s="21">
        <f t="shared" si="10"/>
        <v>695</v>
      </c>
      <c r="C747" s="29"/>
      <c r="D747" s="29"/>
      <c r="E747" s="29"/>
      <c r="F747" s="29"/>
      <c r="G747" s="29"/>
      <c r="H747" s="29"/>
      <c r="I747" s="29"/>
      <c r="J747" s="29"/>
      <c r="K747" s="29"/>
      <c r="L747" s="29"/>
      <c r="M747" s="39"/>
      <c r="N747" s="39"/>
      <c r="O747" s="39"/>
      <c r="P747" s="39"/>
      <c r="Q747" s="39"/>
      <c r="R747" s="39"/>
      <c r="S747" s="39"/>
      <c r="T747" s="39"/>
      <c r="U747" s="39"/>
      <c r="V747" s="39"/>
      <c r="W747" s="48"/>
      <c r="X747" s="38"/>
      <c r="Y747" s="53"/>
    </row>
    <row r="748" spans="2:25" ht="33.9" customHeight="1">
      <c r="B748" s="21">
        <f t="shared" si="10"/>
        <v>696</v>
      </c>
      <c r="C748" s="29"/>
      <c r="D748" s="29"/>
      <c r="E748" s="29"/>
      <c r="F748" s="29"/>
      <c r="G748" s="29"/>
      <c r="H748" s="29"/>
      <c r="I748" s="29"/>
      <c r="J748" s="29"/>
      <c r="K748" s="29"/>
      <c r="L748" s="29"/>
      <c r="M748" s="39"/>
      <c r="N748" s="39"/>
      <c r="O748" s="39"/>
      <c r="P748" s="39"/>
      <c r="Q748" s="39"/>
      <c r="R748" s="39"/>
      <c r="S748" s="39"/>
      <c r="T748" s="39"/>
      <c r="U748" s="39"/>
      <c r="V748" s="39"/>
      <c r="W748" s="48"/>
      <c r="X748" s="38"/>
      <c r="Y748" s="53"/>
    </row>
    <row r="749" spans="2:25" ht="33.9" customHeight="1">
      <c r="B749" s="21">
        <f t="shared" si="10"/>
        <v>697</v>
      </c>
      <c r="C749" s="29"/>
      <c r="D749" s="29"/>
      <c r="E749" s="29"/>
      <c r="F749" s="29"/>
      <c r="G749" s="29"/>
      <c r="H749" s="29"/>
      <c r="I749" s="29"/>
      <c r="J749" s="29"/>
      <c r="K749" s="29"/>
      <c r="L749" s="29"/>
      <c r="M749" s="39"/>
      <c r="N749" s="39"/>
      <c r="O749" s="39"/>
      <c r="P749" s="39"/>
      <c r="Q749" s="39"/>
      <c r="R749" s="39"/>
      <c r="S749" s="39"/>
      <c r="T749" s="39"/>
      <c r="U749" s="39"/>
      <c r="V749" s="39"/>
      <c r="W749" s="48"/>
      <c r="X749" s="38"/>
      <c r="Y749" s="53"/>
    </row>
    <row r="750" spans="2:25" ht="33.9" customHeight="1">
      <c r="B750" s="21">
        <f t="shared" si="10"/>
        <v>698</v>
      </c>
      <c r="C750" s="29"/>
      <c r="D750" s="29"/>
      <c r="E750" s="29"/>
      <c r="F750" s="29"/>
      <c r="G750" s="29"/>
      <c r="H750" s="29"/>
      <c r="I750" s="29"/>
      <c r="J750" s="29"/>
      <c r="K750" s="29"/>
      <c r="L750" s="29"/>
      <c r="M750" s="39"/>
      <c r="N750" s="39"/>
      <c r="O750" s="39"/>
      <c r="P750" s="39"/>
      <c r="Q750" s="39"/>
      <c r="R750" s="39"/>
      <c r="S750" s="39"/>
      <c r="T750" s="39"/>
      <c r="U750" s="39"/>
      <c r="V750" s="39"/>
      <c r="W750" s="48"/>
      <c r="X750" s="38"/>
      <c r="Y750" s="53"/>
    </row>
    <row r="751" spans="2:25" ht="33.9" customHeight="1">
      <c r="B751" s="21">
        <f t="shared" si="10"/>
        <v>699</v>
      </c>
      <c r="C751" s="29"/>
      <c r="D751" s="29"/>
      <c r="E751" s="29"/>
      <c r="F751" s="29"/>
      <c r="G751" s="29"/>
      <c r="H751" s="29"/>
      <c r="I751" s="29"/>
      <c r="J751" s="29"/>
      <c r="K751" s="29"/>
      <c r="L751" s="29"/>
      <c r="M751" s="39"/>
      <c r="N751" s="39"/>
      <c r="O751" s="39"/>
      <c r="P751" s="39"/>
      <c r="Q751" s="39"/>
      <c r="R751" s="39"/>
      <c r="S751" s="39"/>
      <c r="T751" s="39"/>
      <c r="U751" s="39"/>
      <c r="V751" s="39"/>
      <c r="W751" s="48"/>
      <c r="X751" s="38"/>
      <c r="Y751" s="53"/>
    </row>
    <row r="752" spans="2:25" ht="33.9" customHeight="1">
      <c r="B752" s="21">
        <f t="shared" si="10"/>
        <v>700</v>
      </c>
      <c r="C752" s="29"/>
      <c r="D752" s="29"/>
      <c r="E752" s="29"/>
      <c r="F752" s="29"/>
      <c r="G752" s="29"/>
      <c r="H752" s="29"/>
      <c r="I752" s="29"/>
      <c r="J752" s="29"/>
      <c r="K752" s="29"/>
      <c r="L752" s="29"/>
      <c r="M752" s="39"/>
      <c r="N752" s="39"/>
      <c r="O752" s="39"/>
      <c r="P752" s="39"/>
      <c r="Q752" s="39"/>
      <c r="R752" s="39"/>
      <c r="S752" s="39"/>
      <c r="T752" s="39"/>
      <c r="U752" s="39"/>
      <c r="V752" s="39"/>
      <c r="W752" s="48"/>
      <c r="X752" s="38"/>
      <c r="Y752" s="53"/>
    </row>
    <row r="753" spans="2:25" ht="33.9" customHeight="1">
      <c r="B753" s="21">
        <f t="shared" si="10"/>
        <v>701</v>
      </c>
      <c r="C753" s="29"/>
      <c r="D753" s="29"/>
      <c r="E753" s="29"/>
      <c r="F753" s="29"/>
      <c r="G753" s="29"/>
      <c r="H753" s="29"/>
      <c r="I753" s="29"/>
      <c r="J753" s="29"/>
      <c r="K753" s="29"/>
      <c r="L753" s="29"/>
      <c r="M753" s="39"/>
      <c r="N753" s="39"/>
      <c r="O753" s="39"/>
      <c r="P753" s="39"/>
      <c r="Q753" s="39"/>
      <c r="R753" s="39"/>
      <c r="S753" s="39"/>
      <c r="T753" s="39"/>
      <c r="U753" s="39"/>
      <c r="V753" s="39"/>
      <c r="W753" s="48"/>
      <c r="X753" s="38"/>
      <c r="Y753" s="53"/>
    </row>
    <row r="754" spans="2:25" ht="33.9" customHeight="1">
      <c r="B754" s="21">
        <f t="shared" si="10"/>
        <v>702</v>
      </c>
      <c r="C754" s="29"/>
      <c r="D754" s="29"/>
      <c r="E754" s="29"/>
      <c r="F754" s="29"/>
      <c r="G754" s="29"/>
      <c r="H754" s="29"/>
      <c r="I754" s="29"/>
      <c r="J754" s="29"/>
      <c r="K754" s="29"/>
      <c r="L754" s="29"/>
      <c r="M754" s="39"/>
      <c r="N754" s="39"/>
      <c r="O754" s="39"/>
      <c r="P754" s="39"/>
      <c r="Q754" s="39"/>
      <c r="R754" s="39"/>
      <c r="S754" s="39"/>
      <c r="T754" s="39"/>
      <c r="U754" s="39"/>
      <c r="V754" s="39"/>
      <c r="W754" s="48"/>
      <c r="X754" s="38"/>
      <c r="Y754" s="53"/>
    </row>
    <row r="755" spans="2:25" ht="33.9" customHeight="1">
      <c r="B755" s="21">
        <f t="shared" si="10"/>
        <v>703</v>
      </c>
      <c r="C755" s="29"/>
      <c r="D755" s="29"/>
      <c r="E755" s="29"/>
      <c r="F755" s="29"/>
      <c r="G755" s="29"/>
      <c r="H755" s="29"/>
      <c r="I755" s="29"/>
      <c r="J755" s="29"/>
      <c r="K755" s="29"/>
      <c r="L755" s="29"/>
      <c r="M755" s="39"/>
      <c r="N755" s="39"/>
      <c r="O755" s="39"/>
      <c r="P755" s="39"/>
      <c r="Q755" s="39"/>
      <c r="R755" s="39"/>
      <c r="S755" s="39"/>
      <c r="T755" s="39"/>
      <c r="U755" s="39"/>
      <c r="V755" s="39"/>
      <c r="W755" s="48"/>
      <c r="X755" s="38"/>
      <c r="Y755" s="53"/>
    </row>
    <row r="756" spans="2:25" ht="33.9" customHeight="1">
      <c r="B756" s="21">
        <f t="shared" si="10"/>
        <v>704</v>
      </c>
      <c r="C756" s="29"/>
      <c r="D756" s="29"/>
      <c r="E756" s="29"/>
      <c r="F756" s="29"/>
      <c r="G756" s="29"/>
      <c r="H756" s="29"/>
      <c r="I756" s="29"/>
      <c r="J756" s="29"/>
      <c r="K756" s="29"/>
      <c r="L756" s="29"/>
      <c r="M756" s="39"/>
      <c r="N756" s="39"/>
      <c r="O756" s="39"/>
      <c r="P756" s="39"/>
      <c r="Q756" s="39"/>
      <c r="R756" s="39"/>
      <c r="S756" s="39"/>
      <c r="T756" s="39"/>
      <c r="U756" s="39"/>
      <c r="V756" s="39"/>
      <c r="W756" s="48"/>
      <c r="X756" s="38"/>
      <c r="Y756" s="53"/>
    </row>
    <row r="757" spans="2:25" ht="33.9" customHeight="1">
      <c r="B757" s="21">
        <f t="shared" si="10"/>
        <v>705</v>
      </c>
      <c r="C757" s="29"/>
      <c r="D757" s="29"/>
      <c r="E757" s="29"/>
      <c r="F757" s="29"/>
      <c r="G757" s="29"/>
      <c r="H757" s="29"/>
      <c r="I757" s="29"/>
      <c r="J757" s="29"/>
      <c r="K757" s="29"/>
      <c r="L757" s="29"/>
      <c r="M757" s="39"/>
      <c r="N757" s="39"/>
      <c r="O757" s="39"/>
      <c r="P757" s="39"/>
      <c r="Q757" s="39"/>
      <c r="R757" s="39"/>
      <c r="S757" s="39"/>
      <c r="T757" s="39"/>
      <c r="U757" s="39"/>
      <c r="V757" s="39"/>
      <c r="W757" s="48"/>
      <c r="X757" s="38"/>
      <c r="Y757" s="53"/>
    </row>
    <row r="758" spans="2:25" ht="33.9" customHeight="1">
      <c r="B758" s="21">
        <f t="shared" ref="B758:B821" si="11">B757+1</f>
        <v>706</v>
      </c>
      <c r="C758" s="29"/>
      <c r="D758" s="29"/>
      <c r="E758" s="29"/>
      <c r="F758" s="29"/>
      <c r="G758" s="29"/>
      <c r="H758" s="29"/>
      <c r="I758" s="29"/>
      <c r="J758" s="29"/>
      <c r="K758" s="29"/>
      <c r="L758" s="29"/>
      <c r="M758" s="39"/>
      <c r="N758" s="39"/>
      <c r="O758" s="39"/>
      <c r="P758" s="39"/>
      <c r="Q758" s="39"/>
      <c r="R758" s="39"/>
      <c r="S758" s="39"/>
      <c r="T758" s="39"/>
      <c r="U758" s="39"/>
      <c r="V758" s="39"/>
      <c r="W758" s="48"/>
      <c r="X758" s="38"/>
      <c r="Y758" s="53"/>
    </row>
    <row r="759" spans="2:25" ht="33.9" customHeight="1">
      <c r="B759" s="21">
        <f t="shared" si="11"/>
        <v>707</v>
      </c>
      <c r="C759" s="29"/>
      <c r="D759" s="29"/>
      <c r="E759" s="29"/>
      <c r="F759" s="29"/>
      <c r="G759" s="29"/>
      <c r="H759" s="29"/>
      <c r="I759" s="29"/>
      <c r="J759" s="29"/>
      <c r="K759" s="29"/>
      <c r="L759" s="29"/>
      <c r="M759" s="39"/>
      <c r="N759" s="39"/>
      <c r="O759" s="39"/>
      <c r="P759" s="39"/>
      <c r="Q759" s="39"/>
      <c r="R759" s="39"/>
      <c r="S759" s="39"/>
      <c r="T759" s="39"/>
      <c r="U759" s="39"/>
      <c r="V759" s="39"/>
      <c r="W759" s="48"/>
      <c r="X759" s="38"/>
      <c r="Y759" s="53"/>
    </row>
    <row r="760" spans="2:25" ht="33.9" customHeight="1">
      <c r="B760" s="21">
        <f t="shared" si="11"/>
        <v>708</v>
      </c>
      <c r="C760" s="29"/>
      <c r="D760" s="29"/>
      <c r="E760" s="29"/>
      <c r="F760" s="29"/>
      <c r="G760" s="29"/>
      <c r="H760" s="29"/>
      <c r="I760" s="29"/>
      <c r="J760" s="29"/>
      <c r="K760" s="29"/>
      <c r="L760" s="29"/>
      <c r="M760" s="39"/>
      <c r="N760" s="39"/>
      <c r="O760" s="39"/>
      <c r="P760" s="39"/>
      <c r="Q760" s="39"/>
      <c r="R760" s="39"/>
      <c r="S760" s="39"/>
      <c r="T760" s="39"/>
      <c r="U760" s="39"/>
      <c r="V760" s="39"/>
      <c r="W760" s="48"/>
      <c r="X760" s="38"/>
      <c r="Y760" s="53"/>
    </row>
    <row r="761" spans="2:25" ht="33.9" customHeight="1">
      <c r="B761" s="21">
        <f t="shared" si="11"/>
        <v>709</v>
      </c>
      <c r="C761" s="29"/>
      <c r="D761" s="29"/>
      <c r="E761" s="29"/>
      <c r="F761" s="29"/>
      <c r="G761" s="29"/>
      <c r="H761" s="29"/>
      <c r="I761" s="29"/>
      <c r="J761" s="29"/>
      <c r="K761" s="29"/>
      <c r="L761" s="29"/>
      <c r="M761" s="39"/>
      <c r="N761" s="39"/>
      <c r="O761" s="39"/>
      <c r="P761" s="39"/>
      <c r="Q761" s="39"/>
      <c r="R761" s="39"/>
      <c r="S761" s="39"/>
      <c r="T761" s="39"/>
      <c r="U761" s="39"/>
      <c r="V761" s="39"/>
      <c r="W761" s="48"/>
      <c r="X761" s="38"/>
      <c r="Y761" s="53"/>
    </row>
    <row r="762" spans="2:25" ht="33.9" customHeight="1">
      <c r="B762" s="21">
        <f t="shared" si="11"/>
        <v>710</v>
      </c>
      <c r="C762" s="29"/>
      <c r="D762" s="29"/>
      <c r="E762" s="29"/>
      <c r="F762" s="29"/>
      <c r="G762" s="29"/>
      <c r="H762" s="29"/>
      <c r="I762" s="29"/>
      <c r="J762" s="29"/>
      <c r="K762" s="29"/>
      <c r="L762" s="29"/>
      <c r="M762" s="39"/>
      <c r="N762" s="39"/>
      <c r="O762" s="39"/>
      <c r="P762" s="39"/>
      <c r="Q762" s="39"/>
      <c r="R762" s="39"/>
      <c r="S762" s="39"/>
      <c r="T762" s="39"/>
      <c r="U762" s="39"/>
      <c r="V762" s="39"/>
      <c r="W762" s="48"/>
      <c r="X762" s="38"/>
      <c r="Y762" s="53"/>
    </row>
    <row r="763" spans="2:25" ht="33.9" customHeight="1">
      <c r="B763" s="21">
        <f t="shared" si="11"/>
        <v>711</v>
      </c>
      <c r="C763" s="29"/>
      <c r="D763" s="29"/>
      <c r="E763" s="29"/>
      <c r="F763" s="29"/>
      <c r="G763" s="29"/>
      <c r="H763" s="29"/>
      <c r="I763" s="29"/>
      <c r="J763" s="29"/>
      <c r="K763" s="29"/>
      <c r="L763" s="29"/>
      <c r="M763" s="39"/>
      <c r="N763" s="39"/>
      <c r="O763" s="39"/>
      <c r="P763" s="39"/>
      <c r="Q763" s="39"/>
      <c r="R763" s="39"/>
      <c r="S763" s="39"/>
      <c r="T763" s="39"/>
      <c r="U763" s="39"/>
      <c r="V763" s="39"/>
      <c r="W763" s="48"/>
      <c r="X763" s="38"/>
      <c r="Y763" s="53"/>
    </row>
    <row r="764" spans="2:25" ht="33.9" customHeight="1">
      <c r="B764" s="21">
        <f t="shared" si="11"/>
        <v>712</v>
      </c>
      <c r="C764" s="29"/>
      <c r="D764" s="29"/>
      <c r="E764" s="29"/>
      <c r="F764" s="29"/>
      <c r="G764" s="29"/>
      <c r="H764" s="29"/>
      <c r="I764" s="29"/>
      <c r="J764" s="29"/>
      <c r="K764" s="29"/>
      <c r="L764" s="29"/>
      <c r="M764" s="39"/>
      <c r="N764" s="39"/>
      <c r="O764" s="39"/>
      <c r="P764" s="39"/>
      <c r="Q764" s="39"/>
      <c r="R764" s="39"/>
      <c r="S764" s="39"/>
      <c r="T764" s="39"/>
      <c r="U764" s="39"/>
      <c r="V764" s="39"/>
      <c r="W764" s="48"/>
      <c r="X764" s="38"/>
      <c r="Y764" s="53"/>
    </row>
    <row r="765" spans="2:25" ht="33.9" customHeight="1">
      <c r="B765" s="21">
        <f t="shared" si="11"/>
        <v>713</v>
      </c>
      <c r="C765" s="29"/>
      <c r="D765" s="29"/>
      <c r="E765" s="29"/>
      <c r="F765" s="29"/>
      <c r="G765" s="29"/>
      <c r="H765" s="29"/>
      <c r="I765" s="29"/>
      <c r="J765" s="29"/>
      <c r="K765" s="29"/>
      <c r="L765" s="29"/>
      <c r="M765" s="39"/>
      <c r="N765" s="39"/>
      <c r="O765" s="39"/>
      <c r="P765" s="39"/>
      <c r="Q765" s="39"/>
      <c r="R765" s="39"/>
      <c r="S765" s="39"/>
      <c r="T765" s="39"/>
      <c r="U765" s="39"/>
      <c r="V765" s="39"/>
      <c r="W765" s="48"/>
      <c r="X765" s="38"/>
      <c r="Y765" s="53"/>
    </row>
    <row r="766" spans="2:25" ht="33.9" customHeight="1">
      <c r="B766" s="21">
        <f t="shared" si="11"/>
        <v>714</v>
      </c>
      <c r="C766" s="29"/>
      <c r="D766" s="29"/>
      <c r="E766" s="29"/>
      <c r="F766" s="29"/>
      <c r="G766" s="29"/>
      <c r="H766" s="29"/>
      <c r="I766" s="29"/>
      <c r="J766" s="29"/>
      <c r="K766" s="29"/>
      <c r="L766" s="29"/>
      <c r="M766" s="39"/>
      <c r="N766" s="39"/>
      <c r="O766" s="39"/>
      <c r="P766" s="39"/>
      <c r="Q766" s="39"/>
      <c r="R766" s="39"/>
      <c r="S766" s="39"/>
      <c r="T766" s="39"/>
      <c r="U766" s="39"/>
      <c r="V766" s="39"/>
      <c r="W766" s="48"/>
      <c r="X766" s="38"/>
      <c r="Y766" s="53"/>
    </row>
    <row r="767" spans="2:25" ht="33.9" customHeight="1">
      <c r="B767" s="21">
        <f t="shared" si="11"/>
        <v>715</v>
      </c>
      <c r="C767" s="29"/>
      <c r="D767" s="29"/>
      <c r="E767" s="29"/>
      <c r="F767" s="29"/>
      <c r="G767" s="29"/>
      <c r="H767" s="29"/>
      <c r="I767" s="29"/>
      <c r="J767" s="29"/>
      <c r="K767" s="29"/>
      <c r="L767" s="29"/>
      <c r="M767" s="39"/>
      <c r="N767" s="39"/>
      <c r="O767" s="39"/>
      <c r="P767" s="39"/>
      <c r="Q767" s="39"/>
      <c r="R767" s="39"/>
      <c r="S767" s="39"/>
      <c r="T767" s="39"/>
      <c r="U767" s="39"/>
      <c r="V767" s="39"/>
      <c r="W767" s="48"/>
      <c r="X767" s="38"/>
      <c r="Y767" s="53"/>
    </row>
    <row r="768" spans="2:25" ht="33.9" customHeight="1">
      <c r="B768" s="21">
        <f t="shared" si="11"/>
        <v>716</v>
      </c>
      <c r="C768" s="29"/>
      <c r="D768" s="29"/>
      <c r="E768" s="29"/>
      <c r="F768" s="29"/>
      <c r="G768" s="29"/>
      <c r="H768" s="29"/>
      <c r="I768" s="29"/>
      <c r="J768" s="29"/>
      <c r="K768" s="29"/>
      <c r="L768" s="29"/>
      <c r="M768" s="39"/>
      <c r="N768" s="39"/>
      <c r="O768" s="39"/>
      <c r="P768" s="39"/>
      <c r="Q768" s="39"/>
      <c r="R768" s="39"/>
      <c r="S768" s="39"/>
      <c r="T768" s="39"/>
      <c r="U768" s="39"/>
      <c r="V768" s="39"/>
      <c r="W768" s="48"/>
      <c r="X768" s="38"/>
      <c r="Y768" s="53"/>
    </row>
    <row r="769" spans="2:25" ht="33.9" customHeight="1">
      <c r="B769" s="21">
        <f t="shared" si="11"/>
        <v>717</v>
      </c>
      <c r="C769" s="29"/>
      <c r="D769" s="29"/>
      <c r="E769" s="29"/>
      <c r="F769" s="29"/>
      <c r="G769" s="29"/>
      <c r="H769" s="29"/>
      <c r="I769" s="29"/>
      <c r="J769" s="29"/>
      <c r="K769" s="29"/>
      <c r="L769" s="29"/>
      <c r="M769" s="39"/>
      <c r="N769" s="39"/>
      <c r="O769" s="39"/>
      <c r="P769" s="39"/>
      <c r="Q769" s="39"/>
      <c r="R769" s="39"/>
      <c r="S769" s="39"/>
      <c r="T769" s="39"/>
      <c r="U769" s="39"/>
      <c r="V769" s="39"/>
      <c r="W769" s="48"/>
      <c r="X769" s="38"/>
      <c r="Y769" s="53"/>
    </row>
    <row r="770" spans="2:25" ht="33.9" customHeight="1">
      <c r="B770" s="21">
        <f t="shared" si="11"/>
        <v>718</v>
      </c>
      <c r="C770" s="29"/>
      <c r="D770" s="29"/>
      <c r="E770" s="29"/>
      <c r="F770" s="29"/>
      <c r="G770" s="29"/>
      <c r="H770" s="29"/>
      <c r="I770" s="29"/>
      <c r="J770" s="29"/>
      <c r="K770" s="29"/>
      <c r="L770" s="29"/>
      <c r="M770" s="39"/>
      <c r="N770" s="39"/>
      <c r="O770" s="39"/>
      <c r="P770" s="39"/>
      <c r="Q770" s="39"/>
      <c r="R770" s="39"/>
      <c r="S770" s="39"/>
      <c r="T770" s="39"/>
      <c r="U770" s="39"/>
      <c r="V770" s="39"/>
      <c r="W770" s="48"/>
      <c r="X770" s="38"/>
      <c r="Y770" s="53"/>
    </row>
    <row r="771" spans="2:25" ht="33.9" customHeight="1">
      <c r="B771" s="21">
        <f t="shared" si="11"/>
        <v>719</v>
      </c>
      <c r="C771" s="29"/>
      <c r="D771" s="29"/>
      <c r="E771" s="29"/>
      <c r="F771" s="29"/>
      <c r="G771" s="29"/>
      <c r="H771" s="29"/>
      <c r="I771" s="29"/>
      <c r="J771" s="29"/>
      <c r="K771" s="29"/>
      <c r="L771" s="29"/>
      <c r="M771" s="39"/>
      <c r="N771" s="39"/>
      <c r="O771" s="39"/>
      <c r="P771" s="39"/>
      <c r="Q771" s="39"/>
      <c r="R771" s="39"/>
      <c r="S771" s="39"/>
      <c r="T771" s="39"/>
      <c r="U771" s="39"/>
      <c r="V771" s="39"/>
      <c r="W771" s="48"/>
      <c r="X771" s="38"/>
      <c r="Y771" s="53"/>
    </row>
    <row r="772" spans="2:25" ht="33.9" customHeight="1">
      <c r="B772" s="21">
        <f t="shared" si="11"/>
        <v>720</v>
      </c>
      <c r="C772" s="29"/>
      <c r="D772" s="29"/>
      <c r="E772" s="29"/>
      <c r="F772" s="29"/>
      <c r="G772" s="29"/>
      <c r="H772" s="29"/>
      <c r="I772" s="29"/>
      <c r="J772" s="29"/>
      <c r="K772" s="29"/>
      <c r="L772" s="29"/>
      <c r="M772" s="39"/>
      <c r="N772" s="39"/>
      <c r="O772" s="39"/>
      <c r="P772" s="39"/>
      <c r="Q772" s="39"/>
      <c r="R772" s="39"/>
      <c r="S772" s="39"/>
      <c r="T772" s="39"/>
      <c r="U772" s="39"/>
      <c r="V772" s="39"/>
      <c r="W772" s="48"/>
      <c r="X772" s="38"/>
      <c r="Y772" s="53"/>
    </row>
    <row r="773" spans="2:25" ht="33.9" customHeight="1">
      <c r="B773" s="21">
        <f t="shared" si="11"/>
        <v>721</v>
      </c>
      <c r="C773" s="29"/>
      <c r="D773" s="29"/>
      <c r="E773" s="29"/>
      <c r="F773" s="29"/>
      <c r="G773" s="29"/>
      <c r="H773" s="29"/>
      <c r="I773" s="29"/>
      <c r="J773" s="29"/>
      <c r="K773" s="29"/>
      <c r="L773" s="29"/>
      <c r="M773" s="39"/>
      <c r="N773" s="39"/>
      <c r="O773" s="39"/>
      <c r="P773" s="39"/>
      <c r="Q773" s="39"/>
      <c r="R773" s="39"/>
      <c r="S773" s="39"/>
      <c r="T773" s="39"/>
      <c r="U773" s="39"/>
      <c r="V773" s="39"/>
      <c r="W773" s="48"/>
      <c r="X773" s="38"/>
      <c r="Y773" s="53"/>
    </row>
    <row r="774" spans="2:25" ht="33.9" customHeight="1">
      <c r="B774" s="21">
        <f t="shared" si="11"/>
        <v>722</v>
      </c>
      <c r="C774" s="29"/>
      <c r="D774" s="29"/>
      <c r="E774" s="29"/>
      <c r="F774" s="29"/>
      <c r="G774" s="29"/>
      <c r="H774" s="29"/>
      <c r="I774" s="29"/>
      <c r="J774" s="29"/>
      <c r="K774" s="29"/>
      <c r="L774" s="29"/>
      <c r="M774" s="39"/>
      <c r="N774" s="39"/>
      <c r="O774" s="39"/>
      <c r="P774" s="39"/>
      <c r="Q774" s="39"/>
      <c r="R774" s="39"/>
      <c r="S774" s="39"/>
      <c r="T774" s="39"/>
      <c r="U774" s="39"/>
      <c r="V774" s="39"/>
      <c r="W774" s="48"/>
      <c r="X774" s="38"/>
      <c r="Y774" s="53"/>
    </row>
    <row r="775" spans="2:25" ht="33.9" customHeight="1">
      <c r="B775" s="21">
        <f t="shared" si="11"/>
        <v>723</v>
      </c>
      <c r="C775" s="29"/>
      <c r="D775" s="29"/>
      <c r="E775" s="29"/>
      <c r="F775" s="29"/>
      <c r="G775" s="29"/>
      <c r="H775" s="29"/>
      <c r="I775" s="29"/>
      <c r="J775" s="29"/>
      <c r="K775" s="29"/>
      <c r="L775" s="29"/>
      <c r="M775" s="39"/>
      <c r="N775" s="39"/>
      <c r="O775" s="39"/>
      <c r="P775" s="39"/>
      <c r="Q775" s="39"/>
      <c r="R775" s="39"/>
      <c r="S775" s="39"/>
      <c r="T775" s="39"/>
      <c r="U775" s="39"/>
      <c r="V775" s="39"/>
      <c r="W775" s="48"/>
      <c r="X775" s="38"/>
      <c r="Y775" s="53"/>
    </row>
    <row r="776" spans="2:25" ht="33.9" customHeight="1">
      <c r="B776" s="21">
        <f t="shared" si="11"/>
        <v>724</v>
      </c>
      <c r="C776" s="29"/>
      <c r="D776" s="29"/>
      <c r="E776" s="29"/>
      <c r="F776" s="29"/>
      <c r="G776" s="29"/>
      <c r="H776" s="29"/>
      <c r="I776" s="29"/>
      <c r="J776" s="29"/>
      <c r="K776" s="29"/>
      <c r="L776" s="29"/>
      <c r="M776" s="39"/>
      <c r="N776" s="39"/>
      <c r="O776" s="39"/>
      <c r="P776" s="39"/>
      <c r="Q776" s="39"/>
      <c r="R776" s="39"/>
      <c r="S776" s="39"/>
      <c r="T776" s="39"/>
      <c r="U776" s="39"/>
      <c r="V776" s="39"/>
      <c r="W776" s="48"/>
      <c r="X776" s="38"/>
      <c r="Y776" s="53"/>
    </row>
    <row r="777" spans="2:25" ht="33.9" customHeight="1">
      <c r="B777" s="21">
        <f t="shared" si="11"/>
        <v>725</v>
      </c>
      <c r="C777" s="29"/>
      <c r="D777" s="29"/>
      <c r="E777" s="29"/>
      <c r="F777" s="29"/>
      <c r="G777" s="29"/>
      <c r="H777" s="29"/>
      <c r="I777" s="29"/>
      <c r="J777" s="29"/>
      <c r="K777" s="29"/>
      <c r="L777" s="29"/>
      <c r="M777" s="39"/>
      <c r="N777" s="39"/>
      <c r="O777" s="39"/>
      <c r="P777" s="39"/>
      <c r="Q777" s="39"/>
      <c r="R777" s="39"/>
      <c r="S777" s="39"/>
      <c r="T777" s="39"/>
      <c r="U777" s="39"/>
      <c r="V777" s="39"/>
      <c r="W777" s="48"/>
      <c r="X777" s="38"/>
      <c r="Y777" s="53"/>
    </row>
    <row r="778" spans="2:25" ht="33.9" customHeight="1">
      <c r="B778" s="21">
        <f t="shared" si="11"/>
        <v>726</v>
      </c>
      <c r="C778" s="29"/>
      <c r="D778" s="29"/>
      <c r="E778" s="29"/>
      <c r="F778" s="29"/>
      <c r="G778" s="29"/>
      <c r="H778" s="29"/>
      <c r="I778" s="29"/>
      <c r="J778" s="29"/>
      <c r="K778" s="29"/>
      <c r="L778" s="29"/>
      <c r="M778" s="39"/>
      <c r="N778" s="39"/>
      <c r="O778" s="39"/>
      <c r="P778" s="39"/>
      <c r="Q778" s="39"/>
      <c r="R778" s="39"/>
      <c r="S778" s="39"/>
      <c r="T778" s="39"/>
      <c r="U778" s="39"/>
      <c r="V778" s="39"/>
      <c r="W778" s="48"/>
      <c r="X778" s="38"/>
      <c r="Y778" s="53"/>
    </row>
    <row r="779" spans="2:25" ht="33.9" customHeight="1">
      <c r="B779" s="21">
        <f t="shared" si="11"/>
        <v>727</v>
      </c>
      <c r="C779" s="29"/>
      <c r="D779" s="29"/>
      <c r="E779" s="29"/>
      <c r="F779" s="29"/>
      <c r="G779" s="29"/>
      <c r="H779" s="29"/>
      <c r="I779" s="29"/>
      <c r="J779" s="29"/>
      <c r="K779" s="29"/>
      <c r="L779" s="29"/>
      <c r="M779" s="39"/>
      <c r="N779" s="39"/>
      <c r="O779" s="39"/>
      <c r="P779" s="39"/>
      <c r="Q779" s="39"/>
      <c r="R779" s="39"/>
      <c r="S779" s="39"/>
      <c r="T779" s="39"/>
      <c r="U779" s="39"/>
      <c r="V779" s="39"/>
      <c r="W779" s="48"/>
      <c r="X779" s="38"/>
      <c r="Y779" s="53"/>
    </row>
    <row r="780" spans="2:25" ht="33.9" customHeight="1">
      <c r="B780" s="21">
        <f t="shared" si="11"/>
        <v>728</v>
      </c>
      <c r="C780" s="29"/>
      <c r="D780" s="29"/>
      <c r="E780" s="29"/>
      <c r="F780" s="29"/>
      <c r="G780" s="29"/>
      <c r="H780" s="29"/>
      <c r="I780" s="29"/>
      <c r="J780" s="29"/>
      <c r="K780" s="29"/>
      <c r="L780" s="29"/>
      <c r="M780" s="39"/>
      <c r="N780" s="39"/>
      <c r="O780" s="39"/>
      <c r="P780" s="39"/>
      <c r="Q780" s="39"/>
      <c r="R780" s="39"/>
      <c r="S780" s="39"/>
      <c r="T780" s="39"/>
      <c r="U780" s="39"/>
      <c r="V780" s="39"/>
      <c r="W780" s="48"/>
      <c r="X780" s="38"/>
      <c r="Y780" s="53"/>
    </row>
    <row r="781" spans="2:25" ht="33.9" customHeight="1">
      <c r="B781" s="21">
        <f t="shared" si="11"/>
        <v>729</v>
      </c>
      <c r="C781" s="29"/>
      <c r="D781" s="29"/>
      <c r="E781" s="29"/>
      <c r="F781" s="29"/>
      <c r="G781" s="29"/>
      <c r="H781" s="29"/>
      <c r="I781" s="29"/>
      <c r="J781" s="29"/>
      <c r="K781" s="29"/>
      <c r="L781" s="29"/>
      <c r="M781" s="39"/>
      <c r="N781" s="39"/>
      <c r="O781" s="39"/>
      <c r="P781" s="39"/>
      <c r="Q781" s="39"/>
      <c r="R781" s="39"/>
      <c r="S781" s="39"/>
      <c r="T781" s="39"/>
      <c r="U781" s="39"/>
      <c r="V781" s="39"/>
      <c r="W781" s="48"/>
      <c r="X781" s="38"/>
      <c r="Y781" s="53"/>
    </row>
    <row r="782" spans="2:25" ht="33.9" customHeight="1">
      <c r="B782" s="21">
        <f t="shared" si="11"/>
        <v>730</v>
      </c>
      <c r="C782" s="29"/>
      <c r="D782" s="29"/>
      <c r="E782" s="29"/>
      <c r="F782" s="29"/>
      <c r="G782" s="29"/>
      <c r="H782" s="29"/>
      <c r="I782" s="29"/>
      <c r="J782" s="29"/>
      <c r="K782" s="29"/>
      <c r="L782" s="29"/>
      <c r="M782" s="39"/>
      <c r="N782" s="39"/>
      <c r="O782" s="39"/>
      <c r="P782" s="39"/>
      <c r="Q782" s="39"/>
      <c r="R782" s="39"/>
      <c r="S782" s="39"/>
      <c r="T782" s="39"/>
      <c r="U782" s="39"/>
      <c r="V782" s="39"/>
      <c r="W782" s="48"/>
      <c r="X782" s="38"/>
      <c r="Y782" s="53"/>
    </row>
    <row r="783" spans="2:25" ht="33.9" customHeight="1">
      <c r="B783" s="21">
        <f t="shared" si="11"/>
        <v>731</v>
      </c>
      <c r="C783" s="29"/>
      <c r="D783" s="29"/>
      <c r="E783" s="29"/>
      <c r="F783" s="29"/>
      <c r="G783" s="29"/>
      <c r="H783" s="29"/>
      <c r="I783" s="29"/>
      <c r="J783" s="29"/>
      <c r="K783" s="29"/>
      <c r="L783" s="29"/>
      <c r="M783" s="39"/>
      <c r="N783" s="39"/>
      <c r="O783" s="39"/>
      <c r="P783" s="39"/>
      <c r="Q783" s="39"/>
      <c r="R783" s="39"/>
      <c r="S783" s="39"/>
      <c r="T783" s="39"/>
      <c r="U783" s="39"/>
      <c r="V783" s="39"/>
      <c r="W783" s="48"/>
      <c r="X783" s="38"/>
      <c r="Y783" s="53"/>
    </row>
    <row r="784" spans="2:25" ht="33.9" customHeight="1">
      <c r="B784" s="21">
        <f t="shared" si="11"/>
        <v>732</v>
      </c>
      <c r="C784" s="29"/>
      <c r="D784" s="29"/>
      <c r="E784" s="29"/>
      <c r="F784" s="29"/>
      <c r="G784" s="29"/>
      <c r="H784" s="29"/>
      <c r="I784" s="29"/>
      <c r="J784" s="29"/>
      <c r="K784" s="29"/>
      <c r="L784" s="29"/>
      <c r="M784" s="39"/>
      <c r="N784" s="39"/>
      <c r="O784" s="39"/>
      <c r="P784" s="39"/>
      <c r="Q784" s="39"/>
      <c r="R784" s="39"/>
      <c r="S784" s="39"/>
      <c r="T784" s="39"/>
      <c r="U784" s="39"/>
      <c r="V784" s="39"/>
      <c r="W784" s="48"/>
      <c r="X784" s="38"/>
      <c r="Y784" s="53"/>
    </row>
    <row r="785" spans="2:25" ht="33.9" customHeight="1">
      <c r="B785" s="21">
        <f t="shared" si="11"/>
        <v>733</v>
      </c>
      <c r="C785" s="29"/>
      <c r="D785" s="29"/>
      <c r="E785" s="29"/>
      <c r="F785" s="29"/>
      <c r="G785" s="29"/>
      <c r="H785" s="29"/>
      <c r="I785" s="29"/>
      <c r="J785" s="29"/>
      <c r="K785" s="29"/>
      <c r="L785" s="29"/>
      <c r="M785" s="39"/>
      <c r="N785" s="39"/>
      <c r="O785" s="39"/>
      <c r="P785" s="39"/>
      <c r="Q785" s="39"/>
      <c r="R785" s="39"/>
      <c r="S785" s="39"/>
      <c r="T785" s="39"/>
      <c r="U785" s="39"/>
      <c r="V785" s="39"/>
      <c r="W785" s="48"/>
      <c r="X785" s="38"/>
      <c r="Y785" s="53"/>
    </row>
    <row r="786" spans="2:25" ht="33.9" customHeight="1">
      <c r="B786" s="21">
        <f t="shared" si="11"/>
        <v>734</v>
      </c>
      <c r="C786" s="29"/>
      <c r="D786" s="29"/>
      <c r="E786" s="29"/>
      <c r="F786" s="29"/>
      <c r="G786" s="29"/>
      <c r="H786" s="29"/>
      <c r="I786" s="29"/>
      <c r="J786" s="29"/>
      <c r="K786" s="29"/>
      <c r="L786" s="29"/>
      <c r="M786" s="39"/>
      <c r="N786" s="39"/>
      <c r="O786" s="39"/>
      <c r="P786" s="39"/>
      <c r="Q786" s="39"/>
      <c r="R786" s="39"/>
      <c r="S786" s="39"/>
      <c r="T786" s="39"/>
      <c r="U786" s="39"/>
      <c r="V786" s="39"/>
      <c r="W786" s="48"/>
      <c r="X786" s="38"/>
      <c r="Y786" s="53"/>
    </row>
    <row r="787" spans="2:25" ht="33.9" customHeight="1">
      <c r="B787" s="21">
        <f t="shared" si="11"/>
        <v>735</v>
      </c>
      <c r="C787" s="29"/>
      <c r="D787" s="29"/>
      <c r="E787" s="29"/>
      <c r="F787" s="29"/>
      <c r="G787" s="29"/>
      <c r="H787" s="29"/>
      <c r="I787" s="29"/>
      <c r="J787" s="29"/>
      <c r="K787" s="29"/>
      <c r="L787" s="29"/>
      <c r="M787" s="39"/>
      <c r="N787" s="39"/>
      <c r="O787" s="39"/>
      <c r="P787" s="39"/>
      <c r="Q787" s="39"/>
      <c r="R787" s="39"/>
      <c r="S787" s="39"/>
      <c r="T787" s="39"/>
      <c r="U787" s="39"/>
      <c r="V787" s="39"/>
      <c r="W787" s="48"/>
      <c r="X787" s="38"/>
      <c r="Y787" s="53"/>
    </row>
    <row r="788" spans="2:25" ht="33.9" customHeight="1">
      <c r="B788" s="21">
        <f t="shared" si="11"/>
        <v>736</v>
      </c>
      <c r="C788" s="29"/>
      <c r="D788" s="29"/>
      <c r="E788" s="29"/>
      <c r="F788" s="29"/>
      <c r="G788" s="29"/>
      <c r="H788" s="29"/>
      <c r="I788" s="29"/>
      <c r="J788" s="29"/>
      <c r="K788" s="29"/>
      <c r="L788" s="29"/>
      <c r="M788" s="39"/>
      <c r="N788" s="39"/>
      <c r="O788" s="39"/>
      <c r="P788" s="39"/>
      <c r="Q788" s="39"/>
      <c r="R788" s="39"/>
      <c r="S788" s="39"/>
      <c r="T788" s="39"/>
      <c r="U788" s="39"/>
      <c r="V788" s="39"/>
      <c r="W788" s="48"/>
      <c r="X788" s="38"/>
      <c r="Y788" s="53"/>
    </row>
    <row r="789" spans="2:25" ht="33.9" customHeight="1">
      <c r="B789" s="21">
        <f t="shared" si="11"/>
        <v>737</v>
      </c>
      <c r="C789" s="29"/>
      <c r="D789" s="29"/>
      <c r="E789" s="29"/>
      <c r="F789" s="29"/>
      <c r="G789" s="29"/>
      <c r="H789" s="29"/>
      <c r="I789" s="29"/>
      <c r="J789" s="29"/>
      <c r="K789" s="29"/>
      <c r="L789" s="29"/>
      <c r="M789" s="39"/>
      <c r="N789" s="39"/>
      <c r="O789" s="39"/>
      <c r="P789" s="39"/>
      <c r="Q789" s="39"/>
      <c r="R789" s="39"/>
      <c r="S789" s="39"/>
      <c r="T789" s="39"/>
      <c r="U789" s="39"/>
      <c r="V789" s="39"/>
      <c r="W789" s="48"/>
      <c r="X789" s="38"/>
      <c r="Y789" s="53"/>
    </row>
    <row r="790" spans="2:25" ht="33.9" customHeight="1">
      <c r="B790" s="21">
        <f t="shared" si="11"/>
        <v>738</v>
      </c>
      <c r="C790" s="29"/>
      <c r="D790" s="29"/>
      <c r="E790" s="29"/>
      <c r="F790" s="29"/>
      <c r="G790" s="29"/>
      <c r="H790" s="29"/>
      <c r="I790" s="29"/>
      <c r="J790" s="29"/>
      <c r="K790" s="29"/>
      <c r="L790" s="29"/>
      <c r="M790" s="39"/>
      <c r="N790" s="39"/>
      <c r="O790" s="39"/>
      <c r="P790" s="39"/>
      <c r="Q790" s="39"/>
      <c r="R790" s="39"/>
      <c r="S790" s="39"/>
      <c r="T790" s="39"/>
      <c r="U790" s="39"/>
      <c r="V790" s="39"/>
      <c r="W790" s="48"/>
      <c r="X790" s="38"/>
      <c r="Y790" s="53"/>
    </row>
    <row r="791" spans="2:25" ht="33.9" customHeight="1">
      <c r="B791" s="21">
        <f t="shared" si="11"/>
        <v>739</v>
      </c>
      <c r="C791" s="29"/>
      <c r="D791" s="29"/>
      <c r="E791" s="29"/>
      <c r="F791" s="29"/>
      <c r="G791" s="29"/>
      <c r="H791" s="29"/>
      <c r="I791" s="29"/>
      <c r="J791" s="29"/>
      <c r="K791" s="29"/>
      <c r="L791" s="29"/>
      <c r="M791" s="39"/>
      <c r="N791" s="39"/>
      <c r="O791" s="39"/>
      <c r="P791" s="39"/>
      <c r="Q791" s="39"/>
      <c r="R791" s="39"/>
      <c r="S791" s="39"/>
      <c r="T791" s="39"/>
      <c r="U791" s="39"/>
      <c r="V791" s="39"/>
      <c r="W791" s="48"/>
      <c r="X791" s="38"/>
      <c r="Y791" s="53"/>
    </row>
    <row r="792" spans="2:25" ht="33.9" customHeight="1">
      <c r="B792" s="21">
        <f t="shared" si="11"/>
        <v>740</v>
      </c>
      <c r="C792" s="29"/>
      <c r="D792" s="29"/>
      <c r="E792" s="29"/>
      <c r="F792" s="29"/>
      <c r="G792" s="29"/>
      <c r="H792" s="29"/>
      <c r="I792" s="29"/>
      <c r="J792" s="29"/>
      <c r="K792" s="29"/>
      <c r="L792" s="29"/>
      <c r="M792" s="39"/>
      <c r="N792" s="39"/>
      <c r="O792" s="39"/>
      <c r="P792" s="39"/>
      <c r="Q792" s="39"/>
      <c r="R792" s="39"/>
      <c r="S792" s="39"/>
      <c r="T792" s="39"/>
      <c r="U792" s="39"/>
      <c r="V792" s="39"/>
      <c r="W792" s="48"/>
      <c r="X792" s="38"/>
      <c r="Y792" s="53"/>
    </row>
    <row r="793" spans="2:25" ht="33.9" customHeight="1">
      <c r="B793" s="21">
        <f t="shared" si="11"/>
        <v>741</v>
      </c>
      <c r="C793" s="29"/>
      <c r="D793" s="29"/>
      <c r="E793" s="29"/>
      <c r="F793" s="29"/>
      <c r="G793" s="29"/>
      <c r="H793" s="29"/>
      <c r="I793" s="29"/>
      <c r="J793" s="29"/>
      <c r="K793" s="29"/>
      <c r="L793" s="29"/>
      <c r="M793" s="39"/>
      <c r="N793" s="39"/>
      <c r="O793" s="39"/>
      <c r="P793" s="39"/>
      <c r="Q793" s="39"/>
      <c r="R793" s="39"/>
      <c r="S793" s="39"/>
      <c r="T793" s="39"/>
      <c r="U793" s="39"/>
      <c r="V793" s="39"/>
      <c r="W793" s="48"/>
      <c r="X793" s="38"/>
      <c r="Y793" s="53"/>
    </row>
    <row r="794" spans="2:25" ht="33.9" customHeight="1">
      <c r="B794" s="21">
        <f t="shared" si="11"/>
        <v>742</v>
      </c>
      <c r="C794" s="29"/>
      <c r="D794" s="29"/>
      <c r="E794" s="29"/>
      <c r="F794" s="29"/>
      <c r="G794" s="29"/>
      <c r="H794" s="29"/>
      <c r="I794" s="29"/>
      <c r="J794" s="29"/>
      <c r="K794" s="29"/>
      <c r="L794" s="29"/>
      <c r="M794" s="39"/>
      <c r="N794" s="39"/>
      <c r="O794" s="39"/>
      <c r="P794" s="39"/>
      <c r="Q794" s="39"/>
      <c r="R794" s="39"/>
      <c r="S794" s="39"/>
      <c r="T794" s="39"/>
      <c r="U794" s="39"/>
      <c r="V794" s="39"/>
      <c r="W794" s="48"/>
      <c r="X794" s="38"/>
      <c r="Y794" s="53"/>
    </row>
    <row r="795" spans="2:25" ht="33.9" customHeight="1">
      <c r="B795" s="21">
        <f t="shared" si="11"/>
        <v>743</v>
      </c>
      <c r="C795" s="29"/>
      <c r="D795" s="29"/>
      <c r="E795" s="29"/>
      <c r="F795" s="29"/>
      <c r="G795" s="29"/>
      <c r="H795" s="29"/>
      <c r="I795" s="29"/>
      <c r="J795" s="29"/>
      <c r="K795" s="29"/>
      <c r="L795" s="29"/>
      <c r="M795" s="39"/>
      <c r="N795" s="39"/>
      <c r="O795" s="39"/>
      <c r="P795" s="39"/>
      <c r="Q795" s="39"/>
      <c r="R795" s="39"/>
      <c r="S795" s="39"/>
      <c r="T795" s="39"/>
      <c r="U795" s="39"/>
      <c r="V795" s="39"/>
      <c r="W795" s="48"/>
      <c r="X795" s="38"/>
      <c r="Y795" s="53"/>
    </row>
    <row r="796" spans="2:25" ht="33.9" customHeight="1">
      <c r="B796" s="21">
        <f t="shared" si="11"/>
        <v>744</v>
      </c>
      <c r="C796" s="29"/>
      <c r="D796" s="29"/>
      <c r="E796" s="29"/>
      <c r="F796" s="29"/>
      <c r="G796" s="29"/>
      <c r="H796" s="29"/>
      <c r="I796" s="29"/>
      <c r="J796" s="29"/>
      <c r="K796" s="29"/>
      <c r="L796" s="29"/>
      <c r="M796" s="39"/>
      <c r="N796" s="39"/>
      <c r="O796" s="39"/>
      <c r="P796" s="39"/>
      <c r="Q796" s="39"/>
      <c r="R796" s="39"/>
      <c r="S796" s="39"/>
      <c r="T796" s="39"/>
      <c r="U796" s="39"/>
      <c r="V796" s="39"/>
      <c r="W796" s="48"/>
      <c r="X796" s="38"/>
      <c r="Y796" s="53"/>
    </row>
    <row r="797" spans="2:25" ht="33.9" customHeight="1">
      <c r="B797" s="21">
        <f t="shared" si="11"/>
        <v>745</v>
      </c>
      <c r="C797" s="29"/>
      <c r="D797" s="29"/>
      <c r="E797" s="29"/>
      <c r="F797" s="29"/>
      <c r="G797" s="29"/>
      <c r="H797" s="29"/>
      <c r="I797" s="29"/>
      <c r="J797" s="29"/>
      <c r="K797" s="29"/>
      <c r="L797" s="29"/>
      <c r="M797" s="39"/>
      <c r="N797" s="39"/>
      <c r="O797" s="39"/>
      <c r="P797" s="39"/>
      <c r="Q797" s="39"/>
      <c r="R797" s="39"/>
      <c r="S797" s="39"/>
      <c r="T797" s="39"/>
      <c r="U797" s="39"/>
      <c r="V797" s="39"/>
      <c r="W797" s="48"/>
      <c r="X797" s="38"/>
      <c r="Y797" s="53"/>
    </row>
    <row r="798" spans="2:25" ht="33.9" customHeight="1">
      <c r="B798" s="21">
        <f t="shared" si="11"/>
        <v>746</v>
      </c>
      <c r="C798" s="29"/>
      <c r="D798" s="29"/>
      <c r="E798" s="29"/>
      <c r="F798" s="29"/>
      <c r="G798" s="29"/>
      <c r="H798" s="29"/>
      <c r="I798" s="29"/>
      <c r="J798" s="29"/>
      <c r="K798" s="29"/>
      <c r="L798" s="29"/>
      <c r="M798" s="39"/>
      <c r="N798" s="39"/>
      <c r="O798" s="39"/>
      <c r="P798" s="39"/>
      <c r="Q798" s="39"/>
      <c r="R798" s="39"/>
      <c r="S798" s="39"/>
      <c r="T798" s="39"/>
      <c r="U798" s="39"/>
      <c r="V798" s="39"/>
      <c r="W798" s="48"/>
      <c r="X798" s="38"/>
      <c r="Y798" s="53"/>
    </row>
    <row r="799" spans="2:25" ht="33.9" customHeight="1">
      <c r="B799" s="21">
        <f t="shared" si="11"/>
        <v>747</v>
      </c>
      <c r="C799" s="29"/>
      <c r="D799" s="29"/>
      <c r="E799" s="29"/>
      <c r="F799" s="29"/>
      <c r="G799" s="29"/>
      <c r="H799" s="29"/>
      <c r="I799" s="29"/>
      <c r="J799" s="29"/>
      <c r="K799" s="29"/>
      <c r="L799" s="29"/>
      <c r="M799" s="39"/>
      <c r="N799" s="39"/>
      <c r="O799" s="39"/>
      <c r="P799" s="39"/>
      <c r="Q799" s="39"/>
      <c r="R799" s="39"/>
      <c r="S799" s="39"/>
      <c r="T799" s="39"/>
      <c r="U799" s="39"/>
      <c r="V799" s="39"/>
      <c r="W799" s="48"/>
      <c r="X799" s="38"/>
      <c r="Y799" s="53"/>
    </row>
    <row r="800" spans="2:25" ht="33.9" customHeight="1">
      <c r="B800" s="21">
        <f t="shared" si="11"/>
        <v>748</v>
      </c>
      <c r="C800" s="29"/>
      <c r="D800" s="29"/>
      <c r="E800" s="29"/>
      <c r="F800" s="29"/>
      <c r="G800" s="29"/>
      <c r="H800" s="29"/>
      <c r="I800" s="29"/>
      <c r="J800" s="29"/>
      <c r="K800" s="29"/>
      <c r="L800" s="29"/>
      <c r="M800" s="39"/>
      <c r="N800" s="39"/>
      <c r="O800" s="39"/>
      <c r="P800" s="39"/>
      <c r="Q800" s="39"/>
      <c r="R800" s="39"/>
      <c r="S800" s="39"/>
      <c r="T800" s="39"/>
      <c r="U800" s="39"/>
      <c r="V800" s="39"/>
      <c r="W800" s="48"/>
      <c r="X800" s="38"/>
      <c r="Y800" s="53"/>
    </row>
    <row r="801" spans="2:25" ht="33.9" customHeight="1">
      <c r="B801" s="21">
        <f t="shared" si="11"/>
        <v>749</v>
      </c>
      <c r="C801" s="29"/>
      <c r="D801" s="29"/>
      <c r="E801" s="29"/>
      <c r="F801" s="29"/>
      <c r="G801" s="29"/>
      <c r="H801" s="29"/>
      <c r="I801" s="29"/>
      <c r="J801" s="29"/>
      <c r="K801" s="29"/>
      <c r="L801" s="29"/>
      <c r="M801" s="39"/>
      <c r="N801" s="39"/>
      <c r="O801" s="39"/>
      <c r="P801" s="39"/>
      <c r="Q801" s="39"/>
      <c r="R801" s="39"/>
      <c r="S801" s="39"/>
      <c r="T801" s="39"/>
      <c r="U801" s="39"/>
      <c r="V801" s="39"/>
      <c r="W801" s="48"/>
      <c r="X801" s="38"/>
      <c r="Y801" s="53"/>
    </row>
    <row r="802" spans="2:25" ht="33.9" customHeight="1">
      <c r="B802" s="21">
        <f t="shared" si="11"/>
        <v>750</v>
      </c>
      <c r="C802" s="29"/>
      <c r="D802" s="29"/>
      <c r="E802" s="29"/>
      <c r="F802" s="29"/>
      <c r="G802" s="29"/>
      <c r="H802" s="29"/>
      <c r="I802" s="29"/>
      <c r="J802" s="29"/>
      <c r="K802" s="29"/>
      <c r="L802" s="29"/>
      <c r="M802" s="39"/>
      <c r="N802" s="39"/>
      <c r="O802" s="39"/>
      <c r="P802" s="39"/>
      <c r="Q802" s="39"/>
      <c r="R802" s="39"/>
      <c r="S802" s="39"/>
      <c r="T802" s="39"/>
      <c r="U802" s="39"/>
      <c r="V802" s="39"/>
      <c r="W802" s="48"/>
      <c r="X802" s="38"/>
      <c r="Y802" s="53"/>
    </row>
    <row r="803" spans="2:25" ht="33.9" customHeight="1">
      <c r="B803" s="21">
        <f t="shared" si="11"/>
        <v>751</v>
      </c>
      <c r="C803" s="29"/>
      <c r="D803" s="29"/>
      <c r="E803" s="29"/>
      <c r="F803" s="29"/>
      <c r="G803" s="29"/>
      <c r="H803" s="29"/>
      <c r="I803" s="29"/>
      <c r="J803" s="29"/>
      <c r="K803" s="29"/>
      <c r="L803" s="29"/>
      <c r="M803" s="39"/>
      <c r="N803" s="39"/>
      <c r="O803" s="39"/>
      <c r="P803" s="39"/>
      <c r="Q803" s="39"/>
      <c r="R803" s="39"/>
      <c r="S803" s="39"/>
      <c r="T803" s="39"/>
      <c r="U803" s="39"/>
      <c r="V803" s="39"/>
      <c r="W803" s="48"/>
      <c r="X803" s="38"/>
      <c r="Y803" s="53"/>
    </row>
    <row r="804" spans="2:25" ht="33.9" customHeight="1">
      <c r="B804" s="21">
        <f t="shared" si="11"/>
        <v>752</v>
      </c>
      <c r="C804" s="29"/>
      <c r="D804" s="29"/>
      <c r="E804" s="29"/>
      <c r="F804" s="29"/>
      <c r="G804" s="29"/>
      <c r="H804" s="29"/>
      <c r="I804" s="29"/>
      <c r="J804" s="29"/>
      <c r="K804" s="29"/>
      <c r="L804" s="29"/>
      <c r="M804" s="39"/>
      <c r="N804" s="39"/>
      <c r="O804" s="39"/>
      <c r="P804" s="39"/>
      <c r="Q804" s="39"/>
      <c r="R804" s="39"/>
      <c r="S804" s="39"/>
      <c r="T804" s="39"/>
      <c r="U804" s="39"/>
      <c r="V804" s="39"/>
      <c r="W804" s="48"/>
      <c r="X804" s="38"/>
      <c r="Y804" s="53"/>
    </row>
    <row r="805" spans="2:25" ht="33.9" customHeight="1">
      <c r="B805" s="21">
        <f t="shared" si="11"/>
        <v>753</v>
      </c>
      <c r="C805" s="29"/>
      <c r="D805" s="29"/>
      <c r="E805" s="29"/>
      <c r="F805" s="29"/>
      <c r="G805" s="29"/>
      <c r="H805" s="29"/>
      <c r="I805" s="29"/>
      <c r="J805" s="29"/>
      <c r="K805" s="29"/>
      <c r="L805" s="29"/>
      <c r="M805" s="39"/>
      <c r="N805" s="39"/>
      <c r="O805" s="39"/>
      <c r="P805" s="39"/>
      <c r="Q805" s="39"/>
      <c r="R805" s="39"/>
      <c r="S805" s="39"/>
      <c r="T805" s="39"/>
      <c r="U805" s="39"/>
      <c r="V805" s="39"/>
      <c r="W805" s="48"/>
      <c r="X805" s="38"/>
      <c r="Y805" s="53"/>
    </row>
    <row r="806" spans="2:25" ht="33.9" customHeight="1">
      <c r="B806" s="21">
        <f t="shared" si="11"/>
        <v>754</v>
      </c>
      <c r="C806" s="29"/>
      <c r="D806" s="29"/>
      <c r="E806" s="29"/>
      <c r="F806" s="29"/>
      <c r="G806" s="29"/>
      <c r="H806" s="29"/>
      <c r="I806" s="29"/>
      <c r="J806" s="29"/>
      <c r="K806" s="29"/>
      <c r="L806" s="29"/>
      <c r="M806" s="39"/>
      <c r="N806" s="39"/>
      <c r="O806" s="39"/>
      <c r="P806" s="39"/>
      <c r="Q806" s="39"/>
      <c r="R806" s="39"/>
      <c r="S806" s="39"/>
      <c r="T806" s="39"/>
      <c r="U806" s="39"/>
      <c r="V806" s="39"/>
      <c r="W806" s="48"/>
      <c r="X806" s="38"/>
      <c r="Y806" s="53"/>
    </row>
    <row r="807" spans="2:25" ht="33.9" customHeight="1">
      <c r="B807" s="21">
        <f t="shared" si="11"/>
        <v>755</v>
      </c>
      <c r="C807" s="29"/>
      <c r="D807" s="29"/>
      <c r="E807" s="29"/>
      <c r="F807" s="29"/>
      <c r="G807" s="29"/>
      <c r="H807" s="29"/>
      <c r="I807" s="29"/>
      <c r="J807" s="29"/>
      <c r="K807" s="29"/>
      <c r="L807" s="29"/>
      <c r="M807" s="39"/>
      <c r="N807" s="39"/>
      <c r="O807" s="39"/>
      <c r="P807" s="39"/>
      <c r="Q807" s="39"/>
      <c r="R807" s="39"/>
      <c r="S807" s="39"/>
      <c r="T807" s="39"/>
      <c r="U807" s="39"/>
      <c r="V807" s="39"/>
      <c r="W807" s="48"/>
      <c r="X807" s="38"/>
      <c r="Y807" s="53"/>
    </row>
    <row r="808" spans="2:25" ht="33.9" customHeight="1">
      <c r="B808" s="21">
        <f t="shared" si="11"/>
        <v>756</v>
      </c>
      <c r="C808" s="29"/>
      <c r="D808" s="29"/>
      <c r="E808" s="29"/>
      <c r="F808" s="29"/>
      <c r="G808" s="29"/>
      <c r="H808" s="29"/>
      <c r="I808" s="29"/>
      <c r="J808" s="29"/>
      <c r="K808" s="29"/>
      <c r="L808" s="29"/>
      <c r="M808" s="39"/>
      <c r="N808" s="39"/>
      <c r="O808" s="39"/>
      <c r="P808" s="39"/>
      <c r="Q808" s="39"/>
      <c r="R808" s="39"/>
      <c r="S808" s="39"/>
      <c r="T808" s="39"/>
      <c r="U808" s="39"/>
      <c r="V808" s="39"/>
      <c r="W808" s="48"/>
      <c r="X808" s="38"/>
      <c r="Y808" s="53"/>
    </row>
    <row r="809" spans="2:25" ht="33.9" customHeight="1">
      <c r="B809" s="21">
        <f t="shared" si="11"/>
        <v>757</v>
      </c>
      <c r="C809" s="29"/>
      <c r="D809" s="29"/>
      <c r="E809" s="29"/>
      <c r="F809" s="29"/>
      <c r="G809" s="29"/>
      <c r="H809" s="29"/>
      <c r="I809" s="29"/>
      <c r="J809" s="29"/>
      <c r="K809" s="29"/>
      <c r="L809" s="29"/>
      <c r="M809" s="39"/>
      <c r="N809" s="39"/>
      <c r="O809" s="39"/>
      <c r="P809" s="39"/>
      <c r="Q809" s="39"/>
      <c r="R809" s="39"/>
      <c r="S809" s="39"/>
      <c r="T809" s="39"/>
      <c r="U809" s="39"/>
      <c r="V809" s="39"/>
      <c r="W809" s="48"/>
      <c r="X809" s="38"/>
      <c r="Y809" s="53"/>
    </row>
    <row r="810" spans="2:25" ht="33.9" customHeight="1">
      <c r="B810" s="21">
        <f t="shared" si="11"/>
        <v>758</v>
      </c>
      <c r="C810" s="29"/>
      <c r="D810" s="29"/>
      <c r="E810" s="29"/>
      <c r="F810" s="29"/>
      <c r="G810" s="29"/>
      <c r="H810" s="29"/>
      <c r="I810" s="29"/>
      <c r="J810" s="29"/>
      <c r="K810" s="29"/>
      <c r="L810" s="29"/>
      <c r="M810" s="39"/>
      <c r="N810" s="39"/>
      <c r="O810" s="39"/>
      <c r="P810" s="39"/>
      <c r="Q810" s="39"/>
      <c r="R810" s="39"/>
      <c r="S810" s="39"/>
      <c r="T810" s="39"/>
      <c r="U810" s="39"/>
      <c r="V810" s="39"/>
      <c r="W810" s="48"/>
      <c r="X810" s="38"/>
      <c r="Y810" s="53"/>
    </row>
    <row r="811" spans="2:25" ht="33.9" customHeight="1">
      <c r="B811" s="21">
        <f t="shared" si="11"/>
        <v>759</v>
      </c>
      <c r="C811" s="29"/>
      <c r="D811" s="29"/>
      <c r="E811" s="29"/>
      <c r="F811" s="29"/>
      <c r="G811" s="29"/>
      <c r="H811" s="29"/>
      <c r="I811" s="29"/>
      <c r="J811" s="29"/>
      <c r="K811" s="29"/>
      <c r="L811" s="29"/>
      <c r="M811" s="39"/>
      <c r="N811" s="39"/>
      <c r="O811" s="39"/>
      <c r="P811" s="39"/>
      <c r="Q811" s="39"/>
      <c r="R811" s="39"/>
      <c r="S811" s="39"/>
      <c r="T811" s="39"/>
      <c r="U811" s="39"/>
      <c r="V811" s="39"/>
      <c r="W811" s="48"/>
      <c r="X811" s="38"/>
      <c r="Y811" s="53"/>
    </row>
    <row r="812" spans="2:25" ht="33.9" customHeight="1">
      <c r="B812" s="21">
        <f t="shared" si="11"/>
        <v>760</v>
      </c>
      <c r="C812" s="29"/>
      <c r="D812" s="29"/>
      <c r="E812" s="29"/>
      <c r="F812" s="29"/>
      <c r="G812" s="29"/>
      <c r="H812" s="29"/>
      <c r="I812" s="29"/>
      <c r="J812" s="29"/>
      <c r="K812" s="29"/>
      <c r="L812" s="29"/>
      <c r="M812" s="39"/>
      <c r="N812" s="39"/>
      <c r="O812" s="39"/>
      <c r="P812" s="39"/>
      <c r="Q812" s="39"/>
      <c r="R812" s="39"/>
      <c r="S812" s="39"/>
      <c r="T812" s="39"/>
      <c r="U812" s="39"/>
      <c r="V812" s="39"/>
      <c r="W812" s="48"/>
      <c r="X812" s="38"/>
      <c r="Y812" s="53"/>
    </row>
    <row r="813" spans="2:25" ht="33.9" customHeight="1">
      <c r="B813" s="21">
        <f t="shared" si="11"/>
        <v>761</v>
      </c>
      <c r="C813" s="29"/>
      <c r="D813" s="29"/>
      <c r="E813" s="29"/>
      <c r="F813" s="29"/>
      <c r="G813" s="29"/>
      <c r="H813" s="29"/>
      <c r="I813" s="29"/>
      <c r="J813" s="29"/>
      <c r="K813" s="29"/>
      <c r="L813" s="29"/>
      <c r="M813" s="39"/>
      <c r="N813" s="39"/>
      <c r="O813" s="39"/>
      <c r="P813" s="39"/>
      <c r="Q813" s="39"/>
      <c r="R813" s="39"/>
      <c r="S813" s="39"/>
      <c r="T813" s="39"/>
      <c r="U813" s="39"/>
      <c r="V813" s="39"/>
      <c r="W813" s="48"/>
      <c r="X813" s="38"/>
      <c r="Y813" s="53"/>
    </row>
    <row r="814" spans="2:25" ht="33.9" customHeight="1">
      <c r="B814" s="21">
        <f t="shared" si="11"/>
        <v>762</v>
      </c>
      <c r="C814" s="29"/>
      <c r="D814" s="29"/>
      <c r="E814" s="29"/>
      <c r="F814" s="29"/>
      <c r="G814" s="29"/>
      <c r="H814" s="29"/>
      <c r="I814" s="29"/>
      <c r="J814" s="29"/>
      <c r="K814" s="29"/>
      <c r="L814" s="29"/>
      <c r="M814" s="39"/>
      <c r="N814" s="39"/>
      <c r="O814" s="39"/>
      <c r="P814" s="39"/>
      <c r="Q814" s="39"/>
      <c r="R814" s="39"/>
      <c r="S814" s="39"/>
      <c r="T814" s="39"/>
      <c r="U814" s="39"/>
      <c r="V814" s="39"/>
      <c r="W814" s="48"/>
      <c r="X814" s="38"/>
      <c r="Y814" s="53"/>
    </row>
    <row r="815" spans="2:25" ht="33.9" customHeight="1">
      <c r="B815" s="21">
        <f t="shared" si="11"/>
        <v>763</v>
      </c>
      <c r="C815" s="29"/>
      <c r="D815" s="29"/>
      <c r="E815" s="29"/>
      <c r="F815" s="29"/>
      <c r="G815" s="29"/>
      <c r="H815" s="29"/>
      <c r="I815" s="29"/>
      <c r="J815" s="29"/>
      <c r="K815" s="29"/>
      <c r="L815" s="29"/>
      <c r="M815" s="39"/>
      <c r="N815" s="39"/>
      <c r="O815" s="39"/>
      <c r="P815" s="39"/>
      <c r="Q815" s="39"/>
      <c r="R815" s="39"/>
      <c r="S815" s="39"/>
      <c r="T815" s="39"/>
      <c r="U815" s="39"/>
      <c r="V815" s="39"/>
      <c r="W815" s="48"/>
      <c r="X815" s="38"/>
      <c r="Y815" s="53"/>
    </row>
    <row r="816" spans="2:25" ht="33.9" customHeight="1">
      <c r="B816" s="21">
        <f t="shared" si="11"/>
        <v>764</v>
      </c>
      <c r="C816" s="29"/>
      <c r="D816" s="29"/>
      <c r="E816" s="29"/>
      <c r="F816" s="29"/>
      <c r="G816" s="29"/>
      <c r="H816" s="29"/>
      <c r="I816" s="29"/>
      <c r="J816" s="29"/>
      <c r="K816" s="29"/>
      <c r="L816" s="29"/>
      <c r="M816" s="39"/>
      <c r="N816" s="39"/>
      <c r="O816" s="39"/>
      <c r="P816" s="39"/>
      <c r="Q816" s="39"/>
      <c r="R816" s="39"/>
      <c r="S816" s="39"/>
      <c r="T816" s="39"/>
      <c r="U816" s="39"/>
      <c r="V816" s="39"/>
      <c r="W816" s="48"/>
      <c r="X816" s="38"/>
      <c r="Y816" s="53"/>
    </row>
    <row r="817" spans="2:25" ht="33.9" customHeight="1">
      <c r="B817" s="21">
        <f t="shared" si="11"/>
        <v>765</v>
      </c>
      <c r="C817" s="29"/>
      <c r="D817" s="29"/>
      <c r="E817" s="29"/>
      <c r="F817" s="29"/>
      <c r="G817" s="29"/>
      <c r="H817" s="29"/>
      <c r="I817" s="29"/>
      <c r="J817" s="29"/>
      <c r="K817" s="29"/>
      <c r="L817" s="29"/>
      <c r="M817" s="39"/>
      <c r="N817" s="39"/>
      <c r="O817" s="39"/>
      <c r="P817" s="39"/>
      <c r="Q817" s="39"/>
      <c r="R817" s="39"/>
      <c r="S817" s="39"/>
      <c r="T817" s="39"/>
      <c r="U817" s="39"/>
      <c r="V817" s="39"/>
      <c r="W817" s="48"/>
      <c r="X817" s="38"/>
      <c r="Y817" s="53"/>
    </row>
    <row r="818" spans="2:25" ht="33.9" customHeight="1">
      <c r="B818" s="21">
        <f t="shared" si="11"/>
        <v>766</v>
      </c>
      <c r="C818" s="29"/>
      <c r="D818" s="29"/>
      <c r="E818" s="29"/>
      <c r="F818" s="29"/>
      <c r="G818" s="29"/>
      <c r="H818" s="29"/>
      <c r="I818" s="29"/>
      <c r="J818" s="29"/>
      <c r="K818" s="29"/>
      <c r="L818" s="29"/>
      <c r="M818" s="39"/>
      <c r="N818" s="39"/>
      <c r="O818" s="39"/>
      <c r="P818" s="39"/>
      <c r="Q818" s="39"/>
      <c r="R818" s="39"/>
      <c r="S818" s="39"/>
      <c r="T818" s="39"/>
      <c r="U818" s="39"/>
      <c r="V818" s="39"/>
      <c r="W818" s="48"/>
      <c r="X818" s="38"/>
      <c r="Y818" s="53"/>
    </row>
    <row r="819" spans="2:25" ht="33.9" customHeight="1">
      <c r="B819" s="21">
        <f t="shared" si="11"/>
        <v>767</v>
      </c>
      <c r="C819" s="29"/>
      <c r="D819" s="29"/>
      <c r="E819" s="29"/>
      <c r="F819" s="29"/>
      <c r="G819" s="29"/>
      <c r="H819" s="29"/>
      <c r="I819" s="29"/>
      <c r="J819" s="29"/>
      <c r="K819" s="29"/>
      <c r="L819" s="29"/>
      <c r="M819" s="39"/>
      <c r="N819" s="39"/>
      <c r="O819" s="39"/>
      <c r="P819" s="39"/>
      <c r="Q819" s="39"/>
      <c r="R819" s="39"/>
      <c r="S819" s="39"/>
      <c r="T819" s="39"/>
      <c r="U819" s="39"/>
      <c r="V819" s="39"/>
      <c r="W819" s="48"/>
      <c r="X819" s="38"/>
      <c r="Y819" s="53"/>
    </row>
    <row r="820" spans="2:25" ht="33.9" customHeight="1">
      <c r="B820" s="21">
        <f t="shared" si="11"/>
        <v>768</v>
      </c>
      <c r="C820" s="29"/>
      <c r="D820" s="29"/>
      <c r="E820" s="29"/>
      <c r="F820" s="29"/>
      <c r="G820" s="29"/>
      <c r="H820" s="29"/>
      <c r="I820" s="29"/>
      <c r="J820" s="29"/>
      <c r="K820" s="29"/>
      <c r="L820" s="29"/>
      <c r="M820" s="39"/>
      <c r="N820" s="39"/>
      <c r="O820" s="39"/>
      <c r="P820" s="39"/>
      <c r="Q820" s="39"/>
      <c r="R820" s="39"/>
      <c r="S820" s="39"/>
      <c r="T820" s="39"/>
      <c r="U820" s="39"/>
      <c r="V820" s="39"/>
      <c r="W820" s="48"/>
      <c r="X820" s="38"/>
      <c r="Y820" s="53"/>
    </row>
    <row r="821" spans="2:25" ht="33.9" customHeight="1">
      <c r="B821" s="21">
        <f t="shared" si="11"/>
        <v>769</v>
      </c>
      <c r="C821" s="29"/>
      <c r="D821" s="29"/>
      <c r="E821" s="29"/>
      <c r="F821" s="29"/>
      <c r="G821" s="29"/>
      <c r="H821" s="29"/>
      <c r="I821" s="29"/>
      <c r="J821" s="29"/>
      <c r="K821" s="29"/>
      <c r="L821" s="29"/>
      <c r="M821" s="39"/>
      <c r="N821" s="39"/>
      <c r="O821" s="39"/>
      <c r="P821" s="39"/>
      <c r="Q821" s="39"/>
      <c r="R821" s="39"/>
      <c r="S821" s="39"/>
      <c r="T821" s="39"/>
      <c r="U821" s="39"/>
      <c r="V821" s="39"/>
      <c r="W821" s="48"/>
      <c r="X821" s="38"/>
      <c r="Y821" s="53"/>
    </row>
    <row r="822" spans="2:25" ht="33.9" customHeight="1">
      <c r="B822" s="21">
        <f t="shared" ref="B822:B885" si="12">B821+1</f>
        <v>770</v>
      </c>
      <c r="C822" s="29"/>
      <c r="D822" s="29"/>
      <c r="E822" s="29"/>
      <c r="F822" s="29"/>
      <c r="G822" s="29"/>
      <c r="H822" s="29"/>
      <c r="I822" s="29"/>
      <c r="J822" s="29"/>
      <c r="K822" s="29"/>
      <c r="L822" s="29"/>
      <c r="M822" s="39"/>
      <c r="N822" s="39"/>
      <c r="O822" s="39"/>
      <c r="P822" s="39"/>
      <c r="Q822" s="39"/>
      <c r="R822" s="39"/>
      <c r="S822" s="39"/>
      <c r="T822" s="39"/>
      <c r="U822" s="39"/>
      <c r="V822" s="39"/>
      <c r="W822" s="48"/>
      <c r="X822" s="38"/>
      <c r="Y822" s="53"/>
    </row>
    <row r="823" spans="2:25" ht="33.9" customHeight="1">
      <c r="B823" s="21">
        <f t="shared" si="12"/>
        <v>771</v>
      </c>
      <c r="C823" s="29"/>
      <c r="D823" s="29"/>
      <c r="E823" s="29"/>
      <c r="F823" s="29"/>
      <c r="G823" s="29"/>
      <c r="H823" s="29"/>
      <c r="I823" s="29"/>
      <c r="J823" s="29"/>
      <c r="K823" s="29"/>
      <c r="L823" s="29"/>
      <c r="M823" s="39"/>
      <c r="N823" s="39"/>
      <c r="O823" s="39"/>
      <c r="P823" s="39"/>
      <c r="Q823" s="39"/>
      <c r="R823" s="39"/>
      <c r="S823" s="39"/>
      <c r="T823" s="39"/>
      <c r="U823" s="39"/>
      <c r="V823" s="39"/>
      <c r="W823" s="48"/>
      <c r="X823" s="38"/>
      <c r="Y823" s="53"/>
    </row>
    <row r="824" spans="2:25" ht="33.9" customHeight="1">
      <c r="B824" s="21">
        <f t="shared" si="12"/>
        <v>772</v>
      </c>
      <c r="C824" s="29"/>
      <c r="D824" s="29"/>
      <c r="E824" s="29"/>
      <c r="F824" s="29"/>
      <c r="G824" s="29"/>
      <c r="H824" s="29"/>
      <c r="I824" s="29"/>
      <c r="J824" s="29"/>
      <c r="K824" s="29"/>
      <c r="L824" s="29"/>
      <c r="M824" s="39"/>
      <c r="N824" s="39"/>
      <c r="O824" s="39"/>
      <c r="P824" s="39"/>
      <c r="Q824" s="39"/>
      <c r="R824" s="39"/>
      <c r="S824" s="39"/>
      <c r="T824" s="39"/>
      <c r="U824" s="39"/>
      <c r="V824" s="39"/>
      <c r="W824" s="48"/>
      <c r="X824" s="38"/>
      <c r="Y824" s="53"/>
    </row>
    <row r="825" spans="2:25" ht="33.9" customHeight="1">
      <c r="B825" s="21">
        <f t="shared" si="12"/>
        <v>773</v>
      </c>
      <c r="C825" s="29"/>
      <c r="D825" s="29"/>
      <c r="E825" s="29"/>
      <c r="F825" s="29"/>
      <c r="G825" s="29"/>
      <c r="H825" s="29"/>
      <c r="I825" s="29"/>
      <c r="J825" s="29"/>
      <c r="K825" s="29"/>
      <c r="L825" s="29"/>
      <c r="M825" s="39"/>
      <c r="N825" s="39"/>
      <c r="O825" s="39"/>
      <c r="P825" s="39"/>
      <c r="Q825" s="39"/>
      <c r="R825" s="39"/>
      <c r="S825" s="39"/>
      <c r="T825" s="39"/>
      <c r="U825" s="39"/>
      <c r="V825" s="39"/>
      <c r="W825" s="48"/>
      <c r="X825" s="38"/>
      <c r="Y825" s="53"/>
    </row>
    <row r="826" spans="2:25" ht="33.9" customHeight="1">
      <c r="B826" s="21">
        <f t="shared" si="12"/>
        <v>774</v>
      </c>
      <c r="C826" s="29"/>
      <c r="D826" s="29"/>
      <c r="E826" s="29"/>
      <c r="F826" s="29"/>
      <c r="G826" s="29"/>
      <c r="H826" s="29"/>
      <c r="I826" s="29"/>
      <c r="J826" s="29"/>
      <c r="K826" s="29"/>
      <c r="L826" s="29"/>
      <c r="M826" s="39"/>
      <c r="N826" s="39"/>
      <c r="O826" s="39"/>
      <c r="P826" s="39"/>
      <c r="Q826" s="39"/>
      <c r="R826" s="39"/>
      <c r="S826" s="39"/>
      <c r="T826" s="39"/>
      <c r="U826" s="39"/>
      <c r="V826" s="39"/>
      <c r="W826" s="48"/>
      <c r="X826" s="38"/>
      <c r="Y826" s="53"/>
    </row>
    <row r="827" spans="2:25" ht="33.9" customHeight="1">
      <c r="B827" s="21">
        <f t="shared" si="12"/>
        <v>775</v>
      </c>
      <c r="C827" s="29"/>
      <c r="D827" s="29"/>
      <c r="E827" s="29"/>
      <c r="F827" s="29"/>
      <c r="G827" s="29"/>
      <c r="H827" s="29"/>
      <c r="I827" s="29"/>
      <c r="J827" s="29"/>
      <c r="K827" s="29"/>
      <c r="L827" s="29"/>
      <c r="M827" s="39"/>
      <c r="N827" s="39"/>
      <c r="O827" s="39"/>
      <c r="P827" s="39"/>
      <c r="Q827" s="39"/>
      <c r="R827" s="39"/>
      <c r="S827" s="39"/>
      <c r="T827" s="39"/>
      <c r="U827" s="39"/>
      <c r="V827" s="39"/>
      <c r="W827" s="48"/>
      <c r="X827" s="38"/>
      <c r="Y827" s="53"/>
    </row>
    <row r="828" spans="2:25" ht="33.9" customHeight="1">
      <c r="B828" s="21">
        <f t="shared" si="12"/>
        <v>776</v>
      </c>
      <c r="C828" s="29"/>
      <c r="D828" s="29"/>
      <c r="E828" s="29"/>
      <c r="F828" s="29"/>
      <c r="G828" s="29"/>
      <c r="H828" s="29"/>
      <c r="I828" s="29"/>
      <c r="J828" s="29"/>
      <c r="K828" s="29"/>
      <c r="L828" s="29"/>
      <c r="M828" s="39"/>
      <c r="N828" s="39"/>
      <c r="O828" s="39"/>
      <c r="P828" s="39"/>
      <c r="Q828" s="39"/>
      <c r="R828" s="39"/>
      <c r="S828" s="39"/>
      <c r="T828" s="39"/>
      <c r="U828" s="39"/>
      <c r="V828" s="39"/>
      <c r="W828" s="48"/>
      <c r="X828" s="38"/>
      <c r="Y828" s="53"/>
    </row>
    <row r="829" spans="2:25" ht="33.9" customHeight="1">
      <c r="B829" s="21">
        <f t="shared" si="12"/>
        <v>777</v>
      </c>
      <c r="C829" s="29"/>
      <c r="D829" s="29"/>
      <c r="E829" s="29"/>
      <c r="F829" s="29"/>
      <c r="G829" s="29"/>
      <c r="H829" s="29"/>
      <c r="I829" s="29"/>
      <c r="J829" s="29"/>
      <c r="K829" s="29"/>
      <c r="L829" s="29"/>
      <c r="M829" s="39"/>
      <c r="N829" s="39"/>
      <c r="O829" s="39"/>
      <c r="P829" s="39"/>
      <c r="Q829" s="39"/>
      <c r="R829" s="39"/>
      <c r="S829" s="39"/>
      <c r="T829" s="39"/>
      <c r="U829" s="39"/>
      <c r="V829" s="39"/>
      <c r="W829" s="48"/>
      <c r="X829" s="38"/>
      <c r="Y829" s="53"/>
    </row>
    <row r="830" spans="2:25" ht="33.9" customHeight="1">
      <c r="B830" s="21">
        <f t="shared" si="12"/>
        <v>778</v>
      </c>
      <c r="C830" s="29"/>
      <c r="D830" s="29"/>
      <c r="E830" s="29"/>
      <c r="F830" s="29"/>
      <c r="G830" s="29"/>
      <c r="H830" s="29"/>
      <c r="I830" s="29"/>
      <c r="J830" s="29"/>
      <c r="K830" s="29"/>
      <c r="L830" s="29"/>
      <c r="M830" s="39"/>
      <c r="N830" s="39"/>
      <c r="O830" s="39"/>
      <c r="P830" s="39"/>
      <c r="Q830" s="39"/>
      <c r="R830" s="39"/>
      <c r="S830" s="39"/>
      <c r="T830" s="39"/>
      <c r="U830" s="39"/>
      <c r="V830" s="39"/>
      <c r="W830" s="48"/>
      <c r="X830" s="38"/>
      <c r="Y830" s="53"/>
    </row>
    <row r="831" spans="2:25" ht="33.9" customHeight="1">
      <c r="B831" s="21">
        <f t="shared" si="12"/>
        <v>779</v>
      </c>
      <c r="C831" s="29"/>
      <c r="D831" s="29"/>
      <c r="E831" s="29"/>
      <c r="F831" s="29"/>
      <c r="G831" s="29"/>
      <c r="H831" s="29"/>
      <c r="I831" s="29"/>
      <c r="J831" s="29"/>
      <c r="K831" s="29"/>
      <c r="L831" s="29"/>
      <c r="M831" s="39"/>
      <c r="N831" s="39"/>
      <c r="O831" s="39"/>
      <c r="P831" s="39"/>
      <c r="Q831" s="39"/>
      <c r="R831" s="39"/>
      <c r="S831" s="39"/>
      <c r="T831" s="39"/>
      <c r="U831" s="39"/>
      <c r="V831" s="39"/>
      <c r="W831" s="48"/>
      <c r="X831" s="38"/>
      <c r="Y831" s="53"/>
    </row>
    <row r="832" spans="2:25" ht="33.9" customHeight="1">
      <c r="B832" s="21">
        <f t="shared" si="12"/>
        <v>780</v>
      </c>
      <c r="C832" s="29"/>
      <c r="D832" s="29"/>
      <c r="E832" s="29"/>
      <c r="F832" s="29"/>
      <c r="G832" s="29"/>
      <c r="H832" s="29"/>
      <c r="I832" s="29"/>
      <c r="J832" s="29"/>
      <c r="K832" s="29"/>
      <c r="L832" s="29"/>
      <c r="M832" s="39"/>
      <c r="N832" s="39"/>
      <c r="O832" s="39"/>
      <c r="P832" s="39"/>
      <c r="Q832" s="39"/>
      <c r="R832" s="39"/>
      <c r="S832" s="39"/>
      <c r="T832" s="39"/>
      <c r="U832" s="39"/>
      <c r="V832" s="39"/>
      <c r="W832" s="48"/>
      <c r="X832" s="38"/>
      <c r="Y832" s="53"/>
    </row>
    <row r="833" spans="2:25" ht="33.9" customHeight="1">
      <c r="B833" s="21">
        <f t="shared" si="12"/>
        <v>781</v>
      </c>
      <c r="C833" s="29"/>
      <c r="D833" s="29"/>
      <c r="E833" s="29"/>
      <c r="F833" s="29"/>
      <c r="G833" s="29"/>
      <c r="H833" s="29"/>
      <c r="I833" s="29"/>
      <c r="J833" s="29"/>
      <c r="K833" s="29"/>
      <c r="L833" s="29"/>
      <c r="M833" s="39"/>
      <c r="N833" s="39"/>
      <c r="O833" s="39"/>
      <c r="P833" s="39"/>
      <c r="Q833" s="39"/>
      <c r="R833" s="39"/>
      <c r="S833" s="39"/>
      <c r="T833" s="39"/>
      <c r="U833" s="39"/>
      <c r="V833" s="39"/>
      <c r="W833" s="48"/>
      <c r="X833" s="38"/>
      <c r="Y833" s="53"/>
    </row>
    <row r="834" spans="2:25" ht="33.9" customHeight="1">
      <c r="B834" s="21">
        <f t="shared" si="12"/>
        <v>782</v>
      </c>
      <c r="C834" s="29"/>
      <c r="D834" s="29"/>
      <c r="E834" s="29"/>
      <c r="F834" s="29"/>
      <c r="G834" s="29"/>
      <c r="H834" s="29"/>
      <c r="I834" s="29"/>
      <c r="J834" s="29"/>
      <c r="K834" s="29"/>
      <c r="L834" s="29"/>
      <c r="M834" s="39"/>
      <c r="N834" s="39"/>
      <c r="O834" s="39"/>
      <c r="P834" s="39"/>
      <c r="Q834" s="39"/>
      <c r="R834" s="39"/>
      <c r="S834" s="39"/>
      <c r="T834" s="39"/>
      <c r="U834" s="39"/>
      <c r="V834" s="39"/>
      <c r="W834" s="48"/>
      <c r="X834" s="38"/>
      <c r="Y834" s="53"/>
    </row>
    <row r="835" spans="2:25" ht="33.9" customHeight="1">
      <c r="B835" s="21">
        <f t="shared" si="12"/>
        <v>783</v>
      </c>
      <c r="C835" s="29"/>
      <c r="D835" s="29"/>
      <c r="E835" s="29"/>
      <c r="F835" s="29"/>
      <c r="G835" s="29"/>
      <c r="H835" s="29"/>
      <c r="I835" s="29"/>
      <c r="J835" s="29"/>
      <c r="K835" s="29"/>
      <c r="L835" s="29"/>
      <c r="M835" s="39"/>
      <c r="N835" s="39"/>
      <c r="O835" s="39"/>
      <c r="P835" s="39"/>
      <c r="Q835" s="39"/>
      <c r="R835" s="39"/>
      <c r="S835" s="39"/>
      <c r="T835" s="39"/>
      <c r="U835" s="39"/>
      <c r="V835" s="39"/>
      <c r="W835" s="48"/>
      <c r="X835" s="38"/>
      <c r="Y835" s="53"/>
    </row>
    <row r="836" spans="2:25" ht="33.9" customHeight="1">
      <c r="B836" s="21">
        <f t="shared" si="12"/>
        <v>784</v>
      </c>
      <c r="C836" s="29"/>
      <c r="D836" s="29"/>
      <c r="E836" s="29"/>
      <c r="F836" s="29"/>
      <c r="G836" s="29"/>
      <c r="H836" s="29"/>
      <c r="I836" s="29"/>
      <c r="J836" s="29"/>
      <c r="K836" s="29"/>
      <c r="L836" s="29"/>
      <c r="M836" s="39"/>
      <c r="N836" s="39"/>
      <c r="O836" s="39"/>
      <c r="P836" s="39"/>
      <c r="Q836" s="39"/>
      <c r="R836" s="39"/>
      <c r="S836" s="39"/>
      <c r="T836" s="39"/>
      <c r="U836" s="39"/>
      <c r="V836" s="39"/>
      <c r="W836" s="48"/>
      <c r="X836" s="38"/>
      <c r="Y836" s="53"/>
    </row>
    <row r="837" spans="2:25" ht="33.9" customHeight="1">
      <c r="B837" s="21">
        <f t="shared" si="12"/>
        <v>785</v>
      </c>
      <c r="C837" s="29"/>
      <c r="D837" s="29"/>
      <c r="E837" s="29"/>
      <c r="F837" s="29"/>
      <c r="G837" s="29"/>
      <c r="H837" s="29"/>
      <c r="I837" s="29"/>
      <c r="J837" s="29"/>
      <c r="K837" s="29"/>
      <c r="L837" s="29"/>
      <c r="M837" s="39"/>
      <c r="N837" s="39"/>
      <c r="O837" s="39"/>
      <c r="P837" s="39"/>
      <c r="Q837" s="39"/>
      <c r="R837" s="39"/>
      <c r="S837" s="39"/>
      <c r="T837" s="39"/>
      <c r="U837" s="39"/>
      <c r="V837" s="39"/>
      <c r="W837" s="48"/>
      <c r="X837" s="38"/>
      <c r="Y837" s="53"/>
    </row>
    <row r="838" spans="2:25" ht="33.9" customHeight="1">
      <c r="B838" s="21">
        <f t="shared" si="12"/>
        <v>786</v>
      </c>
      <c r="C838" s="29"/>
      <c r="D838" s="29"/>
      <c r="E838" s="29"/>
      <c r="F838" s="29"/>
      <c r="G838" s="29"/>
      <c r="H838" s="29"/>
      <c r="I838" s="29"/>
      <c r="J838" s="29"/>
      <c r="K838" s="29"/>
      <c r="L838" s="29"/>
      <c r="M838" s="39"/>
      <c r="N838" s="39"/>
      <c r="O838" s="39"/>
      <c r="P838" s="39"/>
      <c r="Q838" s="39"/>
      <c r="R838" s="39"/>
      <c r="S838" s="39"/>
      <c r="T838" s="39"/>
      <c r="U838" s="39"/>
      <c r="V838" s="39"/>
      <c r="W838" s="48"/>
      <c r="X838" s="38"/>
      <c r="Y838" s="53"/>
    </row>
    <row r="839" spans="2:25" ht="33.9" customHeight="1">
      <c r="B839" s="21">
        <f t="shared" si="12"/>
        <v>787</v>
      </c>
      <c r="C839" s="29"/>
      <c r="D839" s="29"/>
      <c r="E839" s="29"/>
      <c r="F839" s="29"/>
      <c r="G839" s="29"/>
      <c r="H839" s="29"/>
      <c r="I839" s="29"/>
      <c r="J839" s="29"/>
      <c r="K839" s="29"/>
      <c r="L839" s="29"/>
      <c r="M839" s="39"/>
      <c r="N839" s="39"/>
      <c r="O839" s="39"/>
      <c r="P839" s="39"/>
      <c r="Q839" s="39"/>
      <c r="R839" s="39"/>
      <c r="S839" s="39"/>
      <c r="T839" s="39"/>
      <c r="U839" s="39"/>
      <c r="V839" s="39"/>
      <c r="W839" s="48"/>
      <c r="X839" s="38"/>
      <c r="Y839" s="53"/>
    </row>
    <row r="840" spans="2:25" ht="33.9" customHeight="1">
      <c r="B840" s="21">
        <f t="shared" si="12"/>
        <v>788</v>
      </c>
      <c r="C840" s="29"/>
      <c r="D840" s="29"/>
      <c r="E840" s="29"/>
      <c r="F840" s="29"/>
      <c r="G840" s="29"/>
      <c r="H840" s="29"/>
      <c r="I840" s="29"/>
      <c r="J840" s="29"/>
      <c r="K840" s="29"/>
      <c r="L840" s="29"/>
      <c r="M840" s="39"/>
      <c r="N840" s="39"/>
      <c r="O840" s="39"/>
      <c r="P840" s="39"/>
      <c r="Q840" s="39"/>
      <c r="R840" s="39"/>
      <c r="S840" s="39"/>
      <c r="T840" s="39"/>
      <c r="U840" s="39"/>
      <c r="V840" s="39"/>
      <c r="W840" s="48"/>
      <c r="X840" s="38"/>
      <c r="Y840" s="53"/>
    </row>
    <row r="841" spans="2:25" ht="33.9" customHeight="1">
      <c r="B841" s="21">
        <f t="shared" si="12"/>
        <v>789</v>
      </c>
      <c r="C841" s="29"/>
      <c r="D841" s="29"/>
      <c r="E841" s="29"/>
      <c r="F841" s="29"/>
      <c r="G841" s="29"/>
      <c r="H841" s="29"/>
      <c r="I841" s="29"/>
      <c r="J841" s="29"/>
      <c r="K841" s="29"/>
      <c r="L841" s="29"/>
      <c r="M841" s="39"/>
      <c r="N841" s="39"/>
      <c r="O841" s="39"/>
      <c r="P841" s="39"/>
      <c r="Q841" s="39"/>
      <c r="R841" s="39"/>
      <c r="S841" s="39"/>
      <c r="T841" s="39"/>
      <c r="U841" s="39"/>
      <c r="V841" s="39"/>
      <c r="W841" s="48"/>
      <c r="X841" s="38"/>
      <c r="Y841" s="53"/>
    </row>
    <row r="842" spans="2:25" ht="33.9" customHeight="1">
      <c r="B842" s="21">
        <f t="shared" si="12"/>
        <v>790</v>
      </c>
      <c r="C842" s="29"/>
      <c r="D842" s="29"/>
      <c r="E842" s="29"/>
      <c r="F842" s="29"/>
      <c r="G842" s="29"/>
      <c r="H842" s="29"/>
      <c r="I842" s="29"/>
      <c r="J842" s="29"/>
      <c r="K842" s="29"/>
      <c r="L842" s="29"/>
      <c r="M842" s="39"/>
      <c r="N842" s="39"/>
      <c r="O842" s="39"/>
      <c r="P842" s="39"/>
      <c r="Q842" s="39"/>
      <c r="R842" s="39"/>
      <c r="S842" s="39"/>
      <c r="T842" s="39"/>
      <c r="U842" s="39"/>
      <c r="V842" s="39"/>
      <c r="W842" s="48"/>
      <c r="X842" s="38"/>
      <c r="Y842" s="53"/>
    </row>
    <row r="843" spans="2:25" ht="33.9" customHeight="1">
      <c r="B843" s="21">
        <f t="shared" si="12"/>
        <v>791</v>
      </c>
      <c r="C843" s="29"/>
      <c r="D843" s="29"/>
      <c r="E843" s="29"/>
      <c r="F843" s="29"/>
      <c r="G843" s="29"/>
      <c r="H843" s="29"/>
      <c r="I843" s="29"/>
      <c r="J843" s="29"/>
      <c r="K843" s="29"/>
      <c r="L843" s="29"/>
      <c r="M843" s="39"/>
      <c r="N843" s="39"/>
      <c r="O843" s="39"/>
      <c r="P843" s="39"/>
      <c r="Q843" s="39"/>
      <c r="R843" s="39"/>
      <c r="S843" s="39"/>
      <c r="T843" s="39"/>
      <c r="U843" s="39"/>
      <c r="V843" s="39"/>
      <c r="W843" s="48"/>
      <c r="X843" s="38"/>
      <c r="Y843" s="53"/>
    </row>
    <row r="844" spans="2:25" ht="33.9" customHeight="1">
      <c r="B844" s="21">
        <f t="shared" si="12"/>
        <v>792</v>
      </c>
      <c r="C844" s="29"/>
      <c r="D844" s="29"/>
      <c r="E844" s="29"/>
      <c r="F844" s="29"/>
      <c r="G844" s="29"/>
      <c r="H844" s="29"/>
      <c r="I844" s="29"/>
      <c r="J844" s="29"/>
      <c r="K844" s="29"/>
      <c r="L844" s="29"/>
      <c r="M844" s="39"/>
      <c r="N844" s="39"/>
      <c r="O844" s="39"/>
      <c r="P844" s="39"/>
      <c r="Q844" s="39"/>
      <c r="R844" s="39"/>
      <c r="S844" s="39"/>
      <c r="T844" s="39"/>
      <c r="U844" s="39"/>
      <c r="V844" s="39"/>
      <c r="W844" s="48"/>
      <c r="X844" s="38"/>
      <c r="Y844" s="53"/>
    </row>
    <row r="845" spans="2:25" ht="33.9" customHeight="1">
      <c r="B845" s="21">
        <f t="shared" si="12"/>
        <v>793</v>
      </c>
      <c r="C845" s="29"/>
      <c r="D845" s="29"/>
      <c r="E845" s="29"/>
      <c r="F845" s="29"/>
      <c r="G845" s="29"/>
      <c r="H845" s="29"/>
      <c r="I845" s="29"/>
      <c r="J845" s="29"/>
      <c r="K845" s="29"/>
      <c r="L845" s="29"/>
      <c r="M845" s="39"/>
      <c r="N845" s="39"/>
      <c r="O845" s="39"/>
      <c r="P845" s="39"/>
      <c r="Q845" s="39"/>
      <c r="R845" s="39"/>
      <c r="S845" s="39"/>
      <c r="T845" s="39"/>
      <c r="U845" s="39"/>
      <c r="V845" s="39"/>
      <c r="W845" s="48"/>
      <c r="X845" s="38"/>
      <c r="Y845" s="53"/>
    </row>
    <row r="846" spans="2:25" ht="33.9" customHeight="1">
      <c r="B846" s="21">
        <f t="shared" si="12"/>
        <v>794</v>
      </c>
      <c r="C846" s="29"/>
      <c r="D846" s="29"/>
      <c r="E846" s="29"/>
      <c r="F846" s="29"/>
      <c r="G846" s="29"/>
      <c r="H846" s="29"/>
      <c r="I846" s="29"/>
      <c r="J846" s="29"/>
      <c r="K846" s="29"/>
      <c r="L846" s="29"/>
      <c r="M846" s="39"/>
      <c r="N846" s="39"/>
      <c r="O846" s="39"/>
      <c r="P846" s="39"/>
      <c r="Q846" s="39"/>
      <c r="R846" s="39"/>
      <c r="S846" s="39"/>
      <c r="T846" s="39"/>
      <c r="U846" s="39"/>
      <c r="V846" s="39"/>
      <c r="W846" s="48"/>
      <c r="X846" s="38"/>
      <c r="Y846" s="53"/>
    </row>
    <row r="847" spans="2:25" ht="33.9" customHeight="1">
      <c r="B847" s="21">
        <f t="shared" si="12"/>
        <v>795</v>
      </c>
      <c r="C847" s="29"/>
      <c r="D847" s="29"/>
      <c r="E847" s="29"/>
      <c r="F847" s="29"/>
      <c r="G847" s="29"/>
      <c r="H847" s="29"/>
      <c r="I847" s="29"/>
      <c r="J847" s="29"/>
      <c r="K847" s="29"/>
      <c r="L847" s="29"/>
      <c r="M847" s="39"/>
      <c r="N847" s="39"/>
      <c r="O847" s="39"/>
      <c r="P847" s="39"/>
      <c r="Q847" s="39"/>
      <c r="R847" s="39"/>
      <c r="S847" s="39"/>
      <c r="T847" s="39"/>
      <c r="U847" s="39"/>
      <c r="V847" s="39"/>
      <c r="W847" s="48"/>
      <c r="X847" s="38"/>
      <c r="Y847" s="53"/>
    </row>
    <row r="848" spans="2:25" ht="33.9" customHeight="1">
      <c r="B848" s="21">
        <f t="shared" si="12"/>
        <v>796</v>
      </c>
      <c r="C848" s="29"/>
      <c r="D848" s="29"/>
      <c r="E848" s="29"/>
      <c r="F848" s="29"/>
      <c r="G848" s="29"/>
      <c r="H848" s="29"/>
      <c r="I848" s="29"/>
      <c r="J848" s="29"/>
      <c r="K848" s="29"/>
      <c r="L848" s="29"/>
      <c r="M848" s="39"/>
      <c r="N848" s="39"/>
      <c r="O848" s="39"/>
      <c r="P848" s="39"/>
      <c r="Q848" s="39"/>
      <c r="R848" s="39"/>
      <c r="S848" s="39"/>
      <c r="T848" s="39"/>
      <c r="U848" s="39"/>
      <c r="V848" s="39"/>
      <c r="W848" s="48"/>
      <c r="X848" s="38"/>
      <c r="Y848" s="53"/>
    </row>
    <row r="849" spans="2:25" ht="33.9" customHeight="1">
      <c r="B849" s="21">
        <f t="shared" si="12"/>
        <v>797</v>
      </c>
      <c r="C849" s="29"/>
      <c r="D849" s="29"/>
      <c r="E849" s="29"/>
      <c r="F849" s="29"/>
      <c r="G849" s="29"/>
      <c r="H849" s="29"/>
      <c r="I849" s="29"/>
      <c r="J849" s="29"/>
      <c r="K849" s="29"/>
      <c r="L849" s="29"/>
      <c r="M849" s="39"/>
      <c r="N849" s="39"/>
      <c r="O849" s="39"/>
      <c r="P849" s="39"/>
      <c r="Q849" s="39"/>
      <c r="R849" s="39"/>
      <c r="S849" s="39"/>
      <c r="T849" s="39"/>
      <c r="U849" s="39"/>
      <c r="V849" s="39"/>
      <c r="W849" s="48"/>
      <c r="X849" s="38"/>
      <c r="Y849" s="53"/>
    </row>
    <row r="850" spans="2:25" ht="33.9" customHeight="1">
      <c r="B850" s="21">
        <f t="shared" si="12"/>
        <v>798</v>
      </c>
      <c r="C850" s="29"/>
      <c r="D850" s="29"/>
      <c r="E850" s="29"/>
      <c r="F850" s="29"/>
      <c r="G850" s="29"/>
      <c r="H850" s="29"/>
      <c r="I850" s="29"/>
      <c r="J850" s="29"/>
      <c r="K850" s="29"/>
      <c r="L850" s="29"/>
      <c r="M850" s="39"/>
      <c r="N850" s="39"/>
      <c r="O850" s="39"/>
      <c r="P850" s="39"/>
      <c r="Q850" s="39"/>
      <c r="R850" s="39"/>
      <c r="S850" s="39"/>
      <c r="T850" s="39"/>
      <c r="U850" s="39"/>
      <c r="V850" s="39"/>
      <c r="W850" s="48"/>
      <c r="X850" s="38"/>
      <c r="Y850" s="53"/>
    </row>
    <row r="851" spans="2:25" ht="33.9" customHeight="1">
      <c r="B851" s="21">
        <f t="shared" si="12"/>
        <v>799</v>
      </c>
      <c r="C851" s="29"/>
      <c r="D851" s="29"/>
      <c r="E851" s="29"/>
      <c r="F851" s="29"/>
      <c r="G851" s="29"/>
      <c r="H851" s="29"/>
      <c r="I851" s="29"/>
      <c r="J851" s="29"/>
      <c r="K851" s="29"/>
      <c r="L851" s="29"/>
      <c r="M851" s="39"/>
      <c r="N851" s="39"/>
      <c r="O851" s="39"/>
      <c r="P851" s="39"/>
      <c r="Q851" s="39"/>
      <c r="R851" s="39"/>
      <c r="S851" s="39"/>
      <c r="T851" s="39"/>
      <c r="U851" s="39"/>
      <c r="V851" s="39"/>
      <c r="W851" s="48"/>
      <c r="X851" s="38"/>
      <c r="Y851" s="53"/>
    </row>
    <row r="852" spans="2:25" ht="33.9" customHeight="1">
      <c r="B852" s="21">
        <f t="shared" si="12"/>
        <v>800</v>
      </c>
      <c r="C852" s="29"/>
      <c r="D852" s="29"/>
      <c r="E852" s="29"/>
      <c r="F852" s="29"/>
      <c r="G852" s="29"/>
      <c r="H852" s="29"/>
      <c r="I852" s="29"/>
      <c r="J852" s="29"/>
      <c r="K852" s="29"/>
      <c r="L852" s="29"/>
      <c r="M852" s="39"/>
      <c r="N852" s="39"/>
      <c r="O852" s="39"/>
      <c r="P852" s="39"/>
      <c r="Q852" s="39"/>
      <c r="R852" s="39"/>
      <c r="S852" s="39"/>
      <c r="T852" s="39"/>
      <c r="U852" s="39"/>
      <c r="V852" s="39"/>
      <c r="W852" s="48"/>
      <c r="X852" s="38"/>
      <c r="Y852" s="53"/>
    </row>
    <row r="853" spans="2:25" ht="33.9" customHeight="1">
      <c r="B853" s="21">
        <f t="shared" si="12"/>
        <v>801</v>
      </c>
      <c r="C853" s="29"/>
      <c r="D853" s="29"/>
      <c r="E853" s="29"/>
      <c r="F853" s="29"/>
      <c r="G853" s="29"/>
      <c r="H853" s="29"/>
      <c r="I853" s="29"/>
      <c r="J853" s="29"/>
      <c r="K853" s="29"/>
      <c r="L853" s="29"/>
      <c r="M853" s="39"/>
      <c r="N853" s="39"/>
      <c r="O853" s="39"/>
      <c r="P853" s="39"/>
      <c r="Q853" s="39"/>
      <c r="R853" s="39"/>
      <c r="S853" s="39"/>
      <c r="T853" s="39"/>
      <c r="U853" s="39"/>
      <c r="V853" s="39"/>
      <c r="W853" s="48"/>
      <c r="X853" s="38"/>
      <c r="Y853" s="53"/>
    </row>
    <row r="854" spans="2:25" ht="33.9" customHeight="1">
      <c r="B854" s="21">
        <f t="shared" si="12"/>
        <v>802</v>
      </c>
      <c r="C854" s="29"/>
      <c r="D854" s="29"/>
      <c r="E854" s="29"/>
      <c r="F854" s="29"/>
      <c r="G854" s="29"/>
      <c r="H854" s="29"/>
      <c r="I854" s="29"/>
      <c r="J854" s="29"/>
      <c r="K854" s="29"/>
      <c r="L854" s="29"/>
      <c r="M854" s="39"/>
      <c r="N854" s="39"/>
      <c r="O854" s="39"/>
      <c r="P854" s="39"/>
      <c r="Q854" s="39"/>
      <c r="R854" s="39"/>
      <c r="S854" s="39"/>
      <c r="T854" s="39"/>
      <c r="U854" s="39"/>
      <c r="V854" s="39"/>
      <c r="W854" s="48"/>
      <c r="X854" s="38"/>
      <c r="Y854" s="53"/>
    </row>
    <row r="855" spans="2:25" ht="33.9" customHeight="1">
      <c r="B855" s="21">
        <f t="shared" si="12"/>
        <v>803</v>
      </c>
      <c r="C855" s="29"/>
      <c r="D855" s="29"/>
      <c r="E855" s="29"/>
      <c r="F855" s="29"/>
      <c r="G855" s="29"/>
      <c r="H855" s="29"/>
      <c r="I855" s="29"/>
      <c r="J855" s="29"/>
      <c r="K855" s="29"/>
      <c r="L855" s="29"/>
      <c r="M855" s="39"/>
      <c r="N855" s="39"/>
      <c r="O855" s="39"/>
      <c r="P855" s="39"/>
      <c r="Q855" s="39"/>
      <c r="R855" s="39"/>
      <c r="S855" s="39"/>
      <c r="T855" s="39"/>
      <c r="U855" s="39"/>
      <c r="V855" s="39"/>
      <c r="W855" s="48"/>
      <c r="X855" s="38"/>
      <c r="Y855" s="53"/>
    </row>
    <row r="856" spans="2:25" ht="33.9" customHeight="1">
      <c r="B856" s="21">
        <f t="shared" si="12"/>
        <v>804</v>
      </c>
      <c r="C856" s="29"/>
      <c r="D856" s="29"/>
      <c r="E856" s="29"/>
      <c r="F856" s="29"/>
      <c r="G856" s="29"/>
      <c r="H856" s="29"/>
      <c r="I856" s="29"/>
      <c r="J856" s="29"/>
      <c r="K856" s="29"/>
      <c r="L856" s="29"/>
      <c r="M856" s="39"/>
      <c r="N856" s="39"/>
      <c r="O856" s="39"/>
      <c r="P856" s="39"/>
      <c r="Q856" s="39"/>
      <c r="R856" s="39"/>
      <c r="S856" s="39"/>
      <c r="T856" s="39"/>
      <c r="U856" s="39"/>
      <c r="V856" s="39"/>
      <c r="W856" s="48"/>
      <c r="X856" s="38"/>
      <c r="Y856" s="53"/>
    </row>
    <row r="857" spans="2:25" ht="33.9" customHeight="1">
      <c r="B857" s="21">
        <f t="shared" si="12"/>
        <v>805</v>
      </c>
      <c r="C857" s="29"/>
      <c r="D857" s="29"/>
      <c r="E857" s="29"/>
      <c r="F857" s="29"/>
      <c r="G857" s="29"/>
      <c r="H857" s="29"/>
      <c r="I857" s="29"/>
      <c r="J857" s="29"/>
      <c r="K857" s="29"/>
      <c r="L857" s="29"/>
      <c r="M857" s="39"/>
      <c r="N857" s="39"/>
      <c r="O857" s="39"/>
      <c r="P857" s="39"/>
      <c r="Q857" s="39"/>
      <c r="R857" s="39"/>
      <c r="S857" s="39"/>
      <c r="T857" s="39"/>
      <c r="U857" s="39"/>
      <c r="V857" s="39"/>
      <c r="W857" s="48"/>
      <c r="X857" s="38"/>
      <c r="Y857" s="53"/>
    </row>
    <row r="858" spans="2:25" ht="33.9" customHeight="1">
      <c r="B858" s="21">
        <f t="shared" si="12"/>
        <v>806</v>
      </c>
      <c r="C858" s="29"/>
      <c r="D858" s="29"/>
      <c r="E858" s="29"/>
      <c r="F858" s="29"/>
      <c r="G858" s="29"/>
      <c r="H858" s="29"/>
      <c r="I858" s="29"/>
      <c r="J858" s="29"/>
      <c r="K858" s="29"/>
      <c r="L858" s="29"/>
      <c r="M858" s="39"/>
      <c r="N858" s="39"/>
      <c r="O858" s="39"/>
      <c r="P858" s="39"/>
      <c r="Q858" s="39"/>
      <c r="R858" s="39"/>
      <c r="S858" s="39"/>
      <c r="T858" s="39"/>
      <c r="U858" s="39"/>
      <c r="V858" s="39"/>
      <c r="W858" s="48"/>
      <c r="X858" s="38"/>
      <c r="Y858" s="53"/>
    </row>
    <row r="859" spans="2:25" ht="33.9" customHeight="1">
      <c r="B859" s="21">
        <f t="shared" si="12"/>
        <v>807</v>
      </c>
      <c r="C859" s="29"/>
      <c r="D859" s="29"/>
      <c r="E859" s="29"/>
      <c r="F859" s="29"/>
      <c r="G859" s="29"/>
      <c r="H859" s="29"/>
      <c r="I859" s="29"/>
      <c r="J859" s="29"/>
      <c r="K859" s="29"/>
      <c r="L859" s="29"/>
      <c r="M859" s="39"/>
      <c r="N859" s="39"/>
      <c r="O859" s="39"/>
      <c r="P859" s="39"/>
      <c r="Q859" s="39"/>
      <c r="R859" s="39"/>
      <c r="S859" s="39"/>
      <c r="T859" s="39"/>
      <c r="U859" s="39"/>
      <c r="V859" s="39"/>
      <c r="W859" s="48"/>
      <c r="X859" s="38"/>
      <c r="Y859" s="53"/>
    </row>
    <row r="860" spans="2:25" ht="33.9" customHeight="1">
      <c r="B860" s="21">
        <f t="shared" si="12"/>
        <v>808</v>
      </c>
      <c r="C860" s="29"/>
      <c r="D860" s="29"/>
      <c r="E860" s="29"/>
      <c r="F860" s="29"/>
      <c r="G860" s="29"/>
      <c r="H860" s="29"/>
      <c r="I860" s="29"/>
      <c r="J860" s="29"/>
      <c r="K860" s="29"/>
      <c r="L860" s="29"/>
      <c r="M860" s="39"/>
      <c r="N860" s="39"/>
      <c r="O860" s="39"/>
      <c r="P860" s="39"/>
      <c r="Q860" s="39"/>
      <c r="R860" s="39"/>
      <c r="S860" s="39"/>
      <c r="T860" s="39"/>
      <c r="U860" s="39"/>
      <c r="V860" s="39"/>
      <c r="W860" s="48"/>
      <c r="X860" s="38"/>
      <c r="Y860" s="53"/>
    </row>
    <row r="861" spans="2:25" ht="33.9" customHeight="1">
      <c r="B861" s="21">
        <f t="shared" si="12"/>
        <v>809</v>
      </c>
      <c r="C861" s="29"/>
      <c r="D861" s="29"/>
      <c r="E861" s="29"/>
      <c r="F861" s="29"/>
      <c r="G861" s="29"/>
      <c r="H861" s="29"/>
      <c r="I861" s="29"/>
      <c r="J861" s="29"/>
      <c r="K861" s="29"/>
      <c r="L861" s="29"/>
      <c r="M861" s="39"/>
      <c r="N861" s="39"/>
      <c r="O861" s="39"/>
      <c r="P861" s="39"/>
      <c r="Q861" s="39"/>
      <c r="R861" s="39"/>
      <c r="S861" s="39"/>
      <c r="T861" s="39"/>
      <c r="U861" s="39"/>
      <c r="V861" s="39"/>
      <c r="W861" s="48"/>
      <c r="X861" s="38"/>
      <c r="Y861" s="53"/>
    </row>
    <row r="862" spans="2:25" ht="33.9" customHeight="1">
      <c r="B862" s="21">
        <f t="shared" si="12"/>
        <v>810</v>
      </c>
      <c r="C862" s="29"/>
      <c r="D862" s="29"/>
      <c r="E862" s="29"/>
      <c r="F862" s="29"/>
      <c r="G862" s="29"/>
      <c r="H862" s="29"/>
      <c r="I862" s="29"/>
      <c r="J862" s="29"/>
      <c r="K862" s="29"/>
      <c r="L862" s="29"/>
      <c r="M862" s="39"/>
      <c r="N862" s="39"/>
      <c r="O862" s="39"/>
      <c r="P862" s="39"/>
      <c r="Q862" s="39"/>
      <c r="R862" s="39"/>
      <c r="S862" s="39"/>
      <c r="T862" s="39"/>
      <c r="U862" s="39"/>
      <c r="V862" s="39"/>
      <c r="W862" s="48"/>
      <c r="X862" s="38"/>
      <c r="Y862" s="53"/>
    </row>
    <row r="863" spans="2:25" ht="33.9" customHeight="1">
      <c r="B863" s="21">
        <f t="shared" si="12"/>
        <v>811</v>
      </c>
      <c r="C863" s="29"/>
      <c r="D863" s="29"/>
      <c r="E863" s="29"/>
      <c r="F863" s="29"/>
      <c r="G863" s="29"/>
      <c r="H863" s="29"/>
      <c r="I863" s="29"/>
      <c r="J863" s="29"/>
      <c r="K863" s="29"/>
      <c r="L863" s="29"/>
      <c r="M863" s="39"/>
      <c r="N863" s="39"/>
      <c r="O863" s="39"/>
      <c r="P863" s="39"/>
      <c r="Q863" s="39"/>
      <c r="R863" s="39"/>
      <c r="S863" s="39"/>
      <c r="T863" s="39"/>
      <c r="U863" s="39"/>
      <c r="V863" s="39"/>
      <c r="W863" s="48"/>
      <c r="X863" s="38"/>
      <c r="Y863" s="53"/>
    </row>
    <row r="864" spans="2:25" ht="33.9" customHeight="1">
      <c r="B864" s="21">
        <f t="shared" si="12"/>
        <v>812</v>
      </c>
      <c r="C864" s="29"/>
      <c r="D864" s="29"/>
      <c r="E864" s="29"/>
      <c r="F864" s="29"/>
      <c r="G864" s="29"/>
      <c r="H864" s="29"/>
      <c r="I864" s="29"/>
      <c r="J864" s="29"/>
      <c r="K864" s="29"/>
      <c r="L864" s="29"/>
      <c r="M864" s="39"/>
      <c r="N864" s="39"/>
      <c r="O864" s="39"/>
      <c r="P864" s="39"/>
      <c r="Q864" s="39"/>
      <c r="R864" s="39"/>
      <c r="S864" s="39"/>
      <c r="T864" s="39"/>
      <c r="U864" s="39"/>
      <c r="V864" s="39"/>
      <c r="W864" s="48"/>
      <c r="X864" s="38"/>
      <c r="Y864" s="53"/>
    </row>
    <row r="865" spans="2:25" ht="33.9" customHeight="1">
      <c r="B865" s="21">
        <f t="shared" si="12"/>
        <v>813</v>
      </c>
      <c r="C865" s="29"/>
      <c r="D865" s="29"/>
      <c r="E865" s="29"/>
      <c r="F865" s="29"/>
      <c r="G865" s="29"/>
      <c r="H865" s="29"/>
      <c r="I865" s="29"/>
      <c r="J865" s="29"/>
      <c r="K865" s="29"/>
      <c r="L865" s="29"/>
      <c r="M865" s="39"/>
      <c r="N865" s="39"/>
      <c r="O865" s="39"/>
      <c r="P865" s="39"/>
      <c r="Q865" s="39"/>
      <c r="R865" s="39"/>
      <c r="S865" s="39"/>
      <c r="T865" s="39"/>
      <c r="U865" s="39"/>
      <c r="V865" s="39"/>
      <c r="W865" s="48"/>
      <c r="X865" s="38"/>
      <c r="Y865" s="53"/>
    </row>
    <row r="866" spans="2:25" ht="33.9" customHeight="1">
      <c r="B866" s="21">
        <f t="shared" si="12"/>
        <v>814</v>
      </c>
      <c r="C866" s="29"/>
      <c r="D866" s="29"/>
      <c r="E866" s="29"/>
      <c r="F866" s="29"/>
      <c r="G866" s="29"/>
      <c r="H866" s="29"/>
      <c r="I866" s="29"/>
      <c r="J866" s="29"/>
      <c r="K866" s="29"/>
      <c r="L866" s="29"/>
      <c r="M866" s="39"/>
      <c r="N866" s="39"/>
      <c r="O866" s="39"/>
      <c r="P866" s="39"/>
      <c r="Q866" s="39"/>
      <c r="R866" s="39"/>
      <c r="S866" s="39"/>
      <c r="T866" s="39"/>
      <c r="U866" s="39"/>
      <c r="V866" s="39"/>
      <c r="W866" s="48"/>
      <c r="X866" s="38"/>
      <c r="Y866" s="53"/>
    </row>
    <row r="867" spans="2:25" ht="33.9" customHeight="1">
      <c r="B867" s="21">
        <f t="shared" si="12"/>
        <v>815</v>
      </c>
      <c r="C867" s="29"/>
      <c r="D867" s="29"/>
      <c r="E867" s="29"/>
      <c r="F867" s="29"/>
      <c r="G867" s="29"/>
      <c r="H867" s="29"/>
      <c r="I867" s="29"/>
      <c r="J867" s="29"/>
      <c r="K867" s="29"/>
      <c r="L867" s="29"/>
      <c r="M867" s="39"/>
      <c r="N867" s="39"/>
      <c r="O867" s="39"/>
      <c r="P867" s="39"/>
      <c r="Q867" s="39"/>
      <c r="R867" s="39"/>
      <c r="S867" s="39"/>
      <c r="T867" s="39"/>
      <c r="U867" s="39"/>
      <c r="V867" s="39"/>
      <c r="W867" s="48"/>
      <c r="X867" s="38"/>
      <c r="Y867" s="53"/>
    </row>
    <row r="868" spans="2:25" ht="33.9" customHeight="1">
      <c r="B868" s="21">
        <f t="shared" si="12"/>
        <v>816</v>
      </c>
      <c r="C868" s="29"/>
      <c r="D868" s="29"/>
      <c r="E868" s="29"/>
      <c r="F868" s="29"/>
      <c r="G868" s="29"/>
      <c r="H868" s="29"/>
      <c r="I868" s="29"/>
      <c r="J868" s="29"/>
      <c r="K868" s="29"/>
      <c r="L868" s="29"/>
      <c r="M868" s="39"/>
      <c r="N868" s="39"/>
      <c r="O868" s="39"/>
      <c r="P868" s="39"/>
      <c r="Q868" s="39"/>
      <c r="R868" s="39"/>
      <c r="S868" s="39"/>
      <c r="T868" s="39"/>
      <c r="U868" s="39"/>
      <c r="V868" s="39"/>
      <c r="W868" s="48"/>
      <c r="X868" s="38"/>
      <c r="Y868" s="53"/>
    </row>
    <row r="869" spans="2:25" ht="33.9" customHeight="1">
      <c r="B869" s="21">
        <f t="shared" si="12"/>
        <v>817</v>
      </c>
      <c r="C869" s="29"/>
      <c r="D869" s="29"/>
      <c r="E869" s="29"/>
      <c r="F869" s="29"/>
      <c r="G869" s="29"/>
      <c r="H869" s="29"/>
      <c r="I869" s="29"/>
      <c r="J869" s="29"/>
      <c r="K869" s="29"/>
      <c r="L869" s="29"/>
      <c r="M869" s="39"/>
      <c r="N869" s="39"/>
      <c r="O869" s="39"/>
      <c r="P869" s="39"/>
      <c r="Q869" s="39"/>
      <c r="R869" s="39"/>
      <c r="S869" s="39"/>
      <c r="T869" s="39"/>
      <c r="U869" s="39"/>
      <c r="V869" s="39"/>
      <c r="W869" s="48"/>
      <c r="X869" s="38"/>
      <c r="Y869" s="53"/>
    </row>
    <row r="870" spans="2:25" ht="33.9" customHeight="1">
      <c r="B870" s="21">
        <f t="shared" si="12"/>
        <v>818</v>
      </c>
      <c r="C870" s="29"/>
      <c r="D870" s="29"/>
      <c r="E870" s="29"/>
      <c r="F870" s="29"/>
      <c r="G870" s="29"/>
      <c r="H870" s="29"/>
      <c r="I870" s="29"/>
      <c r="J870" s="29"/>
      <c r="K870" s="29"/>
      <c r="L870" s="29"/>
      <c r="M870" s="39"/>
      <c r="N870" s="39"/>
      <c r="O870" s="39"/>
      <c r="P870" s="39"/>
      <c r="Q870" s="39"/>
      <c r="R870" s="39"/>
      <c r="S870" s="39"/>
      <c r="T870" s="39"/>
      <c r="U870" s="39"/>
      <c r="V870" s="39"/>
      <c r="W870" s="48"/>
      <c r="X870" s="38"/>
      <c r="Y870" s="53"/>
    </row>
    <row r="871" spans="2:25" ht="33.9" customHeight="1">
      <c r="B871" s="21">
        <f t="shared" si="12"/>
        <v>819</v>
      </c>
      <c r="C871" s="29"/>
      <c r="D871" s="29"/>
      <c r="E871" s="29"/>
      <c r="F871" s="29"/>
      <c r="G871" s="29"/>
      <c r="H871" s="29"/>
      <c r="I871" s="29"/>
      <c r="J871" s="29"/>
      <c r="K871" s="29"/>
      <c r="L871" s="29"/>
      <c r="M871" s="39"/>
      <c r="N871" s="39"/>
      <c r="O871" s="39"/>
      <c r="P871" s="39"/>
      <c r="Q871" s="39"/>
      <c r="R871" s="39"/>
      <c r="S871" s="39"/>
      <c r="T871" s="39"/>
      <c r="U871" s="39"/>
      <c r="V871" s="39"/>
      <c r="W871" s="48"/>
      <c r="X871" s="38"/>
      <c r="Y871" s="53"/>
    </row>
    <row r="872" spans="2:25" ht="33.9" customHeight="1">
      <c r="B872" s="21">
        <f t="shared" si="12"/>
        <v>820</v>
      </c>
      <c r="C872" s="29"/>
      <c r="D872" s="29"/>
      <c r="E872" s="29"/>
      <c r="F872" s="29"/>
      <c r="G872" s="29"/>
      <c r="H872" s="29"/>
      <c r="I872" s="29"/>
      <c r="J872" s="29"/>
      <c r="K872" s="29"/>
      <c r="L872" s="29"/>
      <c r="M872" s="39"/>
      <c r="N872" s="39"/>
      <c r="O872" s="39"/>
      <c r="P872" s="39"/>
      <c r="Q872" s="39"/>
      <c r="R872" s="39"/>
      <c r="S872" s="39"/>
      <c r="T872" s="39"/>
      <c r="U872" s="39"/>
      <c r="V872" s="39"/>
      <c r="W872" s="48"/>
      <c r="X872" s="38"/>
      <c r="Y872" s="53"/>
    </row>
    <row r="873" spans="2:25" ht="33.9" customHeight="1">
      <c r="B873" s="21">
        <f t="shared" si="12"/>
        <v>821</v>
      </c>
      <c r="C873" s="29"/>
      <c r="D873" s="29"/>
      <c r="E873" s="29"/>
      <c r="F873" s="29"/>
      <c r="G873" s="29"/>
      <c r="H873" s="29"/>
      <c r="I873" s="29"/>
      <c r="J873" s="29"/>
      <c r="K873" s="29"/>
      <c r="L873" s="29"/>
      <c r="M873" s="39"/>
      <c r="N873" s="39"/>
      <c r="O873" s="39"/>
      <c r="P873" s="39"/>
      <c r="Q873" s="39"/>
      <c r="R873" s="39"/>
      <c r="S873" s="39"/>
      <c r="T873" s="39"/>
      <c r="U873" s="39"/>
      <c r="V873" s="39"/>
      <c r="W873" s="48"/>
      <c r="X873" s="38"/>
      <c r="Y873" s="53"/>
    </row>
    <row r="874" spans="2:25" ht="33.9" customHeight="1">
      <c r="B874" s="21">
        <f t="shared" si="12"/>
        <v>822</v>
      </c>
      <c r="C874" s="29"/>
      <c r="D874" s="29"/>
      <c r="E874" s="29"/>
      <c r="F874" s="29"/>
      <c r="G874" s="29"/>
      <c r="H874" s="29"/>
      <c r="I874" s="29"/>
      <c r="J874" s="29"/>
      <c r="K874" s="29"/>
      <c r="L874" s="29"/>
      <c r="M874" s="39"/>
      <c r="N874" s="39"/>
      <c r="O874" s="39"/>
      <c r="P874" s="39"/>
      <c r="Q874" s="39"/>
      <c r="R874" s="39"/>
      <c r="S874" s="39"/>
      <c r="T874" s="39"/>
      <c r="U874" s="39"/>
      <c r="V874" s="39"/>
      <c r="W874" s="48"/>
      <c r="X874" s="38"/>
      <c r="Y874" s="53"/>
    </row>
    <row r="875" spans="2:25" ht="33.9" customHeight="1">
      <c r="B875" s="21">
        <f t="shared" si="12"/>
        <v>823</v>
      </c>
      <c r="C875" s="29"/>
      <c r="D875" s="29"/>
      <c r="E875" s="29"/>
      <c r="F875" s="29"/>
      <c r="G875" s="29"/>
      <c r="H875" s="29"/>
      <c r="I875" s="29"/>
      <c r="J875" s="29"/>
      <c r="K875" s="29"/>
      <c r="L875" s="29"/>
      <c r="M875" s="39"/>
      <c r="N875" s="39"/>
      <c r="O875" s="39"/>
      <c r="P875" s="39"/>
      <c r="Q875" s="39"/>
      <c r="R875" s="39"/>
      <c r="S875" s="39"/>
      <c r="T875" s="39"/>
      <c r="U875" s="39"/>
      <c r="V875" s="39"/>
      <c r="W875" s="48"/>
      <c r="X875" s="38"/>
      <c r="Y875" s="53"/>
    </row>
    <row r="876" spans="2:25" ht="33.9" customHeight="1">
      <c r="B876" s="21">
        <f t="shared" si="12"/>
        <v>824</v>
      </c>
      <c r="C876" s="29"/>
      <c r="D876" s="29"/>
      <c r="E876" s="29"/>
      <c r="F876" s="29"/>
      <c r="G876" s="29"/>
      <c r="H876" s="29"/>
      <c r="I876" s="29"/>
      <c r="J876" s="29"/>
      <c r="K876" s="29"/>
      <c r="L876" s="29"/>
      <c r="M876" s="39"/>
      <c r="N876" s="39"/>
      <c r="O876" s="39"/>
      <c r="P876" s="39"/>
      <c r="Q876" s="39"/>
      <c r="R876" s="39"/>
      <c r="S876" s="39"/>
      <c r="T876" s="39"/>
      <c r="U876" s="39"/>
      <c r="V876" s="39"/>
      <c r="W876" s="48"/>
      <c r="X876" s="38"/>
      <c r="Y876" s="53"/>
    </row>
    <row r="877" spans="2:25" ht="33.9" customHeight="1">
      <c r="B877" s="21">
        <f t="shared" si="12"/>
        <v>825</v>
      </c>
      <c r="C877" s="29"/>
      <c r="D877" s="29"/>
      <c r="E877" s="29"/>
      <c r="F877" s="29"/>
      <c r="G877" s="29"/>
      <c r="H877" s="29"/>
      <c r="I877" s="29"/>
      <c r="J877" s="29"/>
      <c r="K877" s="29"/>
      <c r="L877" s="29"/>
      <c r="M877" s="39"/>
      <c r="N877" s="39"/>
      <c r="O877" s="39"/>
      <c r="P877" s="39"/>
      <c r="Q877" s="39"/>
      <c r="R877" s="39"/>
      <c r="S877" s="39"/>
      <c r="T877" s="39"/>
      <c r="U877" s="39"/>
      <c r="V877" s="39"/>
      <c r="W877" s="48"/>
      <c r="X877" s="38"/>
      <c r="Y877" s="53"/>
    </row>
    <row r="878" spans="2:25" ht="33.9" customHeight="1">
      <c r="B878" s="21">
        <f t="shared" si="12"/>
        <v>826</v>
      </c>
      <c r="C878" s="29"/>
      <c r="D878" s="29"/>
      <c r="E878" s="29"/>
      <c r="F878" s="29"/>
      <c r="G878" s="29"/>
      <c r="H878" s="29"/>
      <c r="I878" s="29"/>
      <c r="J878" s="29"/>
      <c r="K878" s="29"/>
      <c r="L878" s="29"/>
      <c r="M878" s="39"/>
      <c r="N878" s="39"/>
      <c r="O878" s="39"/>
      <c r="P878" s="39"/>
      <c r="Q878" s="39"/>
      <c r="R878" s="39"/>
      <c r="S878" s="39"/>
      <c r="T878" s="39"/>
      <c r="U878" s="39"/>
      <c r="V878" s="39"/>
      <c r="W878" s="48"/>
      <c r="X878" s="38"/>
      <c r="Y878" s="53"/>
    </row>
    <row r="879" spans="2:25" ht="33.9" customHeight="1">
      <c r="B879" s="21">
        <f t="shared" si="12"/>
        <v>827</v>
      </c>
      <c r="C879" s="29"/>
      <c r="D879" s="29"/>
      <c r="E879" s="29"/>
      <c r="F879" s="29"/>
      <c r="G879" s="29"/>
      <c r="H879" s="29"/>
      <c r="I879" s="29"/>
      <c r="J879" s="29"/>
      <c r="K879" s="29"/>
      <c r="L879" s="29"/>
      <c r="M879" s="39"/>
      <c r="N879" s="39"/>
      <c r="O879" s="39"/>
      <c r="P879" s="39"/>
      <c r="Q879" s="39"/>
      <c r="R879" s="39"/>
      <c r="S879" s="39"/>
      <c r="T879" s="39"/>
      <c r="U879" s="39"/>
      <c r="V879" s="39"/>
      <c r="W879" s="48"/>
      <c r="X879" s="38"/>
      <c r="Y879" s="53"/>
    </row>
    <row r="880" spans="2:25" ht="33.9" customHeight="1">
      <c r="B880" s="21">
        <f t="shared" si="12"/>
        <v>828</v>
      </c>
      <c r="C880" s="29"/>
      <c r="D880" s="29"/>
      <c r="E880" s="29"/>
      <c r="F880" s="29"/>
      <c r="G880" s="29"/>
      <c r="H880" s="29"/>
      <c r="I880" s="29"/>
      <c r="J880" s="29"/>
      <c r="K880" s="29"/>
      <c r="L880" s="29"/>
      <c r="M880" s="39"/>
      <c r="N880" s="39"/>
      <c r="O880" s="39"/>
      <c r="P880" s="39"/>
      <c r="Q880" s="39"/>
      <c r="R880" s="39"/>
      <c r="S880" s="39"/>
      <c r="T880" s="39"/>
      <c r="U880" s="39"/>
      <c r="V880" s="39"/>
      <c r="W880" s="48"/>
      <c r="X880" s="38"/>
      <c r="Y880" s="53"/>
    </row>
    <row r="881" spans="2:25" ht="33.9" customHeight="1">
      <c r="B881" s="21">
        <f t="shared" si="12"/>
        <v>829</v>
      </c>
      <c r="C881" s="29"/>
      <c r="D881" s="29"/>
      <c r="E881" s="29"/>
      <c r="F881" s="29"/>
      <c r="G881" s="29"/>
      <c r="H881" s="29"/>
      <c r="I881" s="29"/>
      <c r="J881" s="29"/>
      <c r="K881" s="29"/>
      <c r="L881" s="29"/>
      <c r="M881" s="39"/>
      <c r="N881" s="39"/>
      <c r="O881" s="39"/>
      <c r="P881" s="39"/>
      <c r="Q881" s="39"/>
      <c r="R881" s="39"/>
      <c r="S881" s="39"/>
      <c r="T881" s="39"/>
      <c r="U881" s="39"/>
      <c r="V881" s="39"/>
      <c r="W881" s="48"/>
      <c r="X881" s="38"/>
      <c r="Y881" s="53"/>
    </row>
    <row r="882" spans="2:25" ht="33.9" customHeight="1">
      <c r="B882" s="21">
        <f t="shared" si="12"/>
        <v>830</v>
      </c>
      <c r="C882" s="29"/>
      <c r="D882" s="29"/>
      <c r="E882" s="29"/>
      <c r="F882" s="29"/>
      <c r="G882" s="29"/>
      <c r="H882" s="29"/>
      <c r="I882" s="29"/>
      <c r="J882" s="29"/>
      <c r="K882" s="29"/>
      <c r="L882" s="29"/>
      <c r="M882" s="39"/>
      <c r="N882" s="39"/>
      <c r="O882" s="39"/>
      <c r="P882" s="39"/>
      <c r="Q882" s="39"/>
      <c r="R882" s="39"/>
      <c r="S882" s="39"/>
      <c r="T882" s="39"/>
      <c r="U882" s="39"/>
      <c r="V882" s="39"/>
      <c r="W882" s="48"/>
      <c r="X882" s="38"/>
      <c r="Y882" s="53"/>
    </row>
    <row r="883" spans="2:25" ht="33.9" customHeight="1">
      <c r="B883" s="21">
        <f t="shared" si="12"/>
        <v>831</v>
      </c>
      <c r="C883" s="29"/>
      <c r="D883" s="29"/>
      <c r="E883" s="29"/>
      <c r="F883" s="29"/>
      <c r="G883" s="29"/>
      <c r="H883" s="29"/>
      <c r="I883" s="29"/>
      <c r="J883" s="29"/>
      <c r="K883" s="29"/>
      <c r="L883" s="29"/>
      <c r="M883" s="39"/>
      <c r="N883" s="39"/>
      <c r="O883" s="39"/>
      <c r="P883" s="39"/>
      <c r="Q883" s="39"/>
      <c r="R883" s="39"/>
      <c r="S883" s="39"/>
      <c r="T883" s="39"/>
      <c r="U883" s="39"/>
      <c r="V883" s="39"/>
      <c r="W883" s="48"/>
      <c r="X883" s="38"/>
      <c r="Y883" s="53"/>
    </row>
    <row r="884" spans="2:25" ht="33.9" customHeight="1">
      <c r="B884" s="21">
        <f t="shared" si="12"/>
        <v>832</v>
      </c>
      <c r="C884" s="29"/>
      <c r="D884" s="29"/>
      <c r="E884" s="29"/>
      <c r="F884" s="29"/>
      <c r="G884" s="29"/>
      <c r="H884" s="29"/>
      <c r="I884" s="29"/>
      <c r="J884" s="29"/>
      <c r="K884" s="29"/>
      <c r="L884" s="29"/>
      <c r="M884" s="39"/>
      <c r="N884" s="39"/>
      <c r="O884" s="39"/>
      <c r="P884" s="39"/>
      <c r="Q884" s="39"/>
      <c r="R884" s="39"/>
      <c r="S884" s="39"/>
      <c r="T884" s="39"/>
      <c r="U884" s="39"/>
      <c r="V884" s="39"/>
      <c r="W884" s="48"/>
      <c r="X884" s="38"/>
      <c r="Y884" s="53"/>
    </row>
    <row r="885" spans="2:25" ht="33.9" customHeight="1">
      <c r="B885" s="21">
        <f t="shared" si="12"/>
        <v>833</v>
      </c>
      <c r="C885" s="29"/>
      <c r="D885" s="29"/>
      <c r="E885" s="29"/>
      <c r="F885" s="29"/>
      <c r="G885" s="29"/>
      <c r="H885" s="29"/>
      <c r="I885" s="29"/>
      <c r="J885" s="29"/>
      <c r="K885" s="29"/>
      <c r="L885" s="29"/>
      <c r="M885" s="39"/>
      <c r="N885" s="39"/>
      <c r="O885" s="39"/>
      <c r="P885" s="39"/>
      <c r="Q885" s="39"/>
      <c r="R885" s="39"/>
      <c r="S885" s="39"/>
      <c r="T885" s="39"/>
      <c r="U885" s="39"/>
      <c r="V885" s="39"/>
      <c r="W885" s="48"/>
      <c r="X885" s="38"/>
      <c r="Y885" s="53"/>
    </row>
    <row r="886" spans="2:25" ht="33.9" customHeight="1">
      <c r="B886" s="21">
        <f t="shared" ref="B886:B949" si="13">B885+1</f>
        <v>834</v>
      </c>
      <c r="C886" s="29"/>
      <c r="D886" s="29"/>
      <c r="E886" s="29"/>
      <c r="F886" s="29"/>
      <c r="G886" s="29"/>
      <c r="H886" s="29"/>
      <c r="I886" s="29"/>
      <c r="J886" s="29"/>
      <c r="K886" s="29"/>
      <c r="L886" s="29"/>
      <c r="M886" s="39"/>
      <c r="N886" s="39"/>
      <c r="O886" s="39"/>
      <c r="P886" s="39"/>
      <c r="Q886" s="39"/>
      <c r="R886" s="39"/>
      <c r="S886" s="39"/>
      <c r="T886" s="39"/>
      <c r="U886" s="39"/>
      <c r="V886" s="39"/>
      <c r="W886" s="48"/>
      <c r="X886" s="38"/>
      <c r="Y886" s="53"/>
    </row>
    <row r="887" spans="2:25" ht="33.9" customHeight="1">
      <c r="B887" s="21">
        <f t="shared" si="13"/>
        <v>835</v>
      </c>
      <c r="C887" s="29"/>
      <c r="D887" s="29"/>
      <c r="E887" s="29"/>
      <c r="F887" s="29"/>
      <c r="G887" s="29"/>
      <c r="H887" s="29"/>
      <c r="I887" s="29"/>
      <c r="J887" s="29"/>
      <c r="K887" s="29"/>
      <c r="L887" s="29"/>
      <c r="M887" s="39"/>
      <c r="N887" s="39"/>
      <c r="O887" s="39"/>
      <c r="P887" s="39"/>
      <c r="Q887" s="39"/>
      <c r="R887" s="39"/>
      <c r="S887" s="39"/>
      <c r="T887" s="39"/>
      <c r="U887" s="39"/>
      <c r="V887" s="39"/>
      <c r="W887" s="48"/>
      <c r="X887" s="38"/>
      <c r="Y887" s="53"/>
    </row>
    <row r="888" spans="2:25" ht="33.9" customHeight="1">
      <c r="B888" s="21">
        <f t="shared" si="13"/>
        <v>836</v>
      </c>
      <c r="C888" s="29"/>
      <c r="D888" s="29"/>
      <c r="E888" s="29"/>
      <c r="F888" s="29"/>
      <c r="G888" s="29"/>
      <c r="H888" s="29"/>
      <c r="I888" s="29"/>
      <c r="J888" s="29"/>
      <c r="K888" s="29"/>
      <c r="L888" s="29"/>
      <c r="M888" s="39"/>
      <c r="N888" s="39"/>
      <c r="O888" s="39"/>
      <c r="P888" s="39"/>
      <c r="Q888" s="39"/>
      <c r="R888" s="39"/>
      <c r="S888" s="39"/>
      <c r="T888" s="39"/>
      <c r="U888" s="39"/>
      <c r="V888" s="39"/>
      <c r="W888" s="48"/>
      <c r="X888" s="38"/>
      <c r="Y888" s="53"/>
    </row>
    <row r="889" spans="2:25" ht="33.9" customHeight="1">
      <c r="B889" s="21">
        <f t="shared" si="13"/>
        <v>837</v>
      </c>
      <c r="C889" s="29"/>
      <c r="D889" s="29"/>
      <c r="E889" s="29"/>
      <c r="F889" s="29"/>
      <c r="G889" s="29"/>
      <c r="H889" s="29"/>
      <c r="I889" s="29"/>
      <c r="J889" s="29"/>
      <c r="K889" s="29"/>
      <c r="L889" s="29"/>
      <c r="M889" s="39"/>
      <c r="N889" s="39"/>
      <c r="O889" s="39"/>
      <c r="P889" s="39"/>
      <c r="Q889" s="39"/>
      <c r="R889" s="39"/>
      <c r="S889" s="39"/>
      <c r="T889" s="39"/>
      <c r="U889" s="39"/>
      <c r="V889" s="39"/>
      <c r="W889" s="48"/>
      <c r="X889" s="38"/>
      <c r="Y889" s="53"/>
    </row>
    <row r="890" spans="2:25" ht="33.9" customHeight="1">
      <c r="B890" s="21">
        <f t="shared" si="13"/>
        <v>838</v>
      </c>
      <c r="C890" s="29"/>
      <c r="D890" s="29"/>
      <c r="E890" s="29"/>
      <c r="F890" s="29"/>
      <c r="G890" s="29"/>
      <c r="H890" s="29"/>
      <c r="I890" s="29"/>
      <c r="J890" s="29"/>
      <c r="K890" s="29"/>
      <c r="L890" s="29"/>
      <c r="M890" s="39"/>
      <c r="N890" s="39"/>
      <c r="O890" s="39"/>
      <c r="P890" s="39"/>
      <c r="Q890" s="39"/>
      <c r="R890" s="39"/>
      <c r="S890" s="39"/>
      <c r="T890" s="39"/>
      <c r="U890" s="39"/>
      <c r="V890" s="39"/>
      <c r="W890" s="48"/>
      <c r="X890" s="38"/>
      <c r="Y890" s="53"/>
    </row>
    <row r="891" spans="2:25" ht="33.9" customHeight="1">
      <c r="B891" s="21">
        <f t="shared" si="13"/>
        <v>839</v>
      </c>
      <c r="C891" s="29"/>
      <c r="D891" s="29"/>
      <c r="E891" s="29"/>
      <c r="F891" s="29"/>
      <c r="G891" s="29"/>
      <c r="H891" s="29"/>
      <c r="I891" s="29"/>
      <c r="J891" s="29"/>
      <c r="K891" s="29"/>
      <c r="L891" s="29"/>
      <c r="M891" s="39"/>
      <c r="N891" s="39"/>
      <c r="O891" s="39"/>
      <c r="P891" s="39"/>
      <c r="Q891" s="39"/>
      <c r="R891" s="39"/>
      <c r="S891" s="39"/>
      <c r="T891" s="39"/>
      <c r="U891" s="39"/>
      <c r="V891" s="39"/>
      <c r="W891" s="48"/>
      <c r="X891" s="38"/>
      <c r="Y891" s="53"/>
    </row>
    <row r="892" spans="2:25" ht="33.9" customHeight="1">
      <c r="B892" s="21">
        <f t="shared" si="13"/>
        <v>840</v>
      </c>
      <c r="C892" s="29"/>
      <c r="D892" s="29"/>
      <c r="E892" s="29"/>
      <c r="F892" s="29"/>
      <c r="G892" s="29"/>
      <c r="H892" s="29"/>
      <c r="I892" s="29"/>
      <c r="J892" s="29"/>
      <c r="K892" s="29"/>
      <c r="L892" s="29"/>
      <c r="M892" s="39"/>
      <c r="N892" s="39"/>
      <c r="O892" s="39"/>
      <c r="P892" s="39"/>
      <c r="Q892" s="39"/>
      <c r="R892" s="39"/>
      <c r="S892" s="39"/>
      <c r="T892" s="39"/>
      <c r="U892" s="39"/>
      <c r="V892" s="39"/>
      <c r="W892" s="48"/>
      <c r="X892" s="38"/>
      <c r="Y892" s="53"/>
    </row>
    <row r="893" spans="2:25" ht="33.9" customHeight="1">
      <c r="B893" s="21">
        <f t="shared" si="13"/>
        <v>841</v>
      </c>
      <c r="C893" s="29"/>
      <c r="D893" s="29"/>
      <c r="E893" s="29"/>
      <c r="F893" s="29"/>
      <c r="G893" s="29"/>
      <c r="H893" s="29"/>
      <c r="I893" s="29"/>
      <c r="J893" s="29"/>
      <c r="K893" s="29"/>
      <c r="L893" s="29"/>
      <c r="M893" s="39"/>
      <c r="N893" s="39"/>
      <c r="O893" s="39"/>
      <c r="P893" s="39"/>
      <c r="Q893" s="39"/>
      <c r="R893" s="39"/>
      <c r="S893" s="39"/>
      <c r="T893" s="39"/>
      <c r="U893" s="39"/>
      <c r="V893" s="39"/>
      <c r="W893" s="48"/>
      <c r="X893" s="38"/>
      <c r="Y893" s="53"/>
    </row>
    <row r="894" spans="2:25" ht="33.9" customHeight="1">
      <c r="B894" s="21">
        <f t="shared" si="13"/>
        <v>842</v>
      </c>
      <c r="C894" s="29"/>
      <c r="D894" s="29"/>
      <c r="E894" s="29"/>
      <c r="F894" s="29"/>
      <c r="G894" s="29"/>
      <c r="H894" s="29"/>
      <c r="I894" s="29"/>
      <c r="J894" s="29"/>
      <c r="K894" s="29"/>
      <c r="L894" s="29"/>
      <c r="M894" s="39"/>
      <c r="N894" s="39"/>
      <c r="O894" s="39"/>
      <c r="P894" s="39"/>
      <c r="Q894" s="39"/>
      <c r="R894" s="39"/>
      <c r="S894" s="39"/>
      <c r="T894" s="39"/>
      <c r="U894" s="39"/>
      <c r="V894" s="39"/>
      <c r="W894" s="48"/>
      <c r="X894" s="38"/>
      <c r="Y894" s="53"/>
    </row>
    <row r="895" spans="2:25" ht="33.9" customHeight="1">
      <c r="B895" s="21">
        <f t="shared" si="13"/>
        <v>843</v>
      </c>
      <c r="C895" s="29"/>
      <c r="D895" s="29"/>
      <c r="E895" s="29"/>
      <c r="F895" s="29"/>
      <c r="G895" s="29"/>
      <c r="H895" s="29"/>
      <c r="I895" s="29"/>
      <c r="J895" s="29"/>
      <c r="K895" s="29"/>
      <c r="L895" s="29"/>
      <c r="M895" s="39"/>
      <c r="N895" s="39"/>
      <c r="O895" s="39"/>
      <c r="P895" s="39"/>
      <c r="Q895" s="39"/>
      <c r="R895" s="39"/>
      <c r="S895" s="39"/>
      <c r="T895" s="39"/>
      <c r="U895" s="39"/>
      <c r="V895" s="39"/>
      <c r="W895" s="48"/>
      <c r="X895" s="38"/>
      <c r="Y895" s="53"/>
    </row>
    <row r="896" spans="2:25" ht="33.9" customHeight="1">
      <c r="B896" s="21">
        <f t="shared" si="13"/>
        <v>844</v>
      </c>
      <c r="C896" s="29"/>
      <c r="D896" s="29"/>
      <c r="E896" s="29"/>
      <c r="F896" s="29"/>
      <c r="G896" s="29"/>
      <c r="H896" s="29"/>
      <c r="I896" s="29"/>
      <c r="J896" s="29"/>
      <c r="K896" s="29"/>
      <c r="L896" s="29"/>
      <c r="M896" s="39"/>
      <c r="N896" s="39"/>
      <c r="O896" s="39"/>
      <c r="P896" s="39"/>
      <c r="Q896" s="39"/>
      <c r="R896" s="39"/>
      <c r="S896" s="39"/>
      <c r="T896" s="39"/>
      <c r="U896" s="39"/>
      <c r="V896" s="39"/>
      <c r="W896" s="48"/>
      <c r="X896" s="38"/>
      <c r="Y896" s="53"/>
    </row>
    <row r="897" spans="2:25" ht="33.9" customHeight="1">
      <c r="B897" s="21">
        <f t="shared" si="13"/>
        <v>845</v>
      </c>
      <c r="C897" s="29"/>
      <c r="D897" s="29"/>
      <c r="E897" s="29"/>
      <c r="F897" s="29"/>
      <c r="G897" s="29"/>
      <c r="H897" s="29"/>
      <c r="I897" s="29"/>
      <c r="J897" s="29"/>
      <c r="K897" s="29"/>
      <c r="L897" s="29"/>
      <c r="M897" s="39"/>
      <c r="N897" s="39"/>
      <c r="O897" s="39"/>
      <c r="P897" s="39"/>
      <c r="Q897" s="39"/>
      <c r="R897" s="39"/>
      <c r="S897" s="39"/>
      <c r="T897" s="39"/>
      <c r="U897" s="39"/>
      <c r="V897" s="39"/>
      <c r="W897" s="48"/>
      <c r="X897" s="38"/>
      <c r="Y897" s="53"/>
    </row>
    <row r="898" spans="2:25" ht="33.9" customHeight="1">
      <c r="B898" s="21">
        <f t="shared" si="13"/>
        <v>846</v>
      </c>
      <c r="C898" s="29"/>
      <c r="D898" s="29"/>
      <c r="E898" s="29"/>
      <c r="F898" s="29"/>
      <c r="G898" s="29"/>
      <c r="H898" s="29"/>
      <c r="I898" s="29"/>
      <c r="J898" s="29"/>
      <c r="K898" s="29"/>
      <c r="L898" s="29"/>
      <c r="M898" s="39"/>
      <c r="N898" s="39"/>
      <c r="O898" s="39"/>
      <c r="P898" s="39"/>
      <c r="Q898" s="39"/>
      <c r="R898" s="39"/>
      <c r="S898" s="39"/>
      <c r="T898" s="39"/>
      <c r="U898" s="39"/>
      <c r="V898" s="39"/>
      <c r="W898" s="48"/>
      <c r="X898" s="38"/>
      <c r="Y898" s="53"/>
    </row>
    <row r="899" spans="2:25" ht="33.9" customHeight="1">
      <c r="B899" s="21">
        <f t="shared" si="13"/>
        <v>847</v>
      </c>
      <c r="C899" s="29"/>
      <c r="D899" s="29"/>
      <c r="E899" s="29"/>
      <c r="F899" s="29"/>
      <c r="G899" s="29"/>
      <c r="H899" s="29"/>
      <c r="I899" s="29"/>
      <c r="J899" s="29"/>
      <c r="K899" s="29"/>
      <c r="L899" s="29"/>
      <c r="M899" s="39"/>
      <c r="N899" s="39"/>
      <c r="O899" s="39"/>
      <c r="P899" s="39"/>
      <c r="Q899" s="39"/>
      <c r="R899" s="39"/>
      <c r="S899" s="39"/>
      <c r="T899" s="39"/>
      <c r="U899" s="39"/>
      <c r="V899" s="39"/>
      <c r="W899" s="48"/>
      <c r="X899" s="38"/>
      <c r="Y899" s="53"/>
    </row>
    <row r="900" spans="2:25" ht="33.9" customHeight="1">
      <c r="B900" s="21">
        <f t="shared" si="13"/>
        <v>848</v>
      </c>
      <c r="C900" s="29"/>
      <c r="D900" s="29"/>
      <c r="E900" s="29"/>
      <c r="F900" s="29"/>
      <c r="G900" s="29"/>
      <c r="H900" s="29"/>
      <c r="I900" s="29"/>
      <c r="J900" s="29"/>
      <c r="K900" s="29"/>
      <c r="L900" s="29"/>
      <c r="M900" s="39"/>
      <c r="N900" s="39"/>
      <c r="O900" s="39"/>
      <c r="P900" s="39"/>
      <c r="Q900" s="39"/>
      <c r="R900" s="39"/>
      <c r="S900" s="39"/>
      <c r="T900" s="39"/>
      <c r="U900" s="39"/>
      <c r="V900" s="39"/>
      <c r="W900" s="48"/>
      <c r="X900" s="38"/>
      <c r="Y900" s="53"/>
    </row>
    <row r="901" spans="2:25" ht="33.9" customHeight="1">
      <c r="B901" s="21">
        <f t="shared" si="13"/>
        <v>849</v>
      </c>
      <c r="C901" s="29"/>
      <c r="D901" s="29"/>
      <c r="E901" s="29"/>
      <c r="F901" s="29"/>
      <c r="G901" s="29"/>
      <c r="H901" s="29"/>
      <c r="I901" s="29"/>
      <c r="J901" s="29"/>
      <c r="K901" s="29"/>
      <c r="L901" s="29"/>
      <c r="M901" s="39"/>
      <c r="N901" s="39"/>
      <c r="O901" s="39"/>
      <c r="P901" s="39"/>
      <c r="Q901" s="39"/>
      <c r="R901" s="39"/>
      <c r="S901" s="39"/>
      <c r="T901" s="39"/>
      <c r="U901" s="39"/>
      <c r="V901" s="39"/>
      <c r="W901" s="48"/>
      <c r="X901" s="38"/>
      <c r="Y901" s="53"/>
    </row>
    <row r="902" spans="2:25" ht="33.9" customHeight="1">
      <c r="B902" s="21">
        <f t="shared" si="13"/>
        <v>850</v>
      </c>
      <c r="C902" s="29"/>
      <c r="D902" s="29"/>
      <c r="E902" s="29"/>
      <c r="F902" s="29"/>
      <c r="G902" s="29"/>
      <c r="H902" s="29"/>
      <c r="I902" s="29"/>
      <c r="J902" s="29"/>
      <c r="K902" s="29"/>
      <c r="L902" s="29"/>
      <c r="M902" s="39"/>
      <c r="N902" s="39"/>
      <c r="O902" s="39"/>
      <c r="P902" s="39"/>
      <c r="Q902" s="39"/>
      <c r="R902" s="39"/>
      <c r="S902" s="39"/>
      <c r="T902" s="39"/>
      <c r="U902" s="39"/>
      <c r="V902" s="39"/>
      <c r="W902" s="48"/>
      <c r="X902" s="38"/>
      <c r="Y902" s="53"/>
    </row>
    <row r="903" spans="2:25" ht="33.9" customHeight="1">
      <c r="B903" s="21">
        <f t="shared" si="13"/>
        <v>851</v>
      </c>
      <c r="C903" s="29"/>
      <c r="D903" s="29"/>
      <c r="E903" s="29"/>
      <c r="F903" s="29"/>
      <c r="G903" s="29"/>
      <c r="H903" s="29"/>
      <c r="I903" s="29"/>
      <c r="J903" s="29"/>
      <c r="K903" s="29"/>
      <c r="L903" s="29"/>
      <c r="M903" s="39"/>
      <c r="N903" s="39"/>
      <c r="O903" s="39"/>
      <c r="P903" s="39"/>
      <c r="Q903" s="39"/>
      <c r="R903" s="39"/>
      <c r="S903" s="39"/>
      <c r="T903" s="39"/>
      <c r="U903" s="39"/>
      <c r="V903" s="39"/>
      <c r="W903" s="48"/>
      <c r="X903" s="38"/>
      <c r="Y903" s="53"/>
    </row>
    <row r="904" spans="2:25" ht="33.9" customHeight="1">
      <c r="B904" s="21">
        <f t="shared" si="13"/>
        <v>852</v>
      </c>
      <c r="C904" s="29"/>
      <c r="D904" s="29"/>
      <c r="E904" s="29"/>
      <c r="F904" s="29"/>
      <c r="G904" s="29"/>
      <c r="H904" s="29"/>
      <c r="I904" s="29"/>
      <c r="J904" s="29"/>
      <c r="K904" s="29"/>
      <c r="L904" s="29"/>
      <c r="M904" s="39"/>
      <c r="N904" s="39"/>
      <c r="O904" s="39"/>
      <c r="P904" s="39"/>
      <c r="Q904" s="39"/>
      <c r="R904" s="39"/>
      <c r="S904" s="39"/>
      <c r="T904" s="39"/>
      <c r="U904" s="39"/>
      <c r="V904" s="39"/>
      <c r="W904" s="48"/>
      <c r="X904" s="38"/>
      <c r="Y904" s="53"/>
    </row>
    <row r="905" spans="2:25" ht="33.9" customHeight="1">
      <c r="B905" s="21">
        <f t="shared" si="13"/>
        <v>853</v>
      </c>
      <c r="C905" s="29"/>
      <c r="D905" s="29"/>
      <c r="E905" s="29"/>
      <c r="F905" s="29"/>
      <c r="G905" s="29"/>
      <c r="H905" s="29"/>
      <c r="I905" s="29"/>
      <c r="J905" s="29"/>
      <c r="K905" s="29"/>
      <c r="L905" s="29"/>
      <c r="M905" s="39"/>
      <c r="N905" s="39"/>
      <c r="O905" s="39"/>
      <c r="P905" s="39"/>
      <c r="Q905" s="39"/>
      <c r="R905" s="39"/>
      <c r="S905" s="39"/>
      <c r="T905" s="39"/>
      <c r="U905" s="39"/>
      <c r="V905" s="39"/>
      <c r="W905" s="48"/>
      <c r="X905" s="38"/>
      <c r="Y905" s="53"/>
    </row>
    <row r="906" spans="2:25" ht="33.9" customHeight="1">
      <c r="B906" s="21">
        <f t="shared" si="13"/>
        <v>854</v>
      </c>
      <c r="C906" s="29"/>
      <c r="D906" s="29"/>
      <c r="E906" s="29"/>
      <c r="F906" s="29"/>
      <c r="G906" s="29"/>
      <c r="H906" s="29"/>
      <c r="I906" s="29"/>
      <c r="J906" s="29"/>
      <c r="K906" s="29"/>
      <c r="L906" s="29"/>
      <c r="M906" s="39"/>
      <c r="N906" s="39"/>
      <c r="O906" s="39"/>
      <c r="P906" s="39"/>
      <c r="Q906" s="39"/>
      <c r="R906" s="39"/>
      <c r="S906" s="39"/>
      <c r="T906" s="39"/>
      <c r="U906" s="39"/>
      <c r="V906" s="39"/>
      <c r="W906" s="48"/>
      <c r="X906" s="38"/>
      <c r="Y906" s="53"/>
    </row>
    <row r="907" spans="2:25" ht="33.9" customHeight="1">
      <c r="B907" s="21">
        <f t="shared" si="13"/>
        <v>855</v>
      </c>
      <c r="C907" s="29"/>
      <c r="D907" s="29"/>
      <c r="E907" s="29"/>
      <c r="F907" s="29"/>
      <c r="G907" s="29"/>
      <c r="H907" s="29"/>
      <c r="I907" s="29"/>
      <c r="J907" s="29"/>
      <c r="K907" s="29"/>
      <c r="L907" s="29"/>
      <c r="M907" s="39"/>
      <c r="N907" s="39"/>
      <c r="O907" s="39"/>
      <c r="P907" s="39"/>
      <c r="Q907" s="39"/>
      <c r="R907" s="39"/>
      <c r="S907" s="39"/>
      <c r="T907" s="39"/>
      <c r="U907" s="39"/>
      <c r="V907" s="39"/>
      <c r="W907" s="48"/>
      <c r="X907" s="38"/>
      <c r="Y907" s="53"/>
    </row>
    <row r="908" spans="2:25" ht="33.9" customHeight="1">
      <c r="B908" s="21">
        <f t="shared" si="13"/>
        <v>856</v>
      </c>
      <c r="C908" s="29"/>
      <c r="D908" s="29"/>
      <c r="E908" s="29"/>
      <c r="F908" s="29"/>
      <c r="G908" s="29"/>
      <c r="H908" s="29"/>
      <c r="I908" s="29"/>
      <c r="J908" s="29"/>
      <c r="K908" s="29"/>
      <c r="L908" s="29"/>
      <c r="M908" s="39"/>
      <c r="N908" s="39"/>
      <c r="O908" s="39"/>
      <c r="P908" s="39"/>
      <c r="Q908" s="39"/>
      <c r="R908" s="39"/>
      <c r="S908" s="39"/>
      <c r="T908" s="39"/>
      <c r="U908" s="39"/>
      <c r="V908" s="39"/>
      <c r="W908" s="48"/>
      <c r="X908" s="38"/>
      <c r="Y908" s="53"/>
    </row>
    <row r="909" spans="2:25" ht="33.9" customHeight="1">
      <c r="B909" s="21">
        <f t="shared" si="13"/>
        <v>857</v>
      </c>
      <c r="C909" s="29"/>
      <c r="D909" s="29"/>
      <c r="E909" s="29"/>
      <c r="F909" s="29"/>
      <c r="G909" s="29"/>
      <c r="H909" s="29"/>
      <c r="I909" s="29"/>
      <c r="J909" s="29"/>
      <c r="K909" s="29"/>
      <c r="L909" s="29"/>
      <c r="M909" s="39"/>
      <c r="N909" s="39"/>
      <c r="O909" s="39"/>
      <c r="P909" s="39"/>
      <c r="Q909" s="39"/>
      <c r="R909" s="39"/>
      <c r="S909" s="39"/>
      <c r="T909" s="39"/>
      <c r="U909" s="39"/>
      <c r="V909" s="39"/>
      <c r="W909" s="48"/>
      <c r="X909" s="38"/>
      <c r="Y909" s="53"/>
    </row>
    <row r="910" spans="2:25" ht="33.9" customHeight="1">
      <c r="B910" s="21">
        <f t="shared" si="13"/>
        <v>858</v>
      </c>
      <c r="C910" s="29"/>
      <c r="D910" s="29"/>
      <c r="E910" s="29"/>
      <c r="F910" s="29"/>
      <c r="G910" s="29"/>
      <c r="H910" s="29"/>
      <c r="I910" s="29"/>
      <c r="J910" s="29"/>
      <c r="K910" s="29"/>
      <c r="L910" s="29"/>
      <c r="M910" s="39"/>
      <c r="N910" s="39"/>
      <c r="O910" s="39"/>
      <c r="P910" s="39"/>
      <c r="Q910" s="39"/>
      <c r="R910" s="39"/>
      <c r="S910" s="39"/>
      <c r="T910" s="39"/>
      <c r="U910" s="39"/>
      <c r="V910" s="39"/>
      <c r="W910" s="48"/>
      <c r="X910" s="38"/>
      <c r="Y910" s="53"/>
    </row>
    <row r="911" spans="2:25" ht="33.9" customHeight="1">
      <c r="B911" s="21">
        <f t="shared" si="13"/>
        <v>859</v>
      </c>
      <c r="C911" s="29"/>
      <c r="D911" s="29"/>
      <c r="E911" s="29"/>
      <c r="F911" s="29"/>
      <c r="G911" s="29"/>
      <c r="H911" s="29"/>
      <c r="I911" s="29"/>
      <c r="J911" s="29"/>
      <c r="K911" s="29"/>
      <c r="L911" s="29"/>
      <c r="M911" s="39"/>
      <c r="N911" s="39"/>
      <c r="O911" s="39"/>
      <c r="P911" s="39"/>
      <c r="Q911" s="39"/>
      <c r="R911" s="39"/>
      <c r="S911" s="39"/>
      <c r="T911" s="39"/>
      <c r="U911" s="39"/>
      <c r="V911" s="39"/>
      <c r="W911" s="48"/>
      <c r="X911" s="38"/>
      <c r="Y911" s="53"/>
    </row>
    <row r="912" spans="2:25" ht="33.9" customHeight="1">
      <c r="B912" s="21">
        <f t="shared" si="13"/>
        <v>860</v>
      </c>
      <c r="C912" s="29"/>
      <c r="D912" s="29"/>
      <c r="E912" s="29"/>
      <c r="F912" s="29"/>
      <c r="G912" s="29"/>
      <c r="H912" s="29"/>
      <c r="I912" s="29"/>
      <c r="J912" s="29"/>
      <c r="K912" s="29"/>
      <c r="L912" s="29"/>
      <c r="M912" s="39"/>
      <c r="N912" s="39"/>
      <c r="O912" s="39"/>
      <c r="P912" s="39"/>
      <c r="Q912" s="39"/>
      <c r="R912" s="39"/>
      <c r="S912" s="39"/>
      <c r="T912" s="39"/>
      <c r="U912" s="39"/>
      <c r="V912" s="39"/>
      <c r="W912" s="48"/>
      <c r="X912" s="38"/>
      <c r="Y912" s="53"/>
    </row>
    <row r="913" spans="2:25" ht="33.9" customHeight="1">
      <c r="B913" s="21">
        <f t="shared" si="13"/>
        <v>861</v>
      </c>
      <c r="C913" s="29"/>
      <c r="D913" s="29"/>
      <c r="E913" s="29"/>
      <c r="F913" s="29"/>
      <c r="G913" s="29"/>
      <c r="H913" s="29"/>
      <c r="I913" s="29"/>
      <c r="J913" s="29"/>
      <c r="K913" s="29"/>
      <c r="L913" s="29"/>
      <c r="M913" s="39"/>
      <c r="N913" s="39"/>
      <c r="O913" s="39"/>
      <c r="P913" s="39"/>
      <c r="Q913" s="39"/>
      <c r="R913" s="39"/>
      <c r="S913" s="39"/>
      <c r="T913" s="39"/>
      <c r="U913" s="39"/>
      <c r="V913" s="39"/>
      <c r="W913" s="48"/>
      <c r="X913" s="38"/>
      <c r="Y913" s="53"/>
    </row>
    <row r="914" spans="2:25" ht="33.9" customHeight="1">
      <c r="B914" s="21">
        <f t="shared" si="13"/>
        <v>862</v>
      </c>
      <c r="C914" s="29"/>
      <c r="D914" s="29"/>
      <c r="E914" s="29"/>
      <c r="F914" s="29"/>
      <c r="G914" s="29"/>
      <c r="H914" s="29"/>
      <c r="I914" s="29"/>
      <c r="J914" s="29"/>
      <c r="K914" s="29"/>
      <c r="L914" s="29"/>
      <c r="M914" s="39"/>
      <c r="N914" s="39"/>
      <c r="O914" s="39"/>
      <c r="P914" s="39"/>
      <c r="Q914" s="39"/>
      <c r="R914" s="39"/>
      <c r="S914" s="39"/>
      <c r="T914" s="39"/>
      <c r="U914" s="39"/>
      <c r="V914" s="39"/>
      <c r="W914" s="48"/>
      <c r="X914" s="38"/>
      <c r="Y914" s="53"/>
    </row>
    <row r="915" spans="2:25" ht="33.9" customHeight="1">
      <c r="B915" s="21">
        <f t="shared" si="13"/>
        <v>863</v>
      </c>
      <c r="C915" s="29"/>
      <c r="D915" s="29"/>
      <c r="E915" s="29"/>
      <c r="F915" s="29"/>
      <c r="G915" s="29"/>
      <c r="H915" s="29"/>
      <c r="I915" s="29"/>
      <c r="J915" s="29"/>
      <c r="K915" s="29"/>
      <c r="L915" s="29"/>
      <c r="M915" s="39"/>
      <c r="N915" s="39"/>
      <c r="O915" s="39"/>
      <c r="P915" s="39"/>
      <c r="Q915" s="39"/>
      <c r="R915" s="39"/>
      <c r="S915" s="39"/>
      <c r="T915" s="39"/>
      <c r="U915" s="39"/>
      <c r="V915" s="39"/>
      <c r="W915" s="48"/>
      <c r="X915" s="38"/>
      <c r="Y915" s="53"/>
    </row>
    <row r="916" spans="2:25" ht="33.9" customHeight="1">
      <c r="B916" s="21">
        <f t="shared" si="13"/>
        <v>864</v>
      </c>
      <c r="C916" s="29"/>
      <c r="D916" s="29"/>
      <c r="E916" s="29"/>
      <c r="F916" s="29"/>
      <c r="G916" s="29"/>
      <c r="H916" s="29"/>
      <c r="I916" s="29"/>
      <c r="J916" s="29"/>
      <c r="K916" s="29"/>
      <c r="L916" s="29"/>
      <c r="M916" s="39"/>
      <c r="N916" s="39"/>
      <c r="O916" s="39"/>
      <c r="P916" s="39"/>
      <c r="Q916" s="39"/>
      <c r="R916" s="39"/>
      <c r="S916" s="39"/>
      <c r="T916" s="39"/>
      <c r="U916" s="39"/>
      <c r="V916" s="39"/>
      <c r="W916" s="48"/>
      <c r="X916" s="38"/>
      <c r="Y916" s="53"/>
    </row>
    <row r="917" spans="2:25" ht="33.9" customHeight="1">
      <c r="B917" s="21">
        <f t="shared" si="13"/>
        <v>865</v>
      </c>
      <c r="C917" s="29"/>
      <c r="D917" s="29"/>
      <c r="E917" s="29"/>
      <c r="F917" s="29"/>
      <c r="G917" s="29"/>
      <c r="H917" s="29"/>
      <c r="I917" s="29"/>
      <c r="J917" s="29"/>
      <c r="K917" s="29"/>
      <c r="L917" s="29"/>
      <c r="M917" s="39"/>
      <c r="N917" s="39"/>
      <c r="O917" s="39"/>
      <c r="P917" s="39"/>
      <c r="Q917" s="39"/>
      <c r="R917" s="39"/>
      <c r="S917" s="39"/>
      <c r="T917" s="39"/>
      <c r="U917" s="39"/>
      <c r="V917" s="39"/>
      <c r="W917" s="48"/>
      <c r="X917" s="38"/>
      <c r="Y917" s="53"/>
    </row>
    <row r="918" spans="2:25" ht="33.9" customHeight="1">
      <c r="B918" s="21">
        <f t="shared" si="13"/>
        <v>866</v>
      </c>
      <c r="C918" s="29"/>
      <c r="D918" s="29"/>
      <c r="E918" s="29"/>
      <c r="F918" s="29"/>
      <c r="G918" s="29"/>
      <c r="H918" s="29"/>
      <c r="I918" s="29"/>
      <c r="J918" s="29"/>
      <c r="K918" s="29"/>
      <c r="L918" s="29"/>
      <c r="M918" s="39"/>
      <c r="N918" s="39"/>
      <c r="O918" s="39"/>
      <c r="P918" s="39"/>
      <c r="Q918" s="39"/>
      <c r="R918" s="39"/>
      <c r="S918" s="39"/>
      <c r="T918" s="39"/>
      <c r="U918" s="39"/>
      <c r="V918" s="39"/>
      <c r="W918" s="48"/>
      <c r="X918" s="38"/>
      <c r="Y918" s="53"/>
    </row>
    <row r="919" spans="2:25" ht="33.9" customHeight="1">
      <c r="B919" s="21">
        <f t="shared" si="13"/>
        <v>867</v>
      </c>
      <c r="C919" s="29"/>
      <c r="D919" s="29"/>
      <c r="E919" s="29"/>
      <c r="F919" s="29"/>
      <c r="G919" s="29"/>
      <c r="H919" s="29"/>
      <c r="I919" s="29"/>
      <c r="J919" s="29"/>
      <c r="K919" s="29"/>
      <c r="L919" s="29"/>
      <c r="M919" s="39"/>
      <c r="N919" s="39"/>
      <c r="O919" s="39"/>
      <c r="P919" s="39"/>
      <c r="Q919" s="39"/>
      <c r="R919" s="39"/>
      <c r="S919" s="39"/>
      <c r="T919" s="39"/>
      <c r="U919" s="39"/>
      <c r="V919" s="39"/>
      <c r="W919" s="48"/>
      <c r="X919" s="38"/>
      <c r="Y919" s="53"/>
    </row>
    <row r="920" spans="2:25" ht="33.9" customHeight="1">
      <c r="B920" s="21">
        <f t="shared" si="13"/>
        <v>868</v>
      </c>
      <c r="C920" s="29"/>
      <c r="D920" s="29"/>
      <c r="E920" s="29"/>
      <c r="F920" s="29"/>
      <c r="G920" s="29"/>
      <c r="H920" s="29"/>
      <c r="I920" s="29"/>
      <c r="J920" s="29"/>
      <c r="K920" s="29"/>
      <c r="L920" s="29"/>
      <c r="M920" s="39"/>
      <c r="N920" s="39"/>
      <c r="O920" s="39"/>
      <c r="P920" s="39"/>
      <c r="Q920" s="39"/>
      <c r="R920" s="39"/>
      <c r="S920" s="39"/>
      <c r="T920" s="39"/>
      <c r="U920" s="39"/>
      <c r="V920" s="39"/>
      <c r="W920" s="48"/>
      <c r="X920" s="38"/>
      <c r="Y920" s="53"/>
    </row>
    <row r="921" spans="2:25" ht="33.9" customHeight="1">
      <c r="B921" s="21">
        <f t="shared" si="13"/>
        <v>869</v>
      </c>
      <c r="C921" s="29"/>
      <c r="D921" s="29"/>
      <c r="E921" s="29"/>
      <c r="F921" s="29"/>
      <c r="G921" s="29"/>
      <c r="H921" s="29"/>
      <c r="I921" s="29"/>
      <c r="J921" s="29"/>
      <c r="K921" s="29"/>
      <c r="L921" s="29"/>
      <c r="M921" s="39"/>
      <c r="N921" s="39"/>
      <c r="O921" s="39"/>
      <c r="P921" s="39"/>
      <c r="Q921" s="39"/>
      <c r="R921" s="39"/>
      <c r="S921" s="39"/>
      <c r="T921" s="39"/>
      <c r="U921" s="39"/>
      <c r="V921" s="39"/>
      <c r="W921" s="48"/>
      <c r="X921" s="38"/>
      <c r="Y921" s="53"/>
    </row>
    <row r="922" spans="2:25" ht="33.9" customHeight="1">
      <c r="B922" s="21">
        <f t="shared" si="13"/>
        <v>870</v>
      </c>
      <c r="C922" s="29"/>
      <c r="D922" s="29"/>
      <c r="E922" s="29"/>
      <c r="F922" s="29"/>
      <c r="G922" s="29"/>
      <c r="H922" s="29"/>
      <c r="I922" s="29"/>
      <c r="J922" s="29"/>
      <c r="K922" s="29"/>
      <c r="L922" s="29"/>
      <c r="M922" s="39"/>
      <c r="N922" s="39"/>
      <c r="O922" s="39"/>
      <c r="P922" s="39"/>
      <c r="Q922" s="39"/>
      <c r="R922" s="39"/>
      <c r="S922" s="39"/>
      <c r="T922" s="39"/>
      <c r="U922" s="39"/>
      <c r="V922" s="39"/>
      <c r="W922" s="48"/>
      <c r="X922" s="38"/>
      <c r="Y922" s="53"/>
    </row>
    <row r="923" spans="2:25" ht="33.9" customHeight="1">
      <c r="B923" s="21">
        <f t="shared" si="13"/>
        <v>871</v>
      </c>
      <c r="C923" s="29"/>
      <c r="D923" s="29"/>
      <c r="E923" s="29"/>
      <c r="F923" s="29"/>
      <c r="G923" s="29"/>
      <c r="H923" s="29"/>
      <c r="I923" s="29"/>
      <c r="J923" s="29"/>
      <c r="K923" s="29"/>
      <c r="L923" s="29"/>
      <c r="M923" s="39"/>
      <c r="N923" s="39"/>
      <c r="O923" s="39"/>
      <c r="P923" s="39"/>
      <c r="Q923" s="39"/>
      <c r="R923" s="39"/>
      <c r="S923" s="39"/>
      <c r="T923" s="39"/>
      <c r="U923" s="39"/>
      <c r="V923" s="39"/>
      <c r="W923" s="48"/>
      <c r="X923" s="38"/>
      <c r="Y923" s="53"/>
    </row>
    <row r="924" spans="2:25" ht="33.9" customHeight="1">
      <c r="B924" s="21">
        <f t="shared" si="13"/>
        <v>872</v>
      </c>
      <c r="C924" s="29"/>
      <c r="D924" s="29"/>
      <c r="E924" s="29"/>
      <c r="F924" s="29"/>
      <c r="G924" s="29"/>
      <c r="H924" s="29"/>
      <c r="I924" s="29"/>
      <c r="J924" s="29"/>
      <c r="K924" s="29"/>
      <c r="L924" s="29"/>
      <c r="M924" s="39"/>
      <c r="N924" s="39"/>
      <c r="O924" s="39"/>
      <c r="P924" s="39"/>
      <c r="Q924" s="39"/>
      <c r="R924" s="39"/>
      <c r="S924" s="39"/>
      <c r="T924" s="39"/>
      <c r="U924" s="39"/>
      <c r="V924" s="39"/>
      <c r="W924" s="48"/>
      <c r="X924" s="38"/>
      <c r="Y924" s="53"/>
    </row>
    <row r="925" spans="2:25" ht="33.9" customHeight="1">
      <c r="B925" s="21">
        <f t="shared" si="13"/>
        <v>873</v>
      </c>
      <c r="C925" s="29"/>
      <c r="D925" s="29"/>
      <c r="E925" s="29"/>
      <c r="F925" s="29"/>
      <c r="G925" s="29"/>
      <c r="H925" s="29"/>
      <c r="I925" s="29"/>
      <c r="J925" s="29"/>
      <c r="K925" s="29"/>
      <c r="L925" s="29"/>
      <c r="M925" s="39"/>
      <c r="N925" s="39"/>
      <c r="O925" s="39"/>
      <c r="P925" s="39"/>
      <c r="Q925" s="39"/>
      <c r="R925" s="39"/>
      <c r="S925" s="39"/>
      <c r="T925" s="39"/>
      <c r="U925" s="39"/>
      <c r="V925" s="39"/>
      <c r="W925" s="48"/>
      <c r="X925" s="38"/>
      <c r="Y925" s="53"/>
    </row>
    <row r="926" spans="2:25" ht="33.9" customHeight="1">
      <c r="B926" s="21">
        <f t="shared" si="13"/>
        <v>874</v>
      </c>
      <c r="C926" s="29"/>
      <c r="D926" s="29"/>
      <c r="E926" s="29"/>
      <c r="F926" s="29"/>
      <c r="G926" s="29"/>
      <c r="H926" s="29"/>
      <c r="I926" s="29"/>
      <c r="J926" s="29"/>
      <c r="K926" s="29"/>
      <c r="L926" s="29"/>
      <c r="M926" s="39"/>
      <c r="N926" s="39"/>
      <c r="O926" s="39"/>
      <c r="P926" s="39"/>
      <c r="Q926" s="39"/>
      <c r="R926" s="39"/>
      <c r="S926" s="39"/>
      <c r="T926" s="39"/>
      <c r="U926" s="39"/>
      <c r="V926" s="39"/>
      <c r="W926" s="48"/>
      <c r="X926" s="38"/>
      <c r="Y926" s="53"/>
    </row>
    <row r="927" spans="2:25" ht="33.9" customHeight="1">
      <c r="B927" s="21">
        <f t="shared" si="13"/>
        <v>875</v>
      </c>
      <c r="C927" s="29"/>
      <c r="D927" s="29"/>
      <c r="E927" s="29"/>
      <c r="F927" s="29"/>
      <c r="G927" s="29"/>
      <c r="H927" s="29"/>
      <c r="I927" s="29"/>
      <c r="J927" s="29"/>
      <c r="K927" s="29"/>
      <c r="L927" s="29"/>
      <c r="M927" s="39"/>
      <c r="N927" s="39"/>
      <c r="O927" s="39"/>
      <c r="P927" s="39"/>
      <c r="Q927" s="39"/>
      <c r="R927" s="39"/>
      <c r="S927" s="39"/>
      <c r="T927" s="39"/>
      <c r="U927" s="39"/>
      <c r="V927" s="39"/>
      <c r="W927" s="48"/>
      <c r="X927" s="38"/>
      <c r="Y927" s="53"/>
    </row>
    <row r="928" spans="2:25" ht="33.9" customHeight="1">
      <c r="B928" s="21">
        <f t="shared" si="13"/>
        <v>876</v>
      </c>
      <c r="C928" s="29"/>
      <c r="D928" s="29"/>
      <c r="E928" s="29"/>
      <c r="F928" s="29"/>
      <c r="G928" s="29"/>
      <c r="H928" s="29"/>
      <c r="I928" s="29"/>
      <c r="J928" s="29"/>
      <c r="K928" s="29"/>
      <c r="L928" s="29"/>
      <c r="M928" s="39"/>
      <c r="N928" s="39"/>
      <c r="O928" s="39"/>
      <c r="P928" s="39"/>
      <c r="Q928" s="39"/>
      <c r="R928" s="39"/>
      <c r="S928" s="39"/>
      <c r="T928" s="39"/>
      <c r="U928" s="39"/>
      <c r="V928" s="39"/>
      <c r="W928" s="48"/>
      <c r="X928" s="38"/>
      <c r="Y928" s="53"/>
    </row>
    <row r="929" spans="2:25" ht="33.9" customHeight="1">
      <c r="B929" s="21">
        <f t="shared" si="13"/>
        <v>877</v>
      </c>
      <c r="C929" s="29"/>
      <c r="D929" s="29"/>
      <c r="E929" s="29"/>
      <c r="F929" s="29"/>
      <c r="G929" s="29"/>
      <c r="H929" s="29"/>
      <c r="I929" s="29"/>
      <c r="J929" s="29"/>
      <c r="K929" s="29"/>
      <c r="L929" s="29"/>
      <c r="M929" s="39"/>
      <c r="N929" s="39"/>
      <c r="O929" s="39"/>
      <c r="P929" s="39"/>
      <c r="Q929" s="39"/>
      <c r="R929" s="39"/>
      <c r="S929" s="39"/>
      <c r="T929" s="39"/>
      <c r="U929" s="39"/>
      <c r="V929" s="39"/>
      <c r="W929" s="48"/>
      <c r="X929" s="38"/>
      <c r="Y929" s="53"/>
    </row>
    <row r="930" spans="2:25" ht="33.9" customHeight="1">
      <c r="B930" s="21">
        <f t="shared" si="13"/>
        <v>878</v>
      </c>
      <c r="C930" s="29"/>
      <c r="D930" s="29"/>
      <c r="E930" s="29"/>
      <c r="F930" s="29"/>
      <c r="G930" s="29"/>
      <c r="H930" s="29"/>
      <c r="I930" s="29"/>
      <c r="J930" s="29"/>
      <c r="K930" s="29"/>
      <c r="L930" s="29"/>
      <c r="M930" s="39"/>
      <c r="N930" s="39"/>
      <c r="O930" s="39"/>
      <c r="P930" s="39"/>
      <c r="Q930" s="39"/>
      <c r="R930" s="39"/>
      <c r="S930" s="39"/>
      <c r="T930" s="39"/>
      <c r="U930" s="39"/>
      <c r="V930" s="39"/>
      <c r="W930" s="48"/>
      <c r="X930" s="38"/>
      <c r="Y930" s="53"/>
    </row>
    <row r="931" spans="2:25" ht="33.9" customHeight="1">
      <c r="B931" s="21">
        <f t="shared" si="13"/>
        <v>879</v>
      </c>
      <c r="C931" s="29"/>
      <c r="D931" s="29"/>
      <c r="E931" s="29"/>
      <c r="F931" s="29"/>
      <c r="G931" s="29"/>
      <c r="H931" s="29"/>
      <c r="I931" s="29"/>
      <c r="J931" s="29"/>
      <c r="K931" s="29"/>
      <c r="L931" s="29"/>
      <c r="M931" s="39"/>
      <c r="N931" s="39"/>
      <c r="O931" s="39"/>
      <c r="P931" s="39"/>
      <c r="Q931" s="39"/>
      <c r="R931" s="39"/>
      <c r="S931" s="39"/>
      <c r="T931" s="39"/>
      <c r="U931" s="39"/>
      <c r="V931" s="39"/>
      <c r="W931" s="48"/>
      <c r="X931" s="38"/>
      <c r="Y931" s="53"/>
    </row>
    <row r="932" spans="2:25" ht="33.9" customHeight="1">
      <c r="B932" s="21">
        <f t="shared" si="13"/>
        <v>880</v>
      </c>
      <c r="C932" s="29"/>
      <c r="D932" s="29"/>
      <c r="E932" s="29"/>
      <c r="F932" s="29"/>
      <c r="G932" s="29"/>
      <c r="H932" s="29"/>
      <c r="I932" s="29"/>
      <c r="J932" s="29"/>
      <c r="K932" s="29"/>
      <c r="L932" s="29"/>
      <c r="M932" s="39"/>
      <c r="N932" s="39"/>
      <c r="O932" s="39"/>
      <c r="P932" s="39"/>
      <c r="Q932" s="39"/>
      <c r="R932" s="39"/>
      <c r="S932" s="39"/>
      <c r="T932" s="39"/>
      <c r="U932" s="39"/>
      <c r="V932" s="39"/>
      <c r="W932" s="48"/>
      <c r="X932" s="38"/>
      <c r="Y932" s="53"/>
    </row>
    <row r="933" spans="2:25" ht="33.9" customHeight="1">
      <c r="B933" s="21">
        <f t="shared" si="13"/>
        <v>881</v>
      </c>
      <c r="C933" s="29"/>
      <c r="D933" s="29"/>
      <c r="E933" s="29"/>
      <c r="F933" s="29"/>
      <c r="G933" s="29"/>
      <c r="H933" s="29"/>
      <c r="I933" s="29"/>
      <c r="J933" s="29"/>
      <c r="K933" s="29"/>
      <c r="L933" s="29"/>
      <c r="M933" s="39"/>
      <c r="N933" s="39"/>
      <c r="O933" s="39"/>
      <c r="P933" s="39"/>
      <c r="Q933" s="39"/>
      <c r="R933" s="39"/>
      <c r="S933" s="39"/>
      <c r="T933" s="39"/>
      <c r="U933" s="39"/>
      <c r="V933" s="39"/>
      <c r="W933" s="48"/>
      <c r="X933" s="38"/>
      <c r="Y933" s="53"/>
    </row>
    <row r="934" spans="2:25" ht="33.9" customHeight="1">
      <c r="B934" s="21">
        <f t="shared" si="13"/>
        <v>882</v>
      </c>
      <c r="C934" s="29"/>
      <c r="D934" s="29"/>
      <c r="E934" s="29"/>
      <c r="F934" s="29"/>
      <c r="G934" s="29"/>
      <c r="H934" s="29"/>
      <c r="I934" s="29"/>
      <c r="J934" s="29"/>
      <c r="K934" s="29"/>
      <c r="L934" s="29"/>
      <c r="M934" s="39"/>
      <c r="N934" s="39"/>
      <c r="O934" s="39"/>
      <c r="P934" s="39"/>
      <c r="Q934" s="39"/>
      <c r="R934" s="39"/>
      <c r="S934" s="39"/>
      <c r="T934" s="39"/>
      <c r="U934" s="39"/>
      <c r="V934" s="39"/>
      <c r="W934" s="48"/>
      <c r="X934" s="38"/>
      <c r="Y934" s="53"/>
    </row>
    <row r="935" spans="2:25" ht="33.9" customHeight="1">
      <c r="B935" s="21">
        <f t="shared" si="13"/>
        <v>883</v>
      </c>
      <c r="C935" s="29"/>
      <c r="D935" s="29"/>
      <c r="E935" s="29"/>
      <c r="F935" s="29"/>
      <c r="G935" s="29"/>
      <c r="H935" s="29"/>
      <c r="I935" s="29"/>
      <c r="J935" s="29"/>
      <c r="K935" s="29"/>
      <c r="L935" s="29"/>
      <c r="M935" s="39"/>
      <c r="N935" s="39"/>
      <c r="O935" s="39"/>
      <c r="P935" s="39"/>
      <c r="Q935" s="39"/>
      <c r="R935" s="39"/>
      <c r="S935" s="39"/>
      <c r="T935" s="39"/>
      <c r="U935" s="39"/>
      <c r="V935" s="39"/>
      <c r="W935" s="48"/>
      <c r="X935" s="38"/>
      <c r="Y935" s="53"/>
    </row>
    <row r="936" spans="2:25" ht="33.9" customHeight="1">
      <c r="B936" s="21">
        <f t="shared" si="13"/>
        <v>884</v>
      </c>
      <c r="C936" s="29"/>
      <c r="D936" s="29"/>
      <c r="E936" s="29"/>
      <c r="F936" s="29"/>
      <c r="G936" s="29"/>
      <c r="H936" s="29"/>
      <c r="I936" s="29"/>
      <c r="J936" s="29"/>
      <c r="K936" s="29"/>
      <c r="L936" s="29"/>
      <c r="M936" s="39"/>
      <c r="N936" s="39"/>
      <c r="O936" s="39"/>
      <c r="P936" s="39"/>
      <c r="Q936" s="39"/>
      <c r="R936" s="39"/>
      <c r="S936" s="39"/>
      <c r="T936" s="39"/>
      <c r="U936" s="39"/>
      <c r="V936" s="39"/>
      <c r="W936" s="48"/>
      <c r="X936" s="38"/>
      <c r="Y936" s="53"/>
    </row>
    <row r="937" spans="2:25" ht="33.9" customHeight="1">
      <c r="B937" s="21">
        <f t="shared" si="13"/>
        <v>885</v>
      </c>
      <c r="C937" s="29"/>
      <c r="D937" s="29"/>
      <c r="E937" s="29"/>
      <c r="F937" s="29"/>
      <c r="G937" s="29"/>
      <c r="H937" s="29"/>
      <c r="I937" s="29"/>
      <c r="J937" s="29"/>
      <c r="K937" s="29"/>
      <c r="L937" s="29"/>
      <c r="M937" s="39"/>
      <c r="N937" s="39"/>
      <c r="O937" s="39"/>
      <c r="P937" s="39"/>
      <c r="Q937" s="39"/>
      <c r="R937" s="39"/>
      <c r="S937" s="39"/>
      <c r="T937" s="39"/>
      <c r="U937" s="39"/>
      <c r="V937" s="39"/>
      <c r="W937" s="48"/>
      <c r="X937" s="38"/>
      <c r="Y937" s="53"/>
    </row>
    <row r="938" spans="2:25" ht="33.9" customHeight="1">
      <c r="B938" s="21">
        <f t="shared" si="13"/>
        <v>886</v>
      </c>
      <c r="C938" s="29"/>
      <c r="D938" s="29"/>
      <c r="E938" s="29"/>
      <c r="F938" s="29"/>
      <c r="G938" s="29"/>
      <c r="H938" s="29"/>
      <c r="I938" s="29"/>
      <c r="J938" s="29"/>
      <c r="K938" s="29"/>
      <c r="L938" s="29"/>
      <c r="M938" s="39"/>
      <c r="N938" s="39"/>
      <c r="O938" s="39"/>
      <c r="P938" s="39"/>
      <c r="Q938" s="39"/>
      <c r="R938" s="39"/>
      <c r="S938" s="39"/>
      <c r="T938" s="39"/>
      <c r="U938" s="39"/>
      <c r="V938" s="39"/>
      <c r="W938" s="48"/>
      <c r="X938" s="38"/>
      <c r="Y938" s="53"/>
    </row>
    <row r="939" spans="2:25" ht="33.9" customHeight="1">
      <c r="B939" s="21">
        <f t="shared" si="13"/>
        <v>887</v>
      </c>
      <c r="C939" s="29"/>
      <c r="D939" s="29"/>
      <c r="E939" s="29"/>
      <c r="F939" s="29"/>
      <c r="G939" s="29"/>
      <c r="H939" s="29"/>
      <c r="I939" s="29"/>
      <c r="J939" s="29"/>
      <c r="K939" s="29"/>
      <c r="L939" s="29"/>
      <c r="M939" s="39"/>
      <c r="N939" s="39"/>
      <c r="O939" s="39"/>
      <c r="P939" s="39"/>
      <c r="Q939" s="39"/>
      <c r="R939" s="39"/>
      <c r="S939" s="39"/>
      <c r="T939" s="39"/>
      <c r="U939" s="39"/>
      <c r="V939" s="39"/>
      <c r="W939" s="48"/>
      <c r="X939" s="38"/>
      <c r="Y939" s="53"/>
    </row>
    <row r="940" spans="2:25" ht="33.9" customHeight="1">
      <c r="B940" s="21">
        <f t="shared" si="13"/>
        <v>888</v>
      </c>
      <c r="C940" s="29"/>
      <c r="D940" s="29"/>
      <c r="E940" s="29"/>
      <c r="F940" s="29"/>
      <c r="G940" s="29"/>
      <c r="H940" s="29"/>
      <c r="I940" s="29"/>
      <c r="J940" s="29"/>
      <c r="K940" s="29"/>
      <c r="L940" s="29"/>
      <c r="M940" s="39"/>
      <c r="N940" s="39"/>
      <c r="O940" s="39"/>
      <c r="P940" s="39"/>
      <c r="Q940" s="39"/>
      <c r="R940" s="39"/>
      <c r="S940" s="39"/>
      <c r="T940" s="39"/>
      <c r="U940" s="39"/>
      <c r="V940" s="39"/>
      <c r="W940" s="48"/>
      <c r="X940" s="38"/>
      <c r="Y940" s="53"/>
    </row>
    <row r="941" spans="2:25" ht="33.9" customHeight="1">
      <c r="B941" s="21">
        <f t="shared" si="13"/>
        <v>889</v>
      </c>
      <c r="C941" s="29"/>
      <c r="D941" s="29"/>
      <c r="E941" s="29"/>
      <c r="F941" s="29"/>
      <c r="G941" s="29"/>
      <c r="H941" s="29"/>
      <c r="I941" s="29"/>
      <c r="J941" s="29"/>
      <c r="K941" s="29"/>
      <c r="L941" s="29"/>
      <c r="M941" s="39"/>
      <c r="N941" s="39"/>
      <c r="O941" s="39"/>
      <c r="P941" s="39"/>
      <c r="Q941" s="39"/>
      <c r="R941" s="39"/>
      <c r="S941" s="39"/>
      <c r="T941" s="39"/>
      <c r="U941" s="39"/>
      <c r="V941" s="39"/>
      <c r="W941" s="48"/>
      <c r="X941" s="38"/>
      <c r="Y941" s="53"/>
    </row>
    <row r="942" spans="2:25" ht="33.9" customHeight="1">
      <c r="B942" s="21">
        <f t="shared" si="13"/>
        <v>890</v>
      </c>
      <c r="C942" s="29"/>
      <c r="D942" s="29"/>
      <c r="E942" s="29"/>
      <c r="F942" s="29"/>
      <c r="G942" s="29"/>
      <c r="H942" s="29"/>
      <c r="I942" s="29"/>
      <c r="J942" s="29"/>
      <c r="K942" s="29"/>
      <c r="L942" s="29"/>
      <c r="M942" s="39"/>
      <c r="N942" s="39"/>
      <c r="O942" s="39"/>
      <c r="P942" s="39"/>
      <c r="Q942" s="39"/>
      <c r="R942" s="39"/>
      <c r="S942" s="39"/>
      <c r="T942" s="39"/>
      <c r="U942" s="39"/>
      <c r="V942" s="39"/>
      <c r="W942" s="48"/>
      <c r="X942" s="38"/>
      <c r="Y942" s="53"/>
    </row>
    <row r="943" spans="2:25" ht="33.9" customHeight="1">
      <c r="B943" s="21">
        <f t="shared" si="13"/>
        <v>891</v>
      </c>
      <c r="C943" s="29"/>
      <c r="D943" s="29"/>
      <c r="E943" s="29"/>
      <c r="F943" s="29"/>
      <c r="G943" s="29"/>
      <c r="H943" s="29"/>
      <c r="I943" s="29"/>
      <c r="J943" s="29"/>
      <c r="K943" s="29"/>
      <c r="L943" s="29"/>
      <c r="M943" s="39"/>
      <c r="N943" s="39"/>
      <c r="O943" s="39"/>
      <c r="P943" s="39"/>
      <c r="Q943" s="39"/>
      <c r="R943" s="39"/>
      <c r="S943" s="39"/>
      <c r="T943" s="39"/>
      <c r="U943" s="39"/>
      <c r="V943" s="39"/>
      <c r="W943" s="48"/>
      <c r="X943" s="38"/>
      <c r="Y943" s="53"/>
    </row>
    <row r="944" spans="2:25" ht="33.9" customHeight="1">
      <c r="B944" s="21">
        <f t="shared" si="13"/>
        <v>892</v>
      </c>
      <c r="C944" s="29"/>
      <c r="D944" s="29"/>
      <c r="E944" s="29"/>
      <c r="F944" s="29"/>
      <c r="G944" s="29"/>
      <c r="H944" s="29"/>
      <c r="I944" s="29"/>
      <c r="J944" s="29"/>
      <c r="K944" s="29"/>
      <c r="L944" s="29"/>
      <c r="M944" s="39"/>
      <c r="N944" s="39"/>
      <c r="O944" s="39"/>
      <c r="P944" s="39"/>
      <c r="Q944" s="39"/>
      <c r="R944" s="39"/>
      <c r="S944" s="39"/>
      <c r="T944" s="39"/>
      <c r="U944" s="39"/>
      <c r="V944" s="39"/>
      <c r="W944" s="48"/>
      <c r="X944" s="38"/>
      <c r="Y944" s="53"/>
    </row>
    <row r="945" spans="2:25" ht="33.9" customHeight="1">
      <c r="B945" s="21">
        <f t="shared" si="13"/>
        <v>893</v>
      </c>
      <c r="C945" s="29"/>
      <c r="D945" s="29"/>
      <c r="E945" s="29"/>
      <c r="F945" s="29"/>
      <c r="G945" s="29"/>
      <c r="H945" s="29"/>
      <c r="I945" s="29"/>
      <c r="J945" s="29"/>
      <c r="K945" s="29"/>
      <c r="L945" s="29"/>
      <c r="M945" s="39"/>
      <c r="N945" s="39"/>
      <c r="O945" s="39"/>
      <c r="P945" s="39"/>
      <c r="Q945" s="39"/>
      <c r="R945" s="39"/>
      <c r="S945" s="39"/>
      <c r="T945" s="39"/>
      <c r="U945" s="39"/>
      <c r="V945" s="39"/>
      <c r="W945" s="48"/>
      <c r="X945" s="38"/>
      <c r="Y945" s="53"/>
    </row>
    <row r="946" spans="2:25" ht="33.9" customHeight="1">
      <c r="B946" s="21">
        <f t="shared" si="13"/>
        <v>894</v>
      </c>
      <c r="C946" s="29"/>
      <c r="D946" s="29"/>
      <c r="E946" s="29"/>
      <c r="F946" s="29"/>
      <c r="G946" s="29"/>
      <c r="H946" s="29"/>
      <c r="I946" s="29"/>
      <c r="J946" s="29"/>
      <c r="K946" s="29"/>
      <c r="L946" s="29"/>
      <c r="M946" s="39"/>
      <c r="N946" s="39"/>
      <c r="O946" s="39"/>
      <c r="P946" s="39"/>
      <c r="Q946" s="39"/>
      <c r="R946" s="39"/>
      <c r="S946" s="39"/>
      <c r="T946" s="39"/>
      <c r="U946" s="39"/>
      <c r="V946" s="39"/>
      <c r="W946" s="48"/>
      <c r="X946" s="38"/>
      <c r="Y946" s="53"/>
    </row>
    <row r="947" spans="2:25" ht="33.9" customHeight="1">
      <c r="B947" s="21">
        <f t="shared" si="13"/>
        <v>895</v>
      </c>
      <c r="C947" s="29"/>
      <c r="D947" s="29"/>
      <c r="E947" s="29"/>
      <c r="F947" s="29"/>
      <c r="G947" s="29"/>
      <c r="H947" s="29"/>
      <c r="I947" s="29"/>
      <c r="J947" s="29"/>
      <c r="K947" s="29"/>
      <c r="L947" s="29"/>
      <c r="M947" s="39"/>
      <c r="N947" s="39"/>
      <c r="O947" s="39"/>
      <c r="P947" s="39"/>
      <c r="Q947" s="39"/>
      <c r="R947" s="39"/>
      <c r="S947" s="39"/>
      <c r="T947" s="39"/>
      <c r="U947" s="39"/>
      <c r="V947" s="39"/>
      <c r="W947" s="48"/>
      <c r="X947" s="38"/>
      <c r="Y947" s="53"/>
    </row>
    <row r="948" spans="2:25" ht="33.9" customHeight="1">
      <c r="B948" s="21">
        <f t="shared" si="13"/>
        <v>896</v>
      </c>
      <c r="C948" s="29"/>
      <c r="D948" s="29"/>
      <c r="E948" s="29"/>
      <c r="F948" s="29"/>
      <c r="G948" s="29"/>
      <c r="H948" s="29"/>
      <c r="I948" s="29"/>
      <c r="J948" s="29"/>
      <c r="K948" s="29"/>
      <c r="L948" s="29"/>
      <c r="M948" s="39"/>
      <c r="N948" s="39"/>
      <c r="O948" s="39"/>
      <c r="P948" s="39"/>
      <c r="Q948" s="39"/>
      <c r="R948" s="39"/>
      <c r="S948" s="39"/>
      <c r="T948" s="39"/>
      <c r="U948" s="39"/>
      <c r="V948" s="39"/>
      <c r="W948" s="48"/>
      <c r="X948" s="38"/>
      <c r="Y948" s="53"/>
    </row>
    <row r="949" spans="2:25" ht="33.9" customHeight="1">
      <c r="B949" s="21">
        <f t="shared" si="13"/>
        <v>897</v>
      </c>
      <c r="C949" s="29"/>
      <c r="D949" s="29"/>
      <c r="E949" s="29"/>
      <c r="F949" s="29"/>
      <c r="G949" s="29"/>
      <c r="H949" s="29"/>
      <c r="I949" s="29"/>
      <c r="J949" s="29"/>
      <c r="K949" s="29"/>
      <c r="L949" s="29"/>
      <c r="M949" s="39"/>
      <c r="N949" s="39"/>
      <c r="O949" s="39"/>
      <c r="P949" s="39"/>
      <c r="Q949" s="39"/>
      <c r="R949" s="39"/>
      <c r="S949" s="39"/>
      <c r="T949" s="39"/>
      <c r="U949" s="39"/>
      <c r="V949" s="39"/>
      <c r="W949" s="48"/>
      <c r="X949" s="38"/>
      <c r="Y949" s="53"/>
    </row>
    <row r="950" spans="2:25" ht="33.9" customHeight="1">
      <c r="B950" s="21">
        <f t="shared" ref="B950:B1013" si="14">B949+1</f>
        <v>898</v>
      </c>
      <c r="C950" s="29"/>
      <c r="D950" s="29"/>
      <c r="E950" s="29"/>
      <c r="F950" s="29"/>
      <c r="G950" s="29"/>
      <c r="H950" s="29"/>
      <c r="I950" s="29"/>
      <c r="J950" s="29"/>
      <c r="K950" s="29"/>
      <c r="L950" s="29"/>
      <c r="M950" s="39"/>
      <c r="N950" s="39"/>
      <c r="O950" s="39"/>
      <c r="P950" s="39"/>
      <c r="Q950" s="39"/>
      <c r="R950" s="39"/>
      <c r="S950" s="39"/>
      <c r="T950" s="39"/>
      <c r="U950" s="39"/>
      <c r="V950" s="39"/>
      <c r="W950" s="48"/>
      <c r="X950" s="38"/>
      <c r="Y950" s="53"/>
    </row>
    <row r="951" spans="2:25" ht="33.9" customHeight="1">
      <c r="B951" s="21">
        <f t="shared" si="14"/>
        <v>899</v>
      </c>
      <c r="C951" s="29"/>
      <c r="D951" s="29"/>
      <c r="E951" s="29"/>
      <c r="F951" s="29"/>
      <c r="G951" s="29"/>
      <c r="H951" s="29"/>
      <c r="I951" s="29"/>
      <c r="J951" s="29"/>
      <c r="K951" s="29"/>
      <c r="L951" s="29"/>
      <c r="M951" s="39"/>
      <c r="N951" s="39"/>
      <c r="O951" s="39"/>
      <c r="P951" s="39"/>
      <c r="Q951" s="39"/>
      <c r="R951" s="39"/>
      <c r="S951" s="39"/>
      <c r="T951" s="39"/>
      <c r="U951" s="39"/>
      <c r="V951" s="39"/>
      <c r="W951" s="48"/>
      <c r="X951" s="38"/>
      <c r="Y951" s="53"/>
    </row>
    <row r="952" spans="2:25" ht="33.9" customHeight="1">
      <c r="B952" s="21">
        <f t="shared" si="14"/>
        <v>900</v>
      </c>
      <c r="C952" s="29"/>
      <c r="D952" s="29"/>
      <c r="E952" s="29"/>
      <c r="F952" s="29"/>
      <c r="G952" s="29"/>
      <c r="H952" s="29"/>
      <c r="I952" s="29"/>
      <c r="J952" s="29"/>
      <c r="K952" s="29"/>
      <c r="L952" s="29"/>
      <c r="M952" s="39"/>
      <c r="N952" s="39"/>
      <c r="O952" s="39"/>
      <c r="P952" s="39"/>
      <c r="Q952" s="39"/>
      <c r="R952" s="39"/>
      <c r="S952" s="39"/>
      <c r="T952" s="39"/>
      <c r="U952" s="39"/>
      <c r="V952" s="39"/>
      <c r="W952" s="48"/>
      <c r="X952" s="38"/>
      <c r="Y952" s="53"/>
    </row>
    <row r="953" spans="2:25" ht="33.9" customHeight="1">
      <c r="B953" s="21">
        <f t="shared" si="14"/>
        <v>901</v>
      </c>
      <c r="C953" s="29"/>
      <c r="D953" s="29"/>
      <c r="E953" s="29"/>
      <c r="F953" s="29"/>
      <c r="G953" s="29"/>
      <c r="H953" s="29"/>
      <c r="I953" s="29"/>
      <c r="J953" s="29"/>
      <c r="K953" s="29"/>
      <c r="L953" s="29"/>
      <c r="M953" s="39"/>
      <c r="N953" s="39"/>
      <c r="O953" s="39"/>
      <c r="P953" s="39"/>
      <c r="Q953" s="39"/>
      <c r="R953" s="39"/>
      <c r="S953" s="39"/>
      <c r="T953" s="39"/>
      <c r="U953" s="39"/>
      <c r="V953" s="39"/>
      <c r="W953" s="48"/>
      <c r="X953" s="38"/>
      <c r="Y953" s="53"/>
    </row>
    <row r="954" spans="2:25" ht="33.9" customHeight="1">
      <c r="B954" s="21">
        <f t="shared" si="14"/>
        <v>902</v>
      </c>
      <c r="C954" s="29"/>
      <c r="D954" s="29"/>
      <c r="E954" s="29"/>
      <c r="F954" s="29"/>
      <c r="G954" s="29"/>
      <c r="H954" s="29"/>
      <c r="I954" s="29"/>
      <c r="J954" s="29"/>
      <c r="K954" s="29"/>
      <c r="L954" s="29"/>
      <c r="M954" s="39"/>
      <c r="N954" s="39"/>
      <c r="O954" s="39"/>
      <c r="P954" s="39"/>
      <c r="Q954" s="39"/>
      <c r="R954" s="39"/>
      <c r="S954" s="39"/>
      <c r="T954" s="39"/>
      <c r="U954" s="39"/>
      <c r="V954" s="39"/>
      <c r="W954" s="48"/>
      <c r="X954" s="38"/>
      <c r="Y954" s="53"/>
    </row>
    <row r="955" spans="2:25" ht="33.9" customHeight="1">
      <c r="B955" s="21">
        <f t="shared" si="14"/>
        <v>903</v>
      </c>
      <c r="C955" s="29"/>
      <c r="D955" s="29"/>
      <c r="E955" s="29"/>
      <c r="F955" s="29"/>
      <c r="G955" s="29"/>
      <c r="H955" s="29"/>
      <c r="I955" s="29"/>
      <c r="J955" s="29"/>
      <c r="K955" s="29"/>
      <c r="L955" s="29"/>
      <c r="M955" s="39"/>
      <c r="N955" s="39"/>
      <c r="O955" s="39"/>
      <c r="P955" s="39"/>
      <c r="Q955" s="39"/>
      <c r="R955" s="39"/>
      <c r="S955" s="39"/>
      <c r="T955" s="39"/>
      <c r="U955" s="39"/>
      <c r="V955" s="39"/>
      <c r="W955" s="48"/>
      <c r="X955" s="38"/>
      <c r="Y955" s="53"/>
    </row>
    <row r="956" spans="2:25" ht="33.9" customHeight="1">
      <c r="B956" s="21">
        <f t="shared" si="14"/>
        <v>904</v>
      </c>
      <c r="C956" s="29"/>
      <c r="D956" s="29"/>
      <c r="E956" s="29"/>
      <c r="F956" s="29"/>
      <c r="G956" s="29"/>
      <c r="H956" s="29"/>
      <c r="I956" s="29"/>
      <c r="J956" s="29"/>
      <c r="K956" s="29"/>
      <c r="L956" s="29"/>
      <c r="M956" s="39"/>
      <c r="N956" s="39"/>
      <c r="O956" s="39"/>
      <c r="P956" s="39"/>
      <c r="Q956" s="39"/>
      <c r="R956" s="39"/>
      <c r="S956" s="39"/>
      <c r="T956" s="39"/>
      <c r="U956" s="39"/>
      <c r="V956" s="39"/>
      <c r="W956" s="48"/>
      <c r="X956" s="38"/>
      <c r="Y956" s="53"/>
    </row>
    <row r="957" spans="2:25" ht="33.9" customHeight="1">
      <c r="B957" s="21">
        <f t="shared" si="14"/>
        <v>905</v>
      </c>
      <c r="C957" s="29"/>
      <c r="D957" s="29"/>
      <c r="E957" s="29"/>
      <c r="F957" s="29"/>
      <c r="G957" s="29"/>
      <c r="H957" s="29"/>
      <c r="I957" s="29"/>
      <c r="J957" s="29"/>
      <c r="K957" s="29"/>
      <c r="L957" s="29"/>
      <c r="M957" s="39"/>
      <c r="N957" s="39"/>
      <c r="O957" s="39"/>
      <c r="P957" s="39"/>
      <c r="Q957" s="39"/>
      <c r="R957" s="39"/>
      <c r="S957" s="39"/>
      <c r="T957" s="39"/>
      <c r="U957" s="39"/>
      <c r="V957" s="39"/>
      <c r="W957" s="48"/>
      <c r="X957" s="38"/>
      <c r="Y957" s="53"/>
    </row>
    <row r="958" spans="2:25" ht="33.9" customHeight="1">
      <c r="B958" s="21">
        <f t="shared" si="14"/>
        <v>906</v>
      </c>
      <c r="C958" s="29"/>
      <c r="D958" s="29"/>
      <c r="E958" s="29"/>
      <c r="F958" s="29"/>
      <c r="G958" s="29"/>
      <c r="H958" s="29"/>
      <c r="I958" s="29"/>
      <c r="J958" s="29"/>
      <c r="K958" s="29"/>
      <c r="L958" s="29"/>
      <c r="M958" s="39"/>
      <c r="N958" s="39"/>
      <c r="O958" s="39"/>
      <c r="P958" s="39"/>
      <c r="Q958" s="39"/>
      <c r="R958" s="39"/>
      <c r="S958" s="39"/>
      <c r="T958" s="39"/>
      <c r="U958" s="39"/>
      <c r="V958" s="39"/>
      <c r="W958" s="48"/>
      <c r="X958" s="38"/>
      <c r="Y958" s="53"/>
    </row>
    <row r="959" spans="2:25" ht="33.9" customHeight="1">
      <c r="B959" s="21">
        <f t="shared" si="14"/>
        <v>907</v>
      </c>
      <c r="C959" s="29"/>
      <c r="D959" s="29"/>
      <c r="E959" s="29"/>
      <c r="F959" s="29"/>
      <c r="G959" s="29"/>
      <c r="H959" s="29"/>
      <c r="I959" s="29"/>
      <c r="J959" s="29"/>
      <c r="K959" s="29"/>
      <c r="L959" s="29"/>
      <c r="M959" s="39"/>
      <c r="N959" s="39"/>
      <c r="O959" s="39"/>
      <c r="P959" s="39"/>
      <c r="Q959" s="39"/>
      <c r="R959" s="39"/>
      <c r="S959" s="39"/>
      <c r="T959" s="39"/>
      <c r="U959" s="39"/>
      <c r="V959" s="39"/>
      <c r="W959" s="48"/>
      <c r="X959" s="38"/>
      <c r="Y959" s="53"/>
    </row>
    <row r="960" spans="2:25" ht="33.9" customHeight="1">
      <c r="B960" s="21">
        <f t="shared" si="14"/>
        <v>908</v>
      </c>
      <c r="C960" s="29"/>
      <c r="D960" s="29"/>
      <c r="E960" s="29"/>
      <c r="F960" s="29"/>
      <c r="G960" s="29"/>
      <c r="H960" s="29"/>
      <c r="I960" s="29"/>
      <c r="J960" s="29"/>
      <c r="K960" s="29"/>
      <c r="L960" s="29"/>
      <c r="M960" s="39"/>
      <c r="N960" s="39"/>
      <c r="O960" s="39"/>
      <c r="P960" s="39"/>
      <c r="Q960" s="39"/>
      <c r="R960" s="39"/>
      <c r="S960" s="39"/>
      <c r="T960" s="39"/>
      <c r="U960" s="39"/>
      <c r="V960" s="39"/>
      <c r="W960" s="48"/>
      <c r="X960" s="38"/>
      <c r="Y960" s="53"/>
    </row>
    <row r="961" spans="2:25" ht="33.9" customHeight="1">
      <c r="B961" s="21">
        <f t="shared" si="14"/>
        <v>909</v>
      </c>
      <c r="C961" s="29"/>
      <c r="D961" s="29"/>
      <c r="E961" s="29"/>
      <c r="F961" s="29"/>
      <c r="G961" s="29"/>
      <c r="H961" s="29"/>
      <c r="I961" s="29"/>
      <c r="J961" s="29"/>
      <c r="K961" s="29"/>
      <c r="L961" s="29"/>
      <c r="M961" s="39"/>
      <c r="N961" s="39"/>
      <c r="O961" s="39"/>
      <c r="P961" s="39"/>
      <c r="Q961" s="39"/>
      <c r="R961" s="39"/>
      <c r="S961" s="39"/>
      <c r="T961" s="39"/>
      <c r="U961" s="39"/>
      <c r="V961" s="39"/>
      <c r="W961" s="48"/>
      <c r="X961" s="38"/>
      <c r="Y961" s="53"/>
    </row>
    <row r="962" spans="2:25" ht="33.9" customHeight="1">
      <c r="B962" s="21">
        <f t="shared" si="14"/>
        <v>910</v>
      </c>
      <c r="C962" s="29"/>
      <c r="D962" s="29"/>
      <c r="E962" s="29"/>
      <c r="F962" s="29"/>
      <c r="G962" s="29"/>
      <c r="H962" s="29"/>
      <c r="I962" s="29"/>
      <c r="J962" s="29"/>
      <c r="K962" s="29"/>
      <c r="L962" s="29"/>
      <c r="M962" s="39"/>
      <c r="N962" s="39"/>
      <c r="O962" s="39"/>
      <c r="P962" s="39"/>
      <c r="Q962" s="39"/>
      <c r="R962" s="39"/>
      <c r="S962" s="39"/>
      <c r="T962" s="39"/>
      <c r="U962" s="39"/>
      <c r="V962" s="39"/>
      <c r="W962" s="48"/>
      <c r="X962" s="38"/>
      <c r="Y962" s="53"/>
    </row>
    <row r="963" spans="2:25" ht="33.9" customHeight="1">
      <c r="B963" s="21">
        <f t="shared" si="14"/>
        <v>911</v>
      </c>
      <c r="C963" s="29"/>
      <c r="D963" s="29"/>
      <c r="E963" s="29"/>
      <c r="F963" s="29"/>
      <c r="G963" s="29"/>
      <c r="H963" s="29"/>
      <c r="I963" s="29"/>
      <c r="J963" s="29"/>
      <c r="K963" s="29"/>
      <c r="L963" s="29"/>
      <c r="M963" s="39"/>
      <c r="N963" s="39"/>
      <c r="O963" s="39"/>
      <c r="P963" s="39"/>
      <c r="Q963" s="39"/>
      <c r="R963" s="39"/>
      <c r="S963" s="39"/>
      <c r="T963" s="39"/>
      <c r="U963" s="39"/>
      <c r="V963" s="39"/>
      <c r="W963" s="48"/>
      <c r="X963" s="38"/>
      <c r="Y963" s="53"/>
    </row>
    <row r="964" spans="2:25" ht="33.9" customHeight="1">
      <c r="B964" s="21">
        <f t="shared" si="14"/>
        <v>912</v>
      </c>
      <c r="C964" s="29"/>
      <c r="D964" s="29"/>
      <c r="E964" s="29"/>
      <c r="F964" s="29"/>
      <c r="G964" s="29"/>
      <c r="H964" s="29"/>
      <c r="I964" s="29"/>
      <c r="J964" s="29"/>
      <c r="K964" s="29"/>
      <c r="L964" s="29"/>
      <c r="M964" s="39"/>
      <c r="N964" s="39"/>
      <c r="O964" s="39"/>
      <c r="P964" s="39"/>
      <c r="Q964" s="39"/>
      <c r="R964" s="39"/>
      <c r="S964" s="39"/>
      <c r="T964" s="39"/>
      <c r="U964" s="39"/>
      <c r="V964" s="39"/>
      <c r="W964" s="48"/>
      <c r="X964" s="38"/>
      <c r="Y964" s="53"/>
    </row>
    <row r="965" spans="2:25" ht="33.9" customHeight="1">
      <c r="B965" s="21">
        <f t="shared" si="14"/>
        <v>913</v>
      </c>
      <c r="C965" s="29"/>
      <c r="D965" s="29"/>
      <c r="E965" s="29"/>
      <c r="F965" s="29"/>
      <c r="G965" s="29"/>
      <c r="H965" s="29"/>
      <c r="I965" s="29"/>
      <c r="J965" s="29"/>
      <c r="K965" s="29"/>
      <c r="L965" s="29"/>
      <c r="M965" s="39"/>
      <c r="N965" s="39"/>
      <c r="O965" s="39"/>
      <c r="P965" s="39"/>
      <c r="Q965" s="39"/>
      <c r="R965" s="39"/>
      <c r="S965" s="39"/>
      <c r="T965" s="39"/>
      <c r="U965" s="39"/>
      <c r="V965" s="39"/>
      <c r="W965" s="48"/>
      <c r="X965" s="38"/>
      <c r="Y965" s="53"/>
    </row>
    <row r="966" spans="2:25" ht="33.9" customHeight="1">
      <c r="B966" s="21">
        <f t="shared" si="14"/>
        <v>914</v>
      </c>
      <c r="C966" s="29"/>
      <c r="D966" s="29"/>
      <c r="E966" s="29"/>
      <c r="F966" s="29"/>
      <c r="G966" s="29"/>
      <c r="H966" s="29"/>
      <c r="I966" s="29"/>
      <c r="J966" s="29"/>
      <c r="K966" s="29"/>
      <c r="L966" s="29"/>
      <c r="M966" s="39"/>
      <c r="N966" s="39"/>
      <c r="O966" s="39"/>
      <c r="P966" s="39"/>
      <c r="Q966" s="39"/>
      <c r="R966" s="39"/>
      <c r="S966" s="39"/>
      <c r="T966" s="39"/>
      <c r="U966" s="39"/>
      <c r="V966" s="39"/>
      <c r="W966" s="48"/>
      <c r="X966" s="38"/>
      <c r="Y966" s="53"/>
    </row>
    <row r="967" spans="2:25" ht="33.9" customHeight="1">
      <c r="B967" s="21">
        <f t="shared" si="14"/>
        <v>915</v>
      </c>
      <c r="C967" s="29"/>
      <c r="D967" s="29"/>
      <c r="E967" s="29"/>
      <c r="F967" s="29"/>
      <c r="G967" s="29"/>
      <c r="H967" s="29"/>
      <c r="I967" s="29"/>
      <c r="J967" s="29"/>
      <c r="K967" s="29"/>
      <c r="L967" s="29"/>
      <c r="M967" s="39"/>
      <c r="N967" s="39"/>
      <c r="O967" s="39"/>
      <c r="P967" s="39"/>
      <c r="Q967" s="39"/>
      <c r="R967" s="39"/>
      <c r="S967" s="39"/>
      <c r="T967" s="39"/>
      <c r="U967" s="39"/>
      <c r="V967" s="39"/>
      <c r="W967" s="48"/>
      <c r="X967" s="38"/>
      <c r="Y967" s="53"/>
    </row>
    <row r="968" spans="2:25" ht="33.9" customHeight="1">
      <c r="B968" s="21">
        <f t="shared" si="14"/>
        <v>916</v>
      </c>
      <c r="C968" s="29"/>
      <c r="D968" s="29"/>
      <c r="E968" s="29"/>
      <c r="F968" s="29"/>
      <c r="G968" s="29"/>
      <c r="H968" s="29"/>
      <c r="I968" s="29"/>
      <c r="J968" s="29"/>
      <c r="K968" s="29"/>
      <c r="L968" s="29"/>
      <c r="M968" s="39"/>
      <c r="N968" s="39"/>
      <c r="O968" s="39"/>
      <c r="P968" s="39"/>
      <c r="Q968" s="39"/>
      <c r="R968" s="39"/>
      <c r="S968" s="39"/>
      <c r="T968" s="39"/>
      <c r="U968" s="39"/>
      <c r="V968" s="39"/>
      <c r="W968" s="48"/>
      <c r="X968" s="38"/>
      <c r="Y968" s="53"/>
    </row>
    <row r="969" spans="2:25" ht="33.9" customHeight="1">
      <c r="B969" s="21">
        <f t="shared" si="14"/>
        <v>917</v>
      </c>
      <c r="C969" s="29"/>
      <c r="D969" s="29"/>
      <c r="E969" s="29"/>
      <c r="F969" s="29"/>
      <c r="G969" s="29"/>
      <c r="H969" s="29"/>
      <c r="I969" s="29"/>
      <c r="J969" s="29"/>
      <c r="K969" s="29"/>
      <c r="L969" s="29"/>
      <c r="M969" s="39"/>
      <c r="N969" s="39"/>
      <c r="O969" s="39"/>
      <c r="P969" s="39"/>
      <c r="Q969" s="39"/>
      <c r="R969" s="39"/>
      <c r="S969" s="39"/>
      <c r="T969" s="39"/>
      <c r="U969" s="39"/>
      <c r="V969" s="39"/>
      <c r="W969" s="48"/>
      <c r="X969" s="38"/>
      <c r="Y969" s="53"/>
    </row>
    <row r="970" spans="2:25" ht="33.9" customHeight="1">
      <c r="B970" s="21">
        <f t="shared" si="14"/>
        <v>918</v>
      </c>
      <c r="C970" s="29"/>
      <c r="D970" s="29"/>
      <c r="E970" s="29"/>
      <c r="F970" s="29"/>
      <c r="G970" s="29"/>
      <c r="H970" s="29"/>
      <c r="I970" s="29"/>
      <c r="J970" s="29"/>
      <c r="K970" s="29"/>
      <c r="L970" s="29"/>
      <c r="M970" s="39"/>
      <c r="N970" s="39"/>
      <c r="O970" s="39"/>
      <c r="P970" s="39"/>
      <c r="Q970" s="39"/>
      <c r="R970" s="39"/>
      <c r="S970" s="39"/>
      <c r="T970" s="39"/>
      <c r="U970" s="39"/>
      <c r="V970" s="39"/>
      <c r="W970" s="48"/>
      <c r="X970" s="38"/>
      <c r="Y970" s="53"/>
    </row>
    <row r="971" spans="2:25" ht="33.9" customHeight="1">
      <c r="B971" s="21">
        <f t="shared" si="14"/>
        <v>919</v>
      </c>
      <c r="C971" s="29"/>
      <c r="D971" s="29"/>
      <c r="E971" s="29"/>
      <c r="F971" s="29"/>
      <c r="G971" s="29"/>
      <c r="H971" s="29"/>
      <c r="I971" s="29"/>
      <c r="J971" s="29"/>
      <c r="K971" s="29"/>
      <c r="L971" s="29"/>
      <c r="M971" s="39"/>
      <c r="N971" s="39"/>
      <c r="O971" s="39"/>
      <c r="P971" s="39"/>
      <c r="Q971" s="39"/>
      <c r="R971" s="39"/>
      <c r="S971" s="39"/>
      <c r="T971" s="39"/>
      <c r="U971" s="39"/>
      <c r="V971" s="39"/>
      <c r="W971" s="48"/>
      <c r="X971" s="38"/>
      <c r="Y971" s="53"/>
    </row>
    <row r="972" spans="2:25" ht="33.9" customHeight="1">
      <c r="B972" s="21">
        <f t="shared" si="14"/>
        <v>920</v>
      </c>
      <c r="C972" s="29"/>
      <c r="D972" s="29"/>
      <c r="E972" s="29"/>
      <c r="F972" s="29"/>
      <c r="G972" s="29"/>
      <c r="H972" s="29"/>
      <c r="I972" s="29"/>
      <c r="J972" s="29"/>
      <c r="K972" s="29"/>
      <c r="L972" s="29"/>
      <c r="M972" s="39"/>
      <c r="N972" s="39"/>
      <c r="O972" s="39"/>
      <c r="P972" s="39"/>
      <c r="Q972" s="39"/>
      <c r="R972" s="39"/>
      <c r="S972" s="39"/>
      <c r="T972" s="39"/>
      <c r="U972" s="39"/>
      <c r="V972" s="39"/>
      <c r="W972" s="48"/>
      <c r="X972" s="38"/>
      <c r="Y972" s="53"/>
    </row>
    <row r="973" spans="2:25" ht="33.9" customHeight="1">
      <c r="B973" s="21">
        <f t="shared" si="14"/>
        <v>921</v>
      </c>
      <c r="C973" s="29"/>
      <c r="D973" s="29"/>
      <c r="E973" s="29"/>
      <c r="F973" s="29"/>
      <c r="G973" s="29"/>
      <c r="H973" s="29"/>
      <c r="I973" s="29"/>
      <c r="J973" s="29"/>
      <c r="K973" s="29"/>
      <c r="L973" s="29"/>
      <c r="M973" s="39"/>
      <c r="N973" s="39"/>
      <c r="O973" s="39"/>
      <c r="P973" s="39"/>
      <c r="Q973" s="39"/>
      <c r="R973" s="39"/>
      <c r="S973" s="39"/>
      <c r="T973" s="39"/>
      <c r="U973" s="39"/>
      <c r="V973" s="39"/>
      <c r="W973" s="48"/>
      <c r="X973" s="38"/>
      <c r="Y973" s="53"/>
    </row>
    <row r="974" spans="2:25" ht="33.9" customHeight="1">
      <c r="B974" s="21">
        <f t="shared" si="14"/>
        <v>922</v>
      </c>
      <c r="C974" s="29"/>
      <c r="D974" s="29"/>
      <c r="E974" s="29"/>
      <c r="F974" s="29"/>
      <c r="G974" s="29"/>
      <c r="H974" s="29"/>
      <c r="I974" s="29"/>
      <c r="J974" s="29"/>
      <c r="K974" s="29"/>
      <c r="L974" s="29"/>
      <c r="M974" s="39"/>
      <c r="N974" s="39"/>
      <c r="O974" s="39"/>
      <c r="P974" s="39"/>
      <c r="Q974" s="39"/>
      <c r="R974" s="39"/>
      <c r="S974" s="39"/>
      <c r="T974" s="39"/>
      <c r="U974" s="39"/>
      <c r="V974" s="39"/>
      <c r="W974" s="48"/>
      <c r="X974" s="38"/>
      <c r="Y974" s="53"/>
    </row>
    <row r="975" spans="2:25" ht="33.9" customHeight="1">
      <c r="B975" s="21">
        <f t="shared" si="14"/>
        <v>923</v>
      </c>
      <c r="C975" s="29"/>
      <c r="D975" s="29"/>
      <c r="E975" s="29"/>
      <c r="F975" s="29"/>
      <c r="G975" s="29"/>
      <c r="H975" s="29"/>
      <c r="I975" s="29"/>
      <c r="J975" s="29"/>
      <c r="K975" s="29"/>
      <c r="L975" s="29"/>
      <c r="M975" s="39"/>
      <c r="N975" s="39"/>
      <c r="O975" s="39"/>
      <c r="P975" s="39"/>
      <c r="Q975" s="39"/>
      <c r="R975" s="39"/>
      <c r="S975" s="39"/>
      <c r="T975" s="39"/>
      <c r="U975" s="39"/>
      <c r="V975" s="39"/>
      <c r="W975" s="48"/>
      <c r="X975" s="38"/>
      <c r="Y975" s="53"/>
    </row>
    <row r="976" spans="2:25" ht="33.9" customHeight="1">
      <c r="B976" s="21">
        <f t="shared" si="14"/>
        <v>924</v>
      </c>
      <c r="C976" s="29"/>
      <c r="D976" s="29"/>
      <c r="E976" s="29"/>
      <c r="F976" s="29"/>
      <c r="G976" s="29"/>
      <c r="H976" s="29"/>
      <c r="I976" s="29"/>
      <c r="J976" s="29"/>
      <c r="K976" s="29"/>
      <c r="L976" s="29"/>
      <c r="M976" s="39"/>
      <c r="N976" s="39"/>
      <c r="O976" s="39"/>
      <c r="P976" s="39"/>
      <c r="Q976" s="39"/>
      <c r="R976" s="39"/>
      <c r="S976" s="39"/>
      <c r="T976" s="39"/>
      <c r="U976" s="39"/>
      <c r="V976" s="39"/>
      <c r="W976" s="48"/>
      <c r="X976" s="38"/>
      <c r="Y976" s="53"/>
    </row>
    <row r="977" spans="2:25" ht="33.9" customHeight="1">
      <c r="B977" s="21">
        <f t="shared" si="14"/>
        <v>925</v>
      </c>
      <c r="C977" s="29"/>
      <c r="D977" s="29"/>
      <c r="E977" s="29"/>
      <c r="F977" s="29"/>
      <c r="G977" s="29"/>
      <c r="H977" s="29"/>
      <c r="I977" s="29"/>
      <c r="J977" s="29"/>
      <c r="K977" s="29"/>
      <c r="L977" s="29"/>
      <c r="M977" s="39"/>
      <c r="N977" s="39"/>
      <c r="O977" s="39"/>
      <c r="P977" s="39"/>
      <c r="Q977" s="39"/>
      <c r="R977" s="39"/>
      <c r="S977" s="39"/>
      <c r="T977" s="39"/>
      <c r="U977" s="39"/>
      <c r="V977" s="39"/>
      <c r="W977" s="48"/>
      <c r="X977" s="38"/>
      <c r="Y977" s="53"/>
    </row>
    <row r="978" spans="2:25" ht="33.9" customHeight="1">
      <c r="B978" s="21">
        <f t="shared" si="14"/>
        <v>926</v>
      </c>
      <c r="C978" s="29"/>
      <c r="D978" s="29"/>
      <c r="E978" s="29"/>
      <c r="F978" s="29"/>
      <c r="G978" s="29"/>
      <c r="H978" s="29"/>
      <c r="I978" s="29"/>
      <c r="J978" s="29"/>
      <c r="K978" s="29"/>
      <c r="L978" s="29"/>
      <c r="M978" s="39"/>
      <c r="N978" s="39"/>
      <c r="O978" s="39"/>
      <c r="P978" s="39"/>
      <c r="Q978" s="39"/>
      <c r="R978" s="39"/>
      <c r="S978" s="39"/>
      <c r="T978" s="39"/>
      <c r="U978" s="39"/>
      <c r="V978" s="39"/>
      <c r="W978" s="48"/>
      <c r="X978" s="38"/>
      <c r="Y978" s="53"/>
    </row>
    <row r="979" spans="2:25" ht="33.9" customHeight="1">
      <c r="B979" s="21">
        <f t="shared" si="14"/>
        <v>927</v>
      </c>
      <c r="C979" s="29"/>
      <c r="D979" s="29"/>
      <c r="E979" s="29"/>
      <c r="F979" s="29"/>
      <c r="G979" s="29"/>
      <c r="H979" s="29"/>
      <c r="I979" s="29"/>
      <c r="J979" s="29"/>
      <c r="K979" s="29"/>
      <c r="L979" s="29"/>
      <c r="M979" s="39"/>
      <c r="N979" s="39"/>
      <c r="O979" s="39"/>
      <c r="P979" s="39"/>
      <c r="Q979" s="39"/>
      <c r="R979" s="39"/>
      <c r="S979" s="39"/>
      <c r="T979" s="39"/>
      <c r="U979" s="39"/>
      <c r="V979" s="39"/>
      <c r="W979" s="48"/>
      <c r="X979" s="38"/>
      <c r="Y979" s="53"/>
    </row>
    <row r="980" spans="2:25" ht="33.9" customHeight="1">
      <c r="B980" s="21">
        <f t="shared" si="14"/>
        <v>928</v>
      </c>
      <c r="C980" s="29"/>
      <c r="D980" s="29"/>
      <c r="E980" s="29"/>
      <c r="F980" s="29"/>
      <c r="G980" s="29"/>
      <c r="H980" s="29"/>
      <c r="I980" s="29"/>
      <c r="J980" s="29"/>
      <c r="K980" s="29"/>
      <c r="L980" s="29"/>
      <c r="M980" s="39"/>
      <c r="N980" s="39"/>
      <c r="O980" s="39"/>
      <c r="P980" s="39"/>
      <c r="Q980" s="39"/>
      <c r="R980" s="39"/>
      <c r="S980" s="39"/>
      <c r="T980" s="39"/>
      <c r="U980" s="39"/>
      <c r="V980" s="39"/>
      <c r="W980" s="48"/>
      <c r="X980" s="38"/>
      <c r="Y980" s="53"/>
    </row>
    <row r="981" spans="2:25" ht="33.9" customHeight="1">
      <c r="B981" s="21">
        <f t="shared" si="14"/>
        <v>929</v>
      </c>
      <c r="C981" s="29"/>
      <c r="D981" s="29"/>
      <c r="E981" s="29"/>
      <c r="F981" s="29"/>
      <c r="G981" s="29"/>
      <c r="H981" s="29"/>
      <c r="I981" s="29"/>
      <c r="J981" s="29"/>
      <c r="K981" s="29"/>
      <c r="L981" s="29"/>
      <c r="M981" s="39"/>
      <c r="N981" s="39"/>
      <c r="O981" s="39"/>
      <c r="P981" s="39"/>
      <c r="Q981" s="39"/>
      <c r="R981" s="39"/>
      <c r="S981" s="39"/>
      <c r="T981" s="39"/>
      <c r="U981" s="39"/>
      <c r="V981" s="39"/>
      <c r="W981" s="48"/>
      <c r="X981" s="38"/>
      <c r="Y981" s="53"/>
    </row>
    <row r="982" spans="2:25" ht="33.9" customHeight="1">
      <c r="B982" s="21">
        <f t="shared" si="14"/>
        <v>930</v>
      </c>
      <c r="C982" s="29"/>
      <c r="D982" s="29"/>
      <c r="E982" s="29"/>
      <c r="F982" s="29"/>
      <c r="G982" s="29"/>
      <c r="H982" s="29"/>
      <c r="I982" s="29"/>
      <c r="J982" s="29"/>
      <c r="K982" s="29"/>
      <c r="L982" s="29"/>
      <c r="M982" s="39"/>
      <c r="N982" s="39"/>
      <c r="O982" s="39"/>
      <c r="P982" s="39"/>
      <c r="Q982" s="39"/>
      <c r="R982" s="39"/>
      <c r="S982" s="39"/>
      <c r="T982" s="39"/>
      <c r="U982" s="39"/>
      <c r="V982" s="39"/>
      <c r="W982" s="48"/>
      <c r="X982" s="38"/>
      <c r="Y982" s="53"/>
    </row>
    <row r="983" spans="2:25" ht="33.9" customHeight="1">
      <c r="B983" s="21">
        <f t="shared" si="14"/>
        <v>931</v>
      </c>
      <c r="C983" s="29"/>
      <c r="D983" s="29"/>
      <c r="E983" s="29"/>
      <c r="F983" s="29"/>
      <c r="G983" s="29"/>
      <c r="H983" s="29"/>
      <c r="I983" s="29"/>
      <c r="J983" s="29"/>
      <c r="K983" s="29"/>
      <c r="L983" s="29"/>
      <c r="M983" s="39"/>
      <c r="N983" s="39"/>
      <c r="O983" s="39"/>
      <c r="P983" s="39"/>
      <c r="Q983" s="39"/>
      <c r="R983" s="39"/>
      <c r="S983" s="39"/>
      <c r="T983" s="39"/>
      <c r="U983" s="39"/>
      <c r="V983" s="39"/>
      <c r="W983" s="48"/>
      <c r="X983" s="38"/>
      <c r="Y983" s="53"/>
    </row>
    <row r="984" spans="2:25" ht="33.9" customHeight="1">
      <c r="B984" s="21">
        <f t="shared" si="14"/>
        <v>932</v>
      </c>
      <c r="C984" s="29"/>
      <c r="D984" s="29"/>
      <c r="E984" s="29"/>
      <c r="F984" s="29"/>
      <c r="G984" s="29"/>
      <c r="H984" s="29"/>
      <c r="I984" s="29"/>
      <c r="J984" s="29"/>
      <c r="K984" s="29"/>
      <c r="L984" s="29"/>
      <c r="M984" s="39"/>
      <c r="N984" s="39"/>
      <c r="O984" s="39"/>
      <c r="P984" s="39"/>
      <c r="Q984" s="39"/>
      <c r="R984" s="39"/>
      <c r="S984" s="39"/>
      <c r="T984" s="39"/>
      <c r="U984" s="39"/>
      <c r="V984" s="39"/>
      <c r="W984" s="48"/>
      <c r="X984" s="38"/>
      <c r="Y984" s="53"/>
    </row>
    <row r="985" spans="2:25" ht="33.9" customHeight="1">
      <c r="B985" s="21">
        <f t="shared" si="14"/>
        <v>933</v>
      </c>
      <c r="C985" s="29"/>
      <c r="D985" s="29"/>
      <c r="E985" s="29"/>
      <c r="F985" s="29"/>
      <c r="G985" s="29"/>
      <c r="H985" s="29"/>
      <c r="I985" s="29"/>
      <c r="J985" s="29"/>
      <c r="K985" s="29"/>
      <c r="L985" s="29"/>
      <c r="M985" s="39"/>
      <c r="N985" s="39"/>
      <c r="O985" s="39"/>
      <c r="P985" s="39"/>
      <c r="Q985" s="39"/>
      <c r="R985" s="39"/>
      <c r="S985" s="39"/>
      <c r="T985" s="39"/>
      <c r="U985" s="39"/>
      <c r="V985" s="39"/>
      <c r="W985" s="48"/>
      <c r="X985" s="38"/>
      <c r="Y985" s="53"/>
    </row>
    <row r="986" spans="2:25" ht="33.9" customHeight="1">
      <c r="B986" s="21">
        <f t="shared" si="14"/>
        <v>934</v>
      </c>
      <c r="C986" s="29"/>
      <c r="D986" s="29"/>
      <c r="E986" s="29"/>
      <c r="F986" s="29"/>
      <c r="G986" s="29"/>
      <c r="H986" s="29"/>
      <c r="I986" s="29"/>
      <c r="J986" s="29"/>
      <c r="K986" s="29"/>
      <c r="L986" s="29"/>
      <c r="M986" s="39"/>
      <c r="N986" s="39"/>
      <c r="O986" s="39"/>
      <c r="P986" s="39"/>
      <c r="Q986" s="39"/>
      <c r="R986" s="39"/>
      <c r="S986" s="39"/>
      <c r="T986" s="39"/>
      <c r="U986" s="39"/>
      <c r="V986" s="39"/>
      <c r="W986" s="48"/>
      <c r="X986" s="38"/>
      <c r="Y986" s="53"/>
    </row>
    <row r="987" spans="2:25" ht="33.9" customHeight="1">
      <c r="B987" s="21">
        <f t="shared" si="14"/>
        <v>935</v>
      </c>
      <c r="C987" s="29"/>
      <c r="D987" s="29"/>
      <c r="E987" s="29"/>
      <c r="F987" s="29"/>
      <c r="G987" s="29"/>
      <c r="H987" s="29"/>
      <c r="I987" s="29"/>
      <c r="J987" s="29"/>
      <c r="K987" s="29"/>
      <c r="L987" s="29"/>
      <c r="M987" s="39"/>
      <c r="N987" s="39"/>
      <c r="O987" s="39"/>
      <c r="P987" s="39"/>
      <c r="Q987" s="39"/>
      <c r="R987" s="39"/>
      <c r="S987" s="39"/>
      <c r="T987" s="39"/>
      <c r="U987" s="39"/>
      <c r="V987" s="39"/>
      <c r="W987" s="48"/>
      <c r="X987" s="38"/>
      <c r="Y987" s="53"/>
    </row>
    <row r="988" spans="2:25" ht="33.9" customHeight="1">
      <c r="B988" s="21">
        <f t="shared" si="14"/>
        <v>936</v>
      </c>
      <c r="C988" s="29"/>
      <c r="D988" s="29"/>
      <c r="E988" s="29"/>
      <c r="F988" s="29"/>
      <c r="G988" s="29"/>
      <c r="H988" s="29"/>
      <c r="I988" s="29"/>
      <c r="J988" s="29"/>
      <c r="K988" s="29"/>
      <c r="L988" s="29"/>
      <c r="M988" s="39"/>
      <c r="N988" s="39"/>
      <c r="O988" s="39"/>
      <c r="P988" s="39"/>
      <c r="Q988" s="39"/>
      <c r="R988" s="39"/>
      <c r="S988" s="39"/>
      <c r="T988" s="39"/>
      <c r="U988" s="39"/>
      <c r="V988" s="39"/>
      <c r="W988" s="48"/>
      <c r="X988" s="38"/>
      <c r="Y988" s="53"/>
    </row>
    <row r="989" spans="2:25" ht="33.9" customHeight="1">
      <c r="B989" s="21">
        <f t="shared" si="14"/>
        <v>937</v>
      </c>
      <c r="C989" s="29"/>
      <c r="D989" s="29"/>
      <c r="E989" s="29"/>
      <c r="F989" s="29"/>
      <c r="G989" s="29"/>
      <c r="H989" s="29"/>
      <c r="I989" s="29"/>
      <c r="J989" s="29"/>
      <c r="K989" s="29"/>
      <c r="L989" s="29"/>
      <c r="M989" s="39"/>
      <c r="N989" s="39"/>
      <c r="O989" s="39"/>
      <c r="P989" s="39"/>
      <c r="Q989" s="39"/>
      <c r="R989" s="39"/>
      <c r="S989" s="39"/>
      <c r="T989" s="39"/>
      <c r="U989" s="39"/>
      <c r="V989" s="39"/>
      <c r="W989" s="48"/>
      <c r="X989" s="38"/>
      <c r="Y989" s="53"/>
    </row>
    <row r="990" spans="2:25" ht="33.9" customHeight="1">
      <c r="B990" s="21">
        <f t="shared" si="14"/>
        <v>938</v>
      </c>
      <c r="C990" s="29"/>
      <c r="D990" s="29"/>
      <c r="E990" s="29"/>
      <c r="F990" s="29"/>
      <c r="G990" s="29"/>
      <c r="H990" s="29"/>
      <c r="I990" s="29"/>
      <c r="J990" s="29"/>
      <c r="K990" s="29"/>
      <c r="L990" s="29"/>
      <c r="M990" s="39"/>
      <c r="N990" s="39"/>
      <c r="O990" s="39"/>
      <c r="P990" s="39"/>
      <c r="Q990" s="39"/>
      <c r="R990" s="39"/>
      <c r="S990" s="39"/>
      <c r="T990" s="39"/>
      <c r="U990" s="39"/>
      <c r="V990" s="39"/>
      <c r="W990" s="48"/>
      <c r="X990" s="38"/>
      <c r="Y990" s="53"/>
    </row>
    <row r="991" spans="2:25" ht="33.9" customHeight="1">
      <c r="B991" s="21">
        <f t="shared" si="14"/>
        <v>939</v>
      </c>
      <c r="C991" s="29"/>
      <c r="D991" s="29"/>
      <c r="E991" s="29"/>
      <c r="F991" s="29"/>
      <c r="G991" s="29"/>
      <c r="H991" s="29"/>
      <c r="I991" s="29"/>
      <c r="J991" s="29"/>
      <c r="K991" s="29"/>
      <c r="L991" s="29"/>
      <c r="M991" s="39"/>
      <c r="N991" s="39"/>
      <c r="O991" s="39"/>
      <c r="P991" s="39"/>
      <c r="Q991" s="39"/>
      <c r="R991" s="39"/>
      <c r="S991" s="39"/>
      <c r="T991" s="39"/>
      <c r="U991" s="39"/>
      <c r="V991" s="39"/>
      <c r="W991" s="48"/>
      <c r="X991" s="38"/>
      <c r="Y991" s="53"/>
    </row>
    <row r="992" spans="2:25" ht="33.9" customHeight="1">
      <c r="B992" s="21">
        <f t="shared" si="14"/>
        <v>940</v>
      </c>
      <c r="C992" s="29"/>
      <c r="D992" s="29"/>
      <c r="E992" s="29"/>
      <c r="F992" s="29"/>
      <c r="G992" s="29"/>
      <c r="H992" s="29"/>
      <c r="I992" s="29"/>
      <c r="J992" s="29"/>
      <c r="K992" s="29"/>
      <c r="L992" s="29"/>
      <c r="M992" s="39"/>
      <c r="N992" s="39"/>
      <c r="O992" s="39"/>
      <c r="P992" s="39"/>
      <c r="Q992" s="39"/>
      <c r="R992" s="39"/>
      <c r="S992" s="39"/>
      <c r="T992" s="39"/>
      <c r="U992" s="39"/>
      <c r="V992" s="39"/>
      <c r="W992" s="48"/>
      <c r="X992" s="38"/>
      <c r="Y992" s="53"/>
    </row>
    <row r="993" spans="2:25" ht="33.9" customHeight="1">
      <c r="B993" s="21">
        <f t="shared" si="14"/>
        <v>941</v>
      </c>
      <c r="C993" s="29"/>
      <c r="D993" s="29"/>
      <c r="E993" s="29"/>
      <c r="F993" s="29"/>
      <c r="G993" s="29"/>
      <c r="H993" s="29"/>
      <c r="I993" s="29"/>
      <c r="J993" s="29"/>
      <c r="K993" s="29"/>
      <c r="L993" s="29"/>
      <c r="M993" s="39"/>
      <c r="N993" s="39"/>
      <c r="O993" s="39"/>
      <c r="P993" s="39"/>
      <c r="Q993" s="39"/>
      <c r="R993" s="39"/>
      <c r="S993" s="39"/>
      <c r="T993" s="39"/>
      <c r="U993" s="39"/>
      <c r="V993" s="39"/>
      <c r="W993" s="48"/>
      <c r="X993" s="38"/>
      <c r="Y993" s="53"/>
    </row>
    <row r="994" spans="2:25" ht="33.9" customHeight="1">
      <c r="B994" s="21">
        <f t="shared" si="14"/>
        <v>942</v>
      </c>
      <c r="C994" s="29"/>
      <c r="D994" s="29"/>
      <c r="E994" s="29"/>
      <c r="F994" s="29"/>
      <c r="G994" s="29"/>
      <c r="H994" s="29"/>
      <c r="I994" s="29"/>
      <c r="J994" s="29"/>
      <c r="K994" s="29"/>
      <c r="L994" s="29"/>
      <c r="M994" s="39"/>
      <c r="N994" s="39"/>
      <c r="O994" s="39"/>
      <c r="P994" s="39"/>
      <c r="Q994" s="39"/>
      <c r="R994" s="39"/>
      <c r="S994" s="39"/>
      <c r="T994" s="39"/>
      <c r="U994" s="39"/>
      <c r="V994" s="39"/>
      <c r="W994" s="48"/>
      <c r="X994" s="38"/>
      <c r="Y994" s="53"/>
    </row>
    <row r="995" spans="2:25" ht="33.9" customHeight="1">
      <c r="B995" s="21">
        <f t="shared" si="14"/>
        <v>943</v>
      </c>
      <c r="C995" s="29"/>
      <c r="D995" s="29"/>
      <c r="E995" s="29"/>
      <c r="F995" s="29"/>
      <c r="G995" s="29"/>
      <c r="H995" s="29"/>
      <c r="I995" s="29"/>
      <c r="J995" s="29"/>
      <c r="K995" s="29"/>
      <c r="L995" s="29"/>
      <c r="M995" s="39"/>
      <c r="N995" s="39"/>
      <c r="O995" s="39"/>
      <c r="P995" s="39"/>
      <c r="Q995" s="39"/>
      <c r="R995" s="39"/>
      <c r="S995" s="39"/>
      <c r="T995" s="39"/>
      <c r="U995" s="39"/>
      <c r="V995" s="39"/>
      <c r="W995" s="48"/>
      <c r="X995" s="38"/>
      <c r="Y995" s="53"/>
    </row>
    <row r="996" spans="2:25" ht="33.9" customHeight="1">
      <c r="B996" s="21">
        <f t="shared" si="14"/>
        <v>944</v>
      </c>
      <c r="C996" s="29"/>
      <c r="D996" s="29"/>
      <c r="E996" s="29"/>
      <c r="F996" s="29"/>
      <c r="G996" s="29"/>
      <c r="H996" s="29"/>
      <c r="I996" s="29"/>
      <c r="J996" s="29"/>
      <c r="K996" s="29"/>
      <c r="L996" s="29"/>
      <c r="M996" s="39"/>
      <c r="N996" s="39"/>
      <c r="O996" s="39"/>
      <c r="P996" s="39"/>
      <c r="Q996" s="39"/>
      <c r="R996" s="39"/>
      <c r="S996" s="39"/>
      <c r="T996" s="39"/>
      <c r="U996" s="39"/>
      <c r="V996" s="39"/>
      <c r="W996" s="48"/>
      <c r="X996" s="38"/>
      <c r="Y996" s="53"/>
    </row>
    <row r="997" spans="2:25" ht="33.9" customHeight="1">
      <c r="B997" s="21">
        <f t="shared" si="14"/>
        <v>945</v>
      </c>
      <c r="C997" s="29"/>
      <c r="D997" s="29"/>
      <c r="E997" s="29"/>
      <c r="F997" s="29"/>
      <c r="G997" s="29"/>
      <c r="H997" s="29"/>
      <c r="I997" s="29"/>
      <c r="J997" s="29"/>
      <c r="K997" s="29"/>
      <c r="L997" s="29"/>
      <c r="M997" s="39"/>
      <c r="N997" s="39"/>
      <c r="O997" s="39"/>
      <c r="P997" s="39"/>
      <c r="Q997" s="39"/>
      <c r="R997" s="39"/>
      <c r="S997" s="39"/>
      <c r="T997" s="39"/>
      <c r="U997" s="39"/>
      <c r="V997" s="39"/>
      <c r="W997" s="48"/>
      <c r="X997" s="38"/>
      <c r="Y997" s="53"/>
    </row>
    <row r="998" spans="2:25" ht="33.9" customHeight="1">
      <c r="B998" s="21">
        <f t="shared" si="14"/>
        <v>946</v>
      </c>
      <c r="C998" s="29"/>
      <c r="D998" s="29"/>
      <c r="E998" s="29"/>
      <c r="F998" s="29"/>
      <c r="G998" s="29"/>
      <c r="H998" s="29"/>
      <c r="I998" s="29"/>
      <c r="J998" s="29"/>
      <c r="K998" s="29"/>
      <c r="L998" s="29"/>
      <c r="M998" s="39"/>
      <c r="N998" s="39"/>
      <c r="O998" s="39"/>
      <c r="P998" s="39"/>
      <c r="Q998" s="39"/>
      <c r="R998" s="39"/>
      <c r="S998" s="39"/>
      <c r="T998" s="39"/>
      <c r="U998" s="39"/>
      <c r="V998" s="39"/>
      <c r="W998" s="48"/>
      <c r="X998" s="38"/>
      <c r="Y998" s="53"/>
    </row>
    <row r="999" spans="2:25" ht="33.9" customHeight="1">
      <c r="B999" s="21">
        <f t="shared" si="14"/>
        <v>947</v>
      </c>
      <c r="C999" s="29"/>
      <c r="D999" s="29"/>
      <c r="E999" s="29"/>
      <c r="F999" s="29"/>
      <c r="G999" s="29"/>
      <c r="H999" s="29"/>
      <c r="I999" s="29"/>
      <c r="J999" s="29"/>
      <c r="K999" s="29"/>
      <c r="L999" s="29"/>
      <c r="M999" s="39"/>
      <c r="N999" s="39"/>
      <c r="O999" s="39"/>
      <c r="P999" s="39"/>
      <c r="Q999" s="39"/>
      <c r="R999" s="39"/>
      <c r="S999" s="39"/>
      <c r="T999" s="39"/>
      <c r="U999" s="39"/>
      <c r="V999" s="39"/>
      <c r="W999" s="48"/>
      <c r="X999" s="38"/>
      <c r="Y999" s="53"/>
    </row>
    <row r="1000" spans="2:25" ht="33.9" customHeight="1">
      <c r="B1000" s="21">
        <f t="shared" si="14"/>
        <v>948</v>
      </c>
      <c r="C1000" s="29"/>
      <c r="D1000" s="29"/>
      <c r="E1000" s="29"/>
      <c r="F1000" s="29"/>
      <c r="G1000" s="29"/>
      <c r="H1000" s="29"/>
      <c r="I1000" s="29"/>
      <c r="J1000" s="29"/>
      <c r="K1000" s="29"/>
      <c r="L1000" s="29"/>
      <c r="M1000" s="39"/>
      <c r="N1000" s="39"/>
      <c r="O1000" s="39"/>
      <c r="P1000" s="39"/>
      <c r="Q1000" s="39"/>
      <c r="R1000" s="39"/>
      <c r="S1000" s="39"/>
      <c r="T1000" s="39"/>
      <c r="U1000" s="39"/>
      <c r="V1000" s="39"/>
      <c r="W1000" s="48"/>
      <c r="X1000" s="38"/>
      <c r="Y1000" s="53"/>
    </row>
    <row r="1001" spans="2:25" ht="33.9" customHeight="1">
      <c r="B1001" s="21">
        <f t="shared" si="14"/>
        <v>949</v>
      </c>
      <c r="C1001" s="29"/>
      <c r="D1001" s="29"/>
      <c r="E1001" s="29"/>
      <c r="F1001" s="29"/>
      <c r="G1001" s="29"/>
      <c r="H1001" s="29"/>
      <c r="I1001" s="29"/>
      <c r="J1001" s="29"/>
      <c r="K1001" s="29"/>
      <c r="L1001" s="29"/>
      <c r="M1001" s="39"/>
      <c r="N1001" s="39"/>
      <c r="O1001" s="39"/>
      <c r="P1001" s="39"/>
      <c r="Q1001" s="39"/>
      <c r="R1001" s="39"/>
      <c r="S1001" s="39"/>
      <c r="T1001" s="39"/>
      <c r="U1001" s="39"/>
      <c r="V1001" s="39"/>
      <c r="W1001" s="48"/>
      <c r="X1001" s="38"/>
      <c r="Y1001" s="53"/>
    </row>
    <row r="1002" spans="2:25" ht="33.9" customHeight="1">
      <c r="B1002" s="21">
        <f t="shared" si="14"/>
        <v>950</v>
      </c>
      <c r="C1002" s="29"/>
      <c r="D1002" s="29"/>
      <c r="E1002" s="29"/>
      <c r="F1002" s="29"/>
      <c r="G1002" s="29"/>
      <c r="H1002" s="29"/>
      <c r="I1002" s="29"/>
      <c r="J1002" s="29"/>
      <c r="K1002" s="29"/>
      <c r="L1002" s="29"/>
      <c r="M1002" s="39"/>
      <c r="N1002" s="39"/>
      <c r="O1002" s="39"/>
      <c r="P1002" s="39"/>
      <c r="Q1002" s="39"/>
      <c r="R1002" s="39"/>
      <c r="S1002" s="39"/>
      <c r="T1002" s="39"/>
      <c r="U1002" s="39"/>
      <c r="V1002" s="39"/>
      <c r="W1002" s="48"/>
      <c r="X1002" s="38"/>
      <c r="Y1002" s="53"/>
    </row>
    <row r="1003" spans="2:25" ht="33.9" customHeight="1">
      <c r="B1003" s="21">
        <f t="shared" si="14"/>
        <v>951</v>
      </c>
      <c r="C1003" s="29"/>
      <c r="D1003" s="29"/>
      <c r="E1003" s="29"/>
      <c r="F1003" s="29"/>
      <c r="G1003" s="29"/>
      <c r="H1003" s="29"/>
      <c r="I1003" s="29"/>
      <c r="J1003" s="29"/>
      <c r="K1003" s="29"/>
      <c r="L1003" s="29"/>
      <c r="M1003" s="39"/>
      <c r="N1003" s="39"/>
      <c r="O1003" s="39"/>
      <c r="P1003" s="39"/>
      <c r="Q1003" s="39"/>
      <c r="R1003" s="39"/>
      <c r="S1003" s="39"/>
      <c r="T1003" s="39"/>
      <c r="U1003" s="39"/>
      <c r="V1003" s="39"/>
      <c r="W1003" s="48"/>
      <c r="X1003" s="38"/>
      <c r="Y1003" s="53"/>
    </row>
    <row r="1004" spans="2:25" ht="33.9" customHeight="1">
      <c r="B1004" s="21">
        <f t="shared" si="14"/>
        <v>952</v>
      </c>
      <c r="C1004" s="29"/>
      <c r="D1004" s="29"/>
      <c r="E1004" s="29"/>
      <c r="F1004" s="29"/>
      <c r="G1004" s="29"/>
      <c r="H1004" s="29"/>
      <c r="I1004" s="29"/>
      <c r="J1004" s="29"/>
      <c r="K1004" s="29"/>
      <c r="L1004" s="29"/>
      <c r="M1004" s="39"/>
      <c r="N1004" s="39"/>
      <c r="O1004" s="39"/>
      <c r="P1004" s="39"/>
      <c r="Q1004" s="39"/>
      <c r="R1004" s="39"/>
      <c r="S1004" s="39"/>
      <c r="T1004" s="39"/>
      <c r="U1004" s="39"/>
      <c r="V1004" s="39"/>
      <c r="W1004" s="48"/>
      <c r="X1004" s="38"/>
      <c r="Y1004" s="53"/>
    </row>
    <row r="1005" spans="2:25" ht="33.9" customHeight="1">
      <c r="B1005" s="21">
        <f t="shared" si="14"/>
        <v>953</v>
      </c>
      <c r="C1005" s="29"/>
      <c r="D1005" s="29"/>
      <c r="E1005" s="29"/>
      <c r="F1005" s="29"/>
      <c r="G1005" s="29"/>
      <c r="H1005" s="29"/>
      <c r="I1005" s="29"/>
      <c r="J1005" s="29"/>
      <c r="K1005" s="29"/>
      <c r="L1005" s="29"/>
      <c r="M1005" s="39"/>
      <c r="N1005" s="39"/>
      <c r="O1005" s="39"/>
      <c r="P1005" s="39"/>
      <c r="Q1005" s="39"/>
      <c r="R1005" s="39"/>
      <c r="S1005" s="39"/>
      <c r="T1005" s="39"/>
      <c r="U1005" s="39"/>
      <c r="V1005" s="39"/>
      <c r="W1005" s="48"/>
      <c r="X1005" s="38"/>
      <c r="Y1005" s="53"/>
    </row>
    <row r="1006" spans="2:25" ht="33.9" customHeight="1">
      <c r="B1006" s="21">
        <f t="shared" si="14"/>
        <v>954</v>
      </c>
      <c r="C1006" s="29"/>
      <c r="D1006" s="29"/>
      <c r="E1006" s="29"/>
      <c r="F1006" s="29"/>
      <c r="G1006" s="29"/>
      <c r="H1006" s="29"/>
      <c r="I1006" s="29"/>
      <c r="J1006" s="29"/>
      <c r="K1006" s="29"/>
      <c r="L1006" s="29"/>
      <c r="M1006" s="39"/>
      <c r="N1006" s="39"/>
      <c r="O1006" s="39"/>
      <c r="P1006" s="39"/>
      <c r="Q1006" s="39"/>
      <c r="R1006" s="39"/>
      <c r="S1006" s="39"/>
      <c r="T1006" s="39"/>
      <c r="U1006" s="39"/>
      <c r="V1006" s="39"/>
      <c r="W1006" s="48"/>
      <c r="X1006" s="38"/>
      <c r="Y1006" s="53"/>
    </row>
    <row r="1007" spans="2:25" ht="33.9" customHeight="1">
      <c r="B1007" s="21">
        <f t="shared" si="14"/>
        <v>955</v>
      </c>
      <c r="C1007" s="29"/>
      <c r="D1007" s="29"/>
      <c r="E1007" s="29"/>
      <c r="F1007" s="29"/>
      <c r="G1007" s="29"/>
      <c r="H1007" s="29"/>
      <c r="I1007" s="29"/>
      <c r="J1007" s="29"/>
      <c r="K1007" s="29"/>
      <c r="L1007" s="29"/>
      <c r="M1007" s="39"/>
      <c r="N1007" s="39"/>
      <c r="O1007" s="39"/>
      <c r="P1007" s="39"/>
      <c r="Q1007" s="39"/>
      <c r="R1007" s="39"/>
      <c r="S1007" s="39"/>
      <c r="T1007" s="39"/>
      <c r="U1007" s="39"/>
      <c r="V1007" s="39"/>
      <c r="W1007" s="48"/>
      <c r="X1007" s="38"/>
      <c r="Y1007" s="53"/>
    </row>
    <row r="1008" spans="2:25" ht="33.9" customHeight="1">
      <c r="B1008" s="21">
        <f t="shared" si="14"/>
        <v>956</v>
      </c>
      <c r="C1008" s="29"/>
      <c r="D1008" s="29"/>
      <c r="E1008" s="29"/>
      <c r="F1008" s="29"/>
      <c r="G1008" s="29"/>
      <c r="H1008" s="29"/>
      <c r="I1008" s="29"/>
      <c r="J1008" s="29"/>
      <c r="K1008" s="29"/>
      <c r="L1008" s="29"/>
      <c r="M1008" s="39"/>
      <c r="N1008" s="39"/>
      <c r="O1008" s="39"/>
      <c r="P1008" s="39"/>
      <c r="Q1008" s="39"/>
      <c r="R1008" s="39"/>
      <c r="S1008" s="39"/>
      <c r="T1008" s="39"/>
      <c r="U1008" s="39"/>
      <c r="V1008" s="39"/>
      <c r="W1008" s="48"/>
      <c r="X1008" s="38"/>
      <c r="Y1008" s="53"/>
    </row>
    <row r="1009" spans="2:25" ht="33.9" customHeight="1">
      <c r="B1009" s="21">
        <f t="shared" si="14"/>
        <v>957</v>
      </c>
      <c r="C1009" s="29"/>
      <c r="D1009" s="29"/>
      <c r="E1009" s="29"/>
      <c r="F1009" s="29"/>
      <c r="G1009" s="29"/>
      <c r="H1009" s="29"/>
      <c r="I1009" s="29"/>
      <c r="J1009" s="29"/>
      <c r="K1009" s="29"/>
      <c r="L1009" s="29"/>
      <c r="M1009" s="39"/>
      <c r="N1009" s="39"/>
      <c r="O1009" s="39"/>
      <c r="P1009" s="39"/>
      <c r="Q1009" s="39"/>
      <c r="R1009" s="39"/>
      <c r="S1009" s="39"/>
      <c r="T1009" s="39"/>
      <c r="U1009" s="39"/>
      <c r="V1009" s="39"/>
      <c r="W1009" s="48"/>
      <c r="X1009" s="38"/>
      <c r="Y1009" s="53"/>
    </row>
    <row r="1010" spans="2:25" ht="33.9" customHeight="1">
      <c r="B1010" s="21">
        <f t="shared" si="14"/>
        <v>958</v>
      </c>
      <c r="C1010" s="29"/>
      <c r="D1010" s="29"/>
      <c r="E1010" s="29"/>
      <c r="F1010" s="29"/>
      <c r="G1010" s="29"/>
      <c r="H1010" s="29"/>
      <c r="I1010" s="29"/>
      <c r="J1010" s="29"/>
      <c r="K1010" s="29"/>
      <c r="L1010" s="29"/>
      <c r="M1010" s="39"/>
      <c r="N1010" s="39"/>
      <c r="O1010" s="39"/>
      <c r="P1010" s="39"/>
      <c r="Q1010" s="39"/>
      <c r="R1010" s="39"/>
      <c r="S1010" s="39"/>
      <c r="T1010" s="39"/>
      <c r="U1010" s="39"/>
      <c r="V1010" s="39"/>
      <c r="W1010" s="48"/>
      <c r="X1010" s="38"/>
      <c r="Y1010" s="53"/>
    </row>
    <row r="1011" spans="2:25" ht="33.9" customHeight="1">
      <c r="B1011" s="21">
        <f t="shared" si="14"/>
        <v>959</v>
      </c>
      <c r="C1011" s="29"/>
      <c r="D1011" s="29"/>
      <c r="E1011" s="29"/>
      <c r="F1011" s="29"/>
      <c r="G1011" s="29"/>
      <c r="H1011" s="29"/>
      <c r="I1011" s="29"/>
      <c r="J1011" s="29"/>
      <c r="K1011" s="29"/>
      <c r="L1011" s="29"/>
      <c r="M1011" s="39"/>
      <c r="N1011" s="39"/>
      <c r="O1011" s="39"/>
      <c r="P1011" s="39"/>
      <c r="Q1011" s="39"/>
      <c r="R1011" s="39"/>
      <c r="S1011" s="39"/>
      <c r="T1011" s="39"/>
      <c r="U1011" s="39"/>
      <c r="V1011" s="39"/>
      <c r="W1011" s="48"/>
      <c r="X1011" s="38"/>
      <c r="Y1011" s="53"/>
    </row>
    <row r="1012" spans="2:25" ht="33.9" customHeight="1">
      <c r="B1012" s="21">
        <f t="shared" si="14"/>
        <v>960</v>
      </c>
      <c r="C1012" s="29"/>
      <c r="D1012" s="29"/>
      <c r="E1012" s="29"/>
      <c r="F1012" s="29"/>
      <c r="G1012" s="29"/>
      <c r="H1012" s="29"/>
      <c r="I1012" s="29"/>
      <c r="J1012" s="29"/>
      <c r="K1012" s="29"/>
      <c r="L1012" s="29"/>
      <c r="M1012" s="39"/>
      <c r="N1012" s="39"/>
      <c r="O1012" s="39"/>
      <c r="P1012" s="39"/>
      <c r="Q1012" s="39"/>
      <c r="R1012" s="39"/>
      <c r="S1012" s="39"/>
      <c r="T1012" s="39"/>
      <c r="U1012" s="39"/>
      <c r="V1012" s="39"/>
      <c r="W1012" s="48"/>
      <c r="X1012" s="38"/>
      <c r="Y1012" s="53"/>
    </row>
    <row r="1013" spans="2:25" ht="33.9" customHeight="1">
      <c r="B1013" s="21">
        <f t="shared" si="14"/>
        <v>961</v>
      </c>
      <c r="C1013" s="29"/>
      <c r="D1013" s="29"/>
      <c r="E1013" s="29"/>
      <c r="F1013" s="29"/>
      <c r="G1013" s="29"/>
      <c r="H1013" s="29"/>
      <c r="I1013" s="29"/>
      <c r="J1013" s="29"/>
      <c r="K1013" s="29"/>
      <c r="L1013" s="29"/>
      <c r="M1013" s="39"/>
      <c r="N1013" s="39"/>
      <c r="O1013" s="39"/>
      <c r="P1013" s="39"/>
      <c r="Q1013" s="39"/>
      <c r="R1013" s="39"/>
      <c r="S1013" s="39"/>
      <c r="T1013" s="39"/>
      <c r="U1013" s="39"/>
      <c r="V1013" s="39"/>
      <c r="W1013" s="48"/>
      <c r="X1013" s="38"/>
      <c r="Y1013" s="53"/>
    </row>
    <row r="1014" spans="2:25" ht="33.9" customHeight="1">
      <c r="B1014" s="21">
        <f t="shared" ref="B1014:B1077" si="15">B1013+1</f>
        <v>962</v>
      </c>
      <c r="C1014" s="29"/>
      <c r="D1014" s="29"/>
      <c r="E1014" s="29"/>
      <c r="F1014" s="29"/>
      <c r="G1014" s="29"/>
      <c r="H1014" s="29"/>
      <c r="I1014" s="29"/>
      <c r="J1014" s="29"/>
      <c r="K1014" s="29"/>
      <c r="L1014" s="29"/>
      <c r="M1014" s="39"/>
      <c r="N1014" s="39"/>
      <c r="O1014" s="39"/>
      <c r="P1014" s="39"/>
      <c r="Q1014" s="39"/>
      <c r="R1014" s="39"/>
      <c r="S1014" s="39"/>
      <c r="T1014" s="39"/>
      <c r="U1014" s="39"/>
      <c r="V1014" s="39"/>
      <c r="W1014" s="48"/>
      <c r="X1014" s="38"/>
      <c r="Y1014" s="53"/>
    </row>
    <row r="1015" spans="2:25" ht="33.9" customHeight="1">
      <c r="B1015" s="21">
        <f t="shared" si="15"/>
        <v>963</v>
      </c>
      <c r="C1015" s="29"/>
      <c r="D1015" s="29"/>
      <c r="E1015" s="29"/>
      <c r="F1015" s="29"/>
      <c r="G1015" s="29"/>
      <c r="H1015" s="29"/>
      <c r="I1015" s="29"/>
      <c r="J1015" s="29"/>
      <c r="K1015" s="29"/>
      <c r="L1015" s="29"/>
      <c r="M1015" s="39"/>
      <c r="N1015" s="39"/>
      <c r="O1015" s="39"/>
      <c r="P1015" s="39"/>
      <c r="Q1015" s="39"/>
      <c r="R1015" s="39"/>
      <c r="S1015" s="39"/>
      <c r="T1015" s="39"/>
      <c r="U1015" s="39"/>
      <c r="V1015" s="39"/>
      <c r="W1015" s="48"/>
      <c r="X1015" s="38"/>
      <c r="Y1015" s="53"/>
    </row>
    <row r="1016" spans="2:25" ht="33.9" customHeight="1">
      <c r="B1016" s="21">
        <f t="shared" si="15"/>
        <v>964</v>
      </c>
      <c r="C1016" s="29"/>
      <c r="D1016" s="29"/>
      <c r="E1016" s="29"/>
      <c r="F1016" s="29"/>
      <c r="G1016" s="29"/>
      <c r="H1016" s="29"/>
      <c r="I1016" s="29"/>
      <c r="J1016" s="29"/>
      <c r="K1016" s="29"/>
      <c r="L1016" s="29"/>
      <c r="M1016" s="39"/>
      <c r="N1016" s="39"/>
      <c r="O1016" s="39"/>
      <c r="P1016" s="39"/>
      <c r="Q1016" s="39"/>
      <c r="R1016" s="39"/>
      <c r="S1016" s="39"/>
      <c r="T1016" s="39"/>
      <c r="U1016" s="39"/>
      <c r="V1016" s="39"/>
      <c r="W1016" s="48"/>
      <c r="X1016" s="38"/>
      <c r="Y1016" s="53"/>
    </row>
    <row r="1017" spans="2:25" ht="33.9" customHeight="1">
      <c r="B1017" s="21">
        <f t="shared" si="15"/>
        <v>965</v>
      </c>
      <c r="C1017" s="29"/>
      <c r="D1017" s="29"/>
      <c r="E1017" s="29"/>
      <c r="F1017" s="29"/>
      <c r="G1017" s="29"/>
      <c r="H1017" s="29"/>
      <c r="I1017" s="29"/>
      <c r="J1017" s="29"/>
      <c r="K1017" s="29"/>
      <c r="L1017" s="29"/>
      <c r="M1017" s="39"/>
      <c r="N1017" s="39"/>
      <c r="O1017" s="39"/>
      <c r="P1017" s="39"/>
      <c r="Q1017" s="39"/>
      <c r="R1017" s="39"/>
      <c r="S1017" s="39"/>
      <c r="T1017" s="39"/>
      <c r="U1017" s="39"/>
      <c r="V1017" s="39"/>
      <c r="W1017" s="48"/>
      <c r="X1017" s="38"/>
      <c r="Y1017" s="53"/>
    </row>
    <row r="1018" spans="2:25" ht="33.9" customHeight="1">
      <c r="B1018" s="21">
        <f t="shared" si="15"/>
        <v>966</v>
      </c>
      <c r="C1018" s="29"/>
      <c r="D1018" s="29"/>
      <c r="E1018" s="29"/>
      <c r="F1018" s="29"/>
      <c r="G1018" s="29"/>
      <c r="H1018" s="29"/>
      <c r="I1018" s="29"/>
      <c r="J1018" s="29"/>
      <c r="K1018" s="29"/>
      <c r="L1018" s="29"/>
      <c r="M1018" s="39"/>
      <c r="N1018" s="39"/>
      <c r="O1018" s="39"/>
      <c r="P1018" s="39"/>
      <c r="Q1018" s="39"/>
      <c r="R1018" s="39"/>
      <c r="S1018" s="39"/>
      <c r="T1018" s="39"/>
      <c r="U1018" s="39"/>
      <c r="V1018" s="39"/>
      <c r="W1018" s="48"/>
      <c r="X1018" s="38"/>
      <c r="Y1018" s="53"/>
    </row>
    <row r="1019" spans="2:25" ht="33.9" customHeight="1">
      <c r="B1019" s="21">
        <f t="shared" si="15"/>
        <v>967</v>
      </c>
      <c r="C1019" s="29"/>
      <c r="D1019" s="29"/>
      <c r="E1019" s="29"/>
      <c r="F1019" s="29"/>
      <c r="G1019" s="29"/>
      <c r="H1019" s="29"/>
      <c r="I1019" s="29"/>
      <c r="J1019" s="29"/>
      <c r="K1019" s="29"/>
      <c r="L1019" s="29"/>
      <c r="M1019" s="39"/>
      <c r="N1019" s="39"/>
      <c r="O1019" s="39"/>
      <c r="P1019" s="39"/>
      <c r="Q1019" s="39"/>
      <c r="R1019" s="39"/>
      <c r="S1019" s="39"/>
      <c r="T1019" s="39"/>
      <c r="U1019" s="39"/>
      <c r="V1019" s="39"/>
      <c r="W1019" s="48"/>
      <c r="X1019" s="38"/>
      <c r="Y1019" s="53"/>
    </row>
    <row r="1020" spans="2:25" ht="33.9" customHeight="1">
      <c r="B1020" s="21">
        <f t="shared" si="15"/>
        <v>968</v>
      </c>
      <c r="C1020" s="29"/>
      <c r="D1020" s="29"/>
      <c r="E1020" s="29"/>
      <c r="F1020" s="29"/>
      <c r="G1020" s="29"/>
      <c r="H1020" s="29"/>
      <c r="I1020" s="29"/>
      <c r="J1020" s="29"/>
      <c r="K1020" s="29"/>
      <c r="L1020" s="29"/>
      <c r="M1020" s="39"/>
      <c r="N1020" s="39"/>
      <c r="O1020" s="39"/>
      <c r="P1020" s="39"/>
      <c r="Q1020" s="39"/>
      <c r="R1020" s="39"/>
      <c r="S1020" s="39"/>
      <c r="T1020" s="39"/>
      <c r="U1020" s="39"/>
      <c r="V1020" s="39"/>
      <c r="W1020" s="48"/>
      <c r="X1020" s="38"/>
      <c r="Y1020" s="53"/>
    </row>
    <row r="1021" spans="2:25" ht="33.9" customHeight="1">
      <c r="B1021" s="21">
        <f t="shared" si="15"/>
        <v>969</v>
      </c>
      <c r="C1021" s="29"/>
      <c r="D1021" s="29"/>
      <c r="E1021" s="29"/>
      <c r="F1021" s="29"/>
      <c r="G1021" s="29"/>
      <c r="H1021" s="29"/>
      <c r="I1021" s="29"/>
      <c r="J1021" s="29"/>
      <c r="K1021" s="29"/>
      <c r="L1021" s="29"/>
      <c r="M1021" s="39"/>
      <c r="N1021" s="39"/>
      <c r="O1021" s="39"/>
      <c r="P1021" s="39"/>
      <c r="Q1021" s="39"/>
      <c r="R1021" s="39"/>
      <c r="S1021" s="39"/>
      <c r="T1021" s="39"/>
      <c r="U1021" s="39"/>
      <c r="V1021" s="39"/>
      <c r="W1021" s="48"/>
      <c r="X1021" s="38"/>
      <c r="Y1021" s="53"/>
    </row>
    <row r="1022" spans="2:25" ht="33.9" customHeight="1">
      <c r="B1022" s="21">
        <f t="shared" si="15"/>
        <v>970</v>
      </c>
      <c r="C1022" s="29"/>
      <c r="D1022" s="29"/>
      <c r="E1022" s="29"/>
      <c r="F1022" s="29"/>
      <c r="G1022" s="29"/>
      <c r="H1022" s="29"/>
      <c r="I1022" s="29"/>
      <c r="J1022" s="29"/>
      <c r="K1022" s="29"/>
      <c r="L1022" s="29"/>
      <c r="M1022" s="39"/>
      <c r="N1022" s="39"/>
      <c r="O1022" s="39"/>
      <c r="P1022" s="39"/>
      <c r="Q1022" s="39"/>
      <c r="R1022" s="39"/>
      <c r="S1022" s="39"/>
      <c r="T1022" s="39"/>
      <c r="U1022" s="39"/>
      <c r="V1022" s="39"/>
      <c r="W1022" s="48"/>
      <c r="X1022" s="38"/>
      <c r="Y1022" s="53"/>
    </row>
    <row r="1023" spans="2:25" ht="33.9" customHeight="1">
      <c r="B1023" s="21">
        <f t="shared" si="15"/>
        <v>971</v>
      </c>
      <c r="C1023" s="29"/>
      <c r="D1023" s="29"/>
      <c r="E1023" s="29"/>
      <c r="F1023" s="29"/>
      <c r="G1023" s="29"/>
      <c r="H1023" s="29"/>
      <c r="I1023" s="29"/>
      <c r="J1023" s="29"/>
      <c r="K1023" s="29"/>
      <c r="L1023" s="29"/>
      <c r="M1023" s="39"/>
      <c r="N1023" s="39"/>
      <c r="O1023" s="39"/>
      <c r="P1023" s="39"/>
      <c r="Q1023" s="39"/>
      <c r="R1023" s="39"/>
      <c r="S1023" s="39"/>
      <c r="T1023" s="39"/>
      <c r="U1023" s="39"/>
      <c r="V1023" s="39"/>
      <c r="W1023" s="48"/>
      <c r="X1023" s="38"/>
      <c r="Y1023" s="53"/>
    </row>
    <row r="1024" spans="2:25" ht="33.9" customHeight="1">
      <c r="B1024" s="21">
        <f t="shared" si="15"/>
        <v>972</v>
      </c>
      <c r="C1024" s="29"/>
      <c r="D1024" s="29"/>
      <c r="E1024" s="29"/>
      <c r="F1024" s="29"/>
      <c r="G1024" s="29"/>
      <c r="H1024" s="29"/>
      <c r="I1024" s="29"/>
      <c r="J1024" s="29"/>
      <c r="K1024" s="29"/>
      <c r="L1024" s="29"/>
      <c r="M1024" s="39"/>
      <c r="N1024" s="39"/>
      <c r="O1024" s="39"/>
      <c r="P1024" s="39"/>
      <c r="Q1024" s="39"/>
      <c r="R1024" s="39"/>
      <c r="S1024" s="39"/>
      <c r="T1024" s="39"/>
      <c r="U1024" s="39"/>
      <c r="V1024" s="39"/>
      <c r="W1024" s="48"/>
      <c r="X1024" s="38"/>
      <c r="Y1024" s="53"/>
    </row>
    <row r="1025" spans="2:25" ht="33.9" customHeight="1">
      <c r="B1025" s="21">
        <f t="shared" si="15"/>
        <v>973</v>
      </c>
      <c r="C1025" s="29"/>
      <c r="D1025" s="29"/>
      <c r="E1025" s="29"/>
      <c r="F1025" s="29"/>
      <c r="G1025" s="29"/>
      <c r="H1025" s="29"/>
      <c r="I1025" s="29"/>
      <c r="J1025" s="29"/>
      <c r="K1025" s="29"/>
      <c r="L1025" s="29"/>
      <c r="M1025" s="39"/>
      <c r="N1025" s="39"/>
      <c r="O1025" s="39"/>
      <c r="P1025" s="39"/>
      <c r="Q1025" s="39"/>
      <c r="R1025" s="39"/>
      <c r="S1025" s="39"/>
      <c r="T1025" s="39"/>
      <c r="U1025" s="39"/>
      <c r="V1025" s="39"/>
      <c r="W1025" s="48"/>
      <c r="X1025" s="38"/>
      <c r="Y1025" s="53"/>
    </row>
    <row r="1026" spans="2:25" ht="33.9" customHeight="1">
      <c r="B1026" s="21">
        <f t="shared" si="15"/>
        <v>974</v>
      </c>
      <c r="C1026" s="29"/>
      <c r="D1026" s="29"/>
      <c r="E1026" s="29"/>
      <c r="F1026" s="29"/>
      <c r="G1026" s="29"/>
      <c r="H1026" s="29"/>
      <c r="I1026" s="29"/>
      <c r="J1026" s="29"/>
      <c r="K1026" s="29"/>
      <c r="L1026" s="29"/>
      <c r="M1026" s="39"/>
      <c r="N1026" s="39"/>
      <c r="O1026" s="39"/>
      <c r="P1026" s="39"/>
      <c r="Q1026" s="39"/>
      <c r="R1026" s="39"/>
      <c r="S1026" s="39"/>
      <c r="T1026" s="39"/>
      <c r="U1026" s="39"/>
      <c r="V1026" s="39"/>
      <c r="W1026" s="48"/>
      <c r="X1026" s="38"/>
      <c r="Y1026" s="53"/>
    </row>
    <row r="1027" spans="2:25" ht="33.9" customHeight="1">
      <c r="B1027" s="21">
        <f t="shared" si="15"/>
        <v>975</v>
      </c>
      <c r="C1027" s="29"/>
      <c r="D1027" s="29"/>
      <c r="E1027" s="29"/>
      <c r="F1027" s="29"/>
      <c r="G1027" s="29"/>
      <c r="H1027" s="29"/>
      <c r="I1027" s="29"/>
      <c r="J1027" s="29"/>
      <c r="K1027" s="29"/>
      <c r="L1027" s="29"/>
      <c r="M1027" s="39"/>
      <c r="N1027" s="39"/>
      <c r="O1027" s="39"/>
      <c r="P1027" s="39"/>
      <c r="Q1027" s="39"/>
      <c r="R1027" s="39"/>
      <c r="S1027" s="39"/>
      <c r="T1027" s="39"/>
      <c r="U1027" s="39"/>
      <c r="V1027" s="39"/>
      <c r="W1027" s="48"/>
      <c r="X1027" s="38"/>
      <c r="Y1027" s="53"/>
    </row>
    <row r="1028" spans="2:25" ht="33.9" customHeight="1">
      <c r="B1028" s="21">
        <f t="shared" si="15"/>
        <v>976</v>
      </c>
      <c r="C1028" s="29"/>
      <c r="D1028" s="29"/>
      <c r="E1028" s="29"/>
      <c r="F1028" s="29"/>
      <c r="G1028" s="29"/>
      <c r="H1028" s="29"/>
      <c r="I1028" s="29"/>
      <c r="J1028" s="29"/>
      <c r="K1028" s="29"/>
      <c r="L1028" s="29"/>
      <c r="M1028" s="39"/>
      <c r="N1028" s="39"/>
      <c r="O1028" s="39"/>
      <c r="P1028" s="39"/>
      <c r="Q1028" s="39"/>
      <c r="R1028" s="39"/>
      <c r="S1028" s="39"/>
      <c r="T1028" s="39"/>
      <c r="U1028" s="39"/>
      <c r="V1028" s="39"/>
      <c r="W1028" s="48"/>
      <c r="X1028" s="38"/>
      <c r="Y1028" s="53"/>
    </row>
    <row r="1029" spans="2:25" ht="33.9" customHeight="1">
      <c r="B1029" s="21">
        <f t="shared" si="15"/>
        <v>977</v>
      </c>
      <c r="C1029" s="29"/>
      <c r="D1029" s="29"/>
      <c r="E1029" s="29"/>
      <c r="F1029" s="29"/>
      <c r="G1029" s="29"/>
      <c r="H1029" s="29"/>
      <c r="I1029" s="29"/>
      <c r="J1029" s="29"/>
      <c r="K1029" s="29"/>
      <c r="L1029" s="29"/>
      <c r="M1029" s="39"/>
      <c r="N1029" s="39"/>
      <c r="O1029" s="39"/>
      <c r="P1029" s="39"/>
      <c r="Q1029" s="39"/>
      <c r="R1029" s="39"/>
      <c r="S1029" s="39"/>
      <c r="T1029" s="39"/>
      <c r="U1029" s="39"/>
      <c r="V1029" s="39"/>
      <c r="W1029" s="48"/>
      <c r="X1029" s="38"/>
      <c r="Y1029" s="53"/>
    </row>
    <row r="1030" spans="2:25" ht="33.9" customHeight="1">
      <c r="B1030" s="21">
        <f t="shared" si="15"/>
        <v>978</v>
      </c>
      <c r="C1030" s="29"/>
      <c r="D1030" s="29"/>
      <c r="E1030" s="29"/>
      <c r="F1030" s="29"/>
      <c r="G1030" s="29"/>
      <c r="H1030" s="29"/>
      <c r="I1030" s="29"/>
      <c r="J1030" s="29"/>
      <c r="K1030" s="29"/>
      <c r="L1030" s="29"/>
      <c r="M1030" s="39"/>
      <c r="N1030" s="39"/>
      <c r="O1030" s="39"/>
      <c r="P1030" s="39"/>
      <c r="Q1030" s="39"/>
      <c r="R1030" s="39"/>
      <c r="S1030" s="39"/>
      <c r="T1030" s="39"/>
      <c r="U1030" s="39"/>
      <c r="V1030" s="39"/>
      <c r="W1030" s="48"/>
      <c r="X1030" s="38"/>
      <c r="Y1030" s="53"/>
    </row>
    <row r="1031" spans="2:25" ht="33.9" customHeight="1">
      <c r="B1031" s="21">
        <f t="shared" si="15"/>
        <v>979</v>
      </c>
      <c r="C1031" s="29"/>
      <c r="D1031" s="29"/>
      <c r="E1031" s="29"/>
      <c r="F1031" s="29"/>
      <c r="G1031" s="29"/>
      <c r="H1031" s="29"/>
      <c r="I1031" s="29"/>
      <c r="J1031" s="29"/>
      <c r="K1031" s="29"/>
      <c r="L1031" s="29"/>
      <c r="M1031" s="39"/>
      <c r="N1031" s="39"/>
      <c r="O1031" s="39"/>
      <c r="P1031" s="39"/>
      <c r="Q1031" s="39"/>
      <c r="R1031" s="39"/>
      <c r="S1031" s="39"/>
      <c r="T1031" s="39"/>
      <c r="U1031" s="39"/>
      <c r="V1031" s="39"/>
      <c r="W1031" s="48"/>
      <c r="X1031" s="38"/>
      <c r="Y1031" s="53"/>
    </row>
    <row r="1032" spans="2:25" ht="33.9" customHeight="1">
      <c r="B1032" s="21">
        <f t="shared" si="15"/>
        <v>980</v>
      </c>
      <c r="C1032" s="29"/>
      <c r="D1032" s="29"/>
      <c r="E1032" s="29"/>
      <c r="F1032" s="29"/>
      <c r="G1032" s="29"/>
      <c r="H1032" s="29"/>
      <c r="I1032" s="29"/>
      <c r="J1032" s="29"/>
      <c r="K1032" s="29"/>
      <c r="L1032" s="29"/>
      <c r="M1032" s="39"/>
      <c r="N1032" s="39"/>
      <c r="O1032" s="39"/>
      <c r="P1032" s="39"/>
      <c r="Q1032" s="39"/>
      <c r="R1032" s="39"/>
      <c r="S1032" s="39"/>
      <c r="T1032" s="39"/>
      <c r="U1032" s="39"/>
      <c r="V1032" s="39"/>
      <c r="W1032" s="48"/>
      <c r="X1032" s="38"/>
      <c r="Y1032" s="53"/>
    </row>
    <row r="1033" spans="2:25" ht="33.9" customHeight="1">
      <c r="B1033" s="21">
        <f t="shared" si="15"/>
        <v>981</v>
      </c>
      <c r="C1033" s="29"/>
      <c r="D1033" s="29"/>
      <c r="E1033" s="29"/>
      <c r="F1033" s="29"/>
      <c r="G1033" s="29"/>
      <c r="H1033" s="29"/>
      <c r="I1033" s="29"/>
      <c r="J1033" s="29"/>
      <c r="K1033" s="29"/>
      <c r="L1033" s="29"/>
      <c r="M1033" s="39"/>
      <c r="N1033" s="39"/>
      <c r="O1033" s="39"/>
      <c r="P1033" s="39"/>
      <c r="Q1033" s="39"/>
      <c r="R1033" s="39"/>
      <c r="S1033" s="39"/>
      <c r="T1033" s="39"/>
      <c r="U1033" s="39"/>
      <c r="V1033" s="39"/>
      <c r="W1033" s="48"/>
      <c r="X1033" s="38"/>
      <c r="Y1033" s="53"/>
    </row>
    <row r="1034" spans="2:25" ht="33.9" customHeight="1">
      <c r="B1034" s="21">
        <f t="shared" si="15"/>
        <v>982</v>
      </c>
      <c r="C1034" s="29"/>
      <c r="D1034" s="29"/>
      <c r="E1034" s="29"/>
      <c r="F1034" s="29"/>
      <c r="G1034" s="29"/>
      <c r="H1034" s="29"/>
      <c r="I1034" s="29"/>
      <c r="J1034" s="29"/>
      <c r="K1034" s="29"/>
      <c r="L1034" s="29"/>
      <c r="M1034" s="39"/>
      <c r="N1034" s="39"/>
      <c r="O1034" s="39"/>
      <c r="P1034" s="39"/>
      <c r="Q1034" s="39"/>
      <c r="R1034" s="39"/>
      <c r="S1034" s="39"/>
      <c r="T1034" s="39"/>
      <c r="U1034" s="39"/>
      <c r="V1034" s="39"/>
      <c r="W1034" s="48"/>
      <c r="X1034" s="38"/>
      <c r="Y1034" s="53"/>
    </row>
    <row r="1035" spans="2:25" ht="33.9" customHeight="1">
      <c r="B1035" s="21">
        <f t="shared" si="15"/>
        <v>983</v>
      </c>
      <c r="C1035" s="29"/>
      <c r="D1035" s="29"/>
      <c r="E1035" s="29"/>
      <c r="F1035" s="29"/>
      <c r="G1035" s="29"/>
      <c r="H1035" s="29"/>
      <c r="I1035" s="29"/>
      <c r="J1035" s="29"/>
      <c r="K1035" s="29"/>
      <c r="L1035" s="29"/>
      <c r="M1035" s="39"/>
      <c r="N1035" s="39"/>
      <c r="O1035" s="39"/>
      <c r="P1035" s="39"/>
      <c r="Q1035" s="39"/>
      <c r="R1035" s="39"/>
      <c r="S1035" s="39"/>
      <c r="T1035" s="39"/>
      <c r="U1035" s="39"/>
      <c r="V1035" s="39"/>
      <c r="W1035" s="48"/>
      <c r="X1035" s="38"/>
      <c r="Y1035" s="53"/>
    </row>
    <row r="1036" spans="2:25" ht="33.9" customHeight="1">
      <c r="B1036" s="21">
        <f t="shared" si="15"/>
        <v>984</v>
      </c>
      <c r="C1036" s="29"/>
      <c r="D1036" s="29"/>
      <c r="E1036" s="29"/>
      <c r="F1036" s="29"/>
      <c r="G1036" s="29"/>
      <c r="H1036" s="29"/>
      <c r="I1036" s="29"/>
      <c r="J1036" s="29"/>
      <c r="K1036" s="29"/>
      <c r="L1036" s="29"/>
      <c r="M1036" s="39"/>
      <c r="N1036" s="39"/>
      <c r="O1036" s="39"/>
      <c r="P1036" s="39"/>
      <c r="Q1036" s="39"/>
      <c r="R1036" s="39"/>
      <c r="S1036" s="39"/>
      <c r="T1036" s="39"/>
      <c r="U1036" s="39"/>
      <c r="V1036" s="39"/>
      <c r="W1036" s="48"/>
      <c r="X1036" s="38"/>
      <c r="Y1036" s="53"/>
    </row>
    <row r="1037" spans="2:25" ht="33.9" customHeight="1">
      <c r="B1037" s="21">
        <f t="shared" si="15"/>
        <v>985</v>
      </c>
      <c r="C1037" s="29"/>
      <c r="D1037" s="29"/>
      <c r="E1037" s="29"/>
      <c r="F1037" s="29"/>
      <c r="G1037" s="29"/>
      <c r="H1037" s="29"/>
      <c r="I1037" s="29"/>
      <c r="J1037" s="29"/>
      <c r="K1037" s="29"/>
      <c r="L1037" s="29"/>
      <c r="M1037" s="39"/>
      <c r="N1037" s="39"/>
      <c r="O1037" s="39"/>
      <c r="P1037" s="39"/>
      <c r="Q1037" s="39"/>
      <c r="R1037" s="39"/>
      <c r="S1037" s="39"/>
      <c r="T1037" s="39"/>
      <c r="U1037" s="39"/>
      <c r="V1037" s="39"/>
      <c r="W1037" s="48"/>
      <c r="X1037" s="38"/>
      <c r="Y1037" s="53"/>
    </row>
    <row r="1038" spans="2:25" ht="33.9" customHeight="1">
      <c r="B1038" s="21">
        <f t="shared" si="15"/>
        <v>986</v>
      </c>
      <c r="C1038" s="29"/>
      <c r="D1038" s="29"/>
      <c r="E1038" s="29"/>
      <c r="F1038" s="29"/>
      <c r="G1038" s="29"/>
      <c r="H1038" s="29"/>
      <c r="I1038" s="29"/>
      <c r="J1038" s="29"/>
      <c r="K1038" s="29"/>
      <c r="L1038" s="29"/>
      <c r="M1038" s="39"/>
      <c r="N1038" s="39"/>
      <c r="O1038" s="39"/>
      <c r="P1038" s="39"/>
      <c r="Q1038" s="39"/>
      <c r="R1038" s="39"/>
      <c r="S1038" s="39"/>
      <c r="T1038" s="39"/>
      <c r="U1038" s="39"/>
      <c r="V1038" s="39"/>
      <c r="W1038" s="48"/>
      <c r="X1038" s="38"/>
      <c r="Y1038" s="53"/>
    </row>
    <row r="1039" spans="2:25" ht="33.9" customHeight="1">
      <c r="B1039" s="21">
        <f t="shared" si="15"/>
        <v>987</v>
      </c>
      <c r="C1039" s="29"/>
      <c r="D1039" s="29"/>
      <c r="E1039" s="29"/>
      <c r="F1039" s="29"/>
      <c r="G1039" s="29"/>
      <c r="H1039" s="29"/>
      <c r="I1039" s="29"/>
      <c r="J1039" s="29"/>
      <c r="K1039" s="29"/>
      <c r="L1039" s="29"/>
      <c r="M1039" s="39"/>
      <c r="N1039" s="39"/>
      <c r="O1039" s="39"/>
      <c r="P1039" s="39"/>
      <c r="Q1039" s="39"/>
      <c r="R1039" s="39"/>
      <c r="S1039" s="39"/>
      <c r="T1039" s="39"/>
      <c r="U1039" s="39"/>
      <c r="V1039" s="39"/>
      <c r="W1039" s="48"/>
      <c r="X1039" s="38"/>
      <c r="Y1039" s="53"/>
    </row>
    <row r="1040" spans="2:25" ht="33.9" customHeight="1">
      <c r="B1040" s="21">
        <f t="shared" si="15"/>
        <v>988</v>
      </c>
      <c r="C1040" s="29"/>
      <c r="D1040" s="29"/>
      <c r="E1040" s="29"/>
      <c r="F1040" s="29"/>
      <c r="G1040" s="29"/>
      <c r="H1040" s="29"/>
      <c r="I1040" s="29"/>
      <c r="J1040" s="29"/>
      <c r="K1040" s="29"/>
      <c r="L1040" s="29"/>
      <c r="M1040" s="39"/>
      <c r="N1040" s="39"/>
      <c r="O1040" s="39"/>
      <c r="P1040" s="39"/>
      <c r="Q1040" s="39"/>
      <c r="R1040" s="39"/>
      <c r="S1040" s="39"/>
      <c r="T1040" s="39"/>
      <c r="U1040" s="39"/>
      <c r="V1040" s="39"/>
      <c r="W1040" s="48"/>
      <c r="X1040" s="38"/>
      <c r="Y1040" s="53"/>
    </row>
    <row r="1041" spans="2:25" ht="33.9" customHeight="1">
      <c r="B1041" s="21">
        <f t="shared" si="15"/>
        <v>989</v>
      </c>
      <c r="C1041" s="29"/>
      <c r="D1041" s="29"/>
      <c r="E1041" s="29"/>
      <c r="F1041" s="29"/>
      <c r="G1041" s="29"/>
      <c r="H1041" s="29"/>
      <c r="I1041" s="29"/>
      <c r="J1041" s="29"/>
      <c r="K1041" s="29"/>
      <c r="L1041" s="29"/>
      <c r="M1041" s="39"/>
      <c r="N1041" s="39"/>
      <c r="O1041" s="39"/>
      <c r="P1041" s="39"/>
      <c r="Q1041" s="39"/>
      <c r="R1041" s="39"/>
      <c r="S1041" s="39"/>
      <c r="T1041" s="39"/>
      <c r="U1041" s="39"/>
      <c r="V1041" s="39"/>
      <c r="W1041" s="48"/>
      <c r="X1041" s="38"/>
      <c r="Y1041" s="53"/>
    </row>
    <row r="1042" spans="2:25" ht="33.9" customHeight="1">
      <c r="B1042" s="21">
        <f t="shared" si="15"/>
        <v>990</v>
      </c>
      <c r="C1042" s="29"/>
      <c r="D1042" s="29"/>
      <c r="E1042" s="29"/>
      <c r="F1042" s="29"/>
      <c r="G1042" s="29"/>
      <c r="H1042" s="29"/>
      <c r="I1042" s="29"/>
      <c r="J1042" s="29"/>
      <c r="K1042" s="29"/>
      <c r="L1042" s="29"/>
      <c r="M1042" s="39"/>
      <c r="N1042" s="39"/>
      <c r="O1042" s="39"/>
      <c r="P1042" s="39"/>
      <c r="Q1042" s="39"/>
      <c r="R1042" s="39"/>
      <c r="S1042" s="39"/>
      <c r="T1042" s="39"/>
      <c r="U1042" s="39"/>
      <c r="V1042" s="39"/>
      <c r="W1042" s="48"/>
      <c r="X1042" s="38"/>
      <c r="Y1042" s="53"/>
    </row>
    <row r="1043" spans="2:25" ht="33.9" customHeight="1">
      <c r="B1043" s="21">
        <f t="shared" si="15"/>
        <v>991</v>
      </c>
      <c r="C1043" s="29"/>
      <c r="D1043" s="29"/>
      <c r="E1043" s="29"/>
      <c r="F1043" s="29"/>
      <c r="G1043" s="29"/>
      <c r="H1043" s="29"/>
      <c r="I1043" s="29"/>
      <c r="J1043" s="29"/>
      <c r="K1043" s="29"/>
      <c r="L1043" s="29"/>
      <c r="M1043" s="39"/>
      <c r="N1043" s="39"/>
      <c r="O1043" s="39"/>
      <c r="P1043" s="39"/>
      <c r="Q1043" s="39"/>
      <c r="R1043" s="39"/>
      <c r="S1043" s="39"/>
      <c r="T1043" s="39"/>
      <c r="U1043" s="39"/>
      <c r="V1043" s="39"/>
      <c r="W1043" s="48"/>
      <c r="X1043" s="38"/>
      <c r="Y1043" s="53"/>
    </row>
    <row r="1044" spans="2:25" ht="33.9" customHeight="1">
      <c r="B1044" s="21">
        <f t="shared" si="15"/>
        <v>992</v>
      </c>
      <c r="C1044" s="29"/>
      <c r="D1044" s="29"/>
      <c r="E1044" s="29"/>
      <c r="F1044" s="29"/>
      <c r="G1044" s="29"/>
      <c r="H1044" s="29"/>
      <c r="I1044" s="29"/>
      <c r="J1044" s="29"/>
      <c r="K1044" s="29"/>
      <c r="L1044" s="29"/>
      <c r="M1044" s="39"/>
      <c r="N1044" s="39"/>
      <c r="O1044" s="39"/>
      <c r="P1044" s="39"/>
      <c r="Q1044" s="39"/>
      <c r="R1044" s="39"/>
      <c r="S1044" s="39"/>
      <c r="T1044" s="39"/>
      <c r="U1044" s="39"/>
      <c r="V1044" s="39"/>
      <c r="W1044" s="48"/>
      <c r="X1044" s="38"/>
      <c r="Y1044" s="53"/>
    </row>
    <row r="1045" spans="2:25" ht="33.9" customHeight="1">
      <c r="B1045" s="21">
        <f t="shared" si="15"/>
        <v>993</v>
      </c>
      <c r="C1045" s="29"/>
      <c r="D1045" s="29"/>
      <c r="E1045" s="29"/>
      <c r="F1045" s="29"/>
      <c r="G1045" s="29"/>
      <c r="H1045" s="29"/>
      <c r="I1045" s="29"/>
      <c r="J1045" s="29"/>
      <c r="K1045" s="29"/>
      <c r="L1045" s="29"/>
      <c r="M1045" s="39"/>
      <c r="N1045" s="39"/>
      <c r="O1045" s="39"/>
      <c r="P1045" s="39"/>
      <c r="Q1045" s="39"/>
      <c r="R1045" s="39"/>
      <c r="S1045" s="39"/>
      <c r="T1045" s="39"/>
      <c r="U1045" s="39"/>
      <c r="V1045" s="39"/>
      <c r="W1045" s="48"/>
      <c r="X1045" s="38"/>
      <c r="Y1045" s="53"/>
    </row>
    <row r="1046" spans="2:25" ht="33.9" customHeight="1">
      <c r="B1046" s="21">
        <f t="shared" si="15"/>
        <v>994</v>
      </c>
      <c r="C1046" s="29"/>
      <c r="D1046" s="29"/>
      <c r="E1046" s="29"/>
      <c r="F1046" s="29"/>
      <c r="G1046" s="29"/>
      <c r="H1046" s="29"/>
      <c r="I1046" s="29"/>
      <c r="J1046" s="29"/>
      <c r="K1046" s="29"/>
      <c r="L1046" s="29"/>
      <c r="M1046" s="39"/>
      <c r="N1046" s="39"/>
      <c r="O1046" s="39"/>
      <c r="P1046" s="39"/>
      <c r="Q1046" s="39"/>
      <c r="R1046" s="39"/>
      <c r="S1046" s="39"/>
      <c r="T1046" s="39"/>
      <c r="U1046" s="39"/>
      <c r="V1046" s="39"/>
      <c r="W1046" s="48"/>
      <c r="X1046" s="38"/>
      <c r="Y1046" s="53"/>
    </row>
    <row r="1047" spans="2:25" ht="33.9" customHeight="1">
      <c r="B1047" s="21">
        <f t="shared" si="15"/>
        <v>995</v>
      </c>
      <c r="C1047" s="29"/>
      <c r="D1047" s="29"/>
      <c r="E1047" s="29"/>
      <c r="F1047" s="29"/>
      <c r="G1047" s="29"/>
      <c r="H1047" s="29"/>
      <c r="I1047" s="29"/>
      <c r="J1047" s="29"/>
      <c r="K1047" s="29"/>
      <c r="L1047" s="29"/>
      <c r="M1047" s="39"/>
      <c r="N1047" s="39"/>
      <c r="O1047" s="39"/>
      <c r="P1047" s="39"/>
      <c r="Q1047" s="39"/>
      <c r="R1047" s="39"/>
      <c r="S1047" s="39"/>
      <c r="T1047" s="39"/>
      <c r="U1047" s="39"/>
      <c r="V1047" s="39"/>
      <c r="W1047" s="48"/>
      <c r="X1047" s="38"/>
      <c r="Y1047" s="53"/>
    </row>
    <row r="1048" spans="2:25" ht="33.9" customHeight="1">
      <c r="B1048" s="21">
        <f t="shared" si="15"/>
        <v>996</v>
      </c>
      <c r="C1048" s="29"/>
      <c r="D1048" s="29"/>
      <c r="E1048" s="29"/>
      <c r="F1048" s="29"/>
      <c r="G1048" s="29"/>
      <c r="H1048" s="29"/>
      <c r="I1048" s="29"/>
      <c r="J1048" s="29"/>
      <c r="K1048" s="29"/>
      <c r="L1048" s="29"/>
      <c r="M1048" s="39"/>
      <c r="N1048" s="39"/>
      <c r="O1048" s="39"/>
      <c r="P1048" s="39"/>
      <c r="Q1048" s="39"/>
      <c r="R1048" s="39"/>
      <c r="S1048" s="39"/>
      <c r="T1048" s="39"/>
      <c r="U1048" s="39"/>
      <c r="V1048" s="39"/>
      <c r="W1048" s="48"/>
      <c r="X1048" s="38"/>
      <c r="Y1048" s="53"/>
    </row>
    <row r="1049" spans="2:25" ht="33.9" customHeight="1">
      <c r="B1049" s="21">
        <f t="shared" si="15"/>
        <v>997</v>
      </c>
      <c r="C1049" s="29"/>
      <c r="D1049" s="29"/>
      <c r="E1049" s="29"/>
      <c r="F1049" s="29"/>
      <c r="G1049" s="29"/>
      <c r="H1049" s="29"/>
      <c r="I1049" s="29"/>
      <c r="J1049" s="29"/>
      <c r="K1049" s="29"/>
      <c r="L1049" s="29"/>
      <c r="M1049" s="39"/>
      <c r="N1049" s="39"/>
      <c r="O1049" s="39"/>
      <c r="P1049" s="39"/>
      <c r="Q1049" s="39"/>
      <c r="R1049" s="39"/>
      <c r="S1049" s="39"/>
      <c r="T1049" s="39"/>
      <c r="U1049" s="39"/>
      <c r="V1049" s="39"/>
      <c r="W1049" s="48"/>
      <c r="X1049" s="38"/>
      <c r="Y1049" s="53"/>
    </row>
    <row r="1050" spans="2:25" ht="33.9" customHeight="1">
      <c r="B1050" s="21">
        <f t="shared" si="15"/>
        <v>998</v>
      </c>
      <c r="C1050" s="29"/>
      <c r="D1050" s="29"/>
      <c r="E1050" s="29"/>
      <c r="F1050" s="29"/>
      <c r="G1050" s="29"/>
      <c r="H1050" s="29"/>
      <c r="I1050" s="29"/>
      <c r="J1050" s="29"/>
      <c r="K1050" s="29"/>
      <c r="L1050" s="29"/>
      <c r="M1050" s="39"/>
      <c r="N1050" s="39"/>
      <c r="O1050" s="39"/>
      <c r="P1050" s="39"/>
      <c r="Q1050" s="39"/>
      <c r="R1050" s="39"/>
      <c r="S1050" s="39"/>
      <c r="T1050" s="39"/>
      <c r="U1050" s="39"/>
      <c r="V1050" s="39"/>
      <c r="W1050" s="48"/>
      <c r="X1050" s="38"/>
      <c r="Y1050" s="53"/>
    </row>
    <row r="1051" spans="2:25" ht="33.9" customHeight="1">
      <c r="B1051" s="21">
        <f t="shared" si="15"/>
        <v>999</v>
      </c>
      <c r="C1051" s="29"/>
      <c r="D1051" s="29"/>
      <c r="E1051" s="29"/>
      <c r="F1051" s="29"/>
      <c r="G1051" s="29"/>
      <c r="H1051" s="29"/>
      <c r="I1051" s="29"/>
      <c r="J1051" s="29"/>
      <c r="K1051" s="29"/>
      <c r="L1051" s="29"/>
      <c r="M1051" s="39"/>
      <c r="N1051" s="39"/>
      <c r="O1051" s="39"/>
      <c r="P1051" s="39"/>
      <c r="Q1051" s="39"/>
      <c r="R1051" s="39"/>
      <c r="S1051" s="39"/>
      <c r="T1051" s="39"/>
      <c r="U1051" s="39"/>
      <c r="V1051" s="39"/>
      <c r="W1051" s="48"/>
      <c r="X1051" s="38"/>
      <c r="Y1051" s="53"/>
    </row>
    <row r="1052" spans="2:25" ht="33.9" customHeight="1">
      <c r="B1052" s="21">
        <f t="shared" si="15"/>
        <v>1000</v>
      </c>
      <c r="C1052" s="29"/>
      <c r="D1052" s="29"/>
      <c r="E1052" s="29"/>
      <c r="F1052" s="29"/>
      <c r="G1052" s="29"/>
      <c r="H1052" s="29"/>
      <c r="I1052" s="29"/>
      <c r="J1052" s="29"/>
      <c r="K1052" s="29"/>
      <c r="L1052" s="29"/>
      <c r="M1052" s="39"/>
      <c r="N1052" s="39"/>
      <c r="O1052" s="39"/>
      <c r="P1052" s="39"/>
      <c r="Q1052" s="39"/>
      <c r="R1052" s="39"/>
      <c r="S1052" s="39"/>
      <c r="T1052" s="39"/>
      <c r="U1052" s="39"/>
      <c r="V1052" s="39"/>
      <c r="W1052" s="48"/>
      <c r="X1052" s="38"/>
      <c r="Y1052" s="53"/>
    </row>
    <row r="1053" spans="2:25" ht="33.9" customHeight="1">
      <c r="B1053" s="21">
        <f t="shared" si="15"/>
        <v>1001</v>
      </c>
      <c r="C1053" s="29"/>
      <c r="D1053" s="29"/>
      <c r="E1053" s="29"/>
      <c r="F1053" s="29"/>
      <c r="G1053" s="29"/>
      <c r="H1053" s="29"/>
      <c r="I1053" s="29"/>
      <c r="J1053" s="29"/>
      <c r="K1053" s="29"/>
      <c r="L1053" s="29"/>
      <c r="M1053" s="39"/>
      <c r="N1053" s="39"/>
      <c r="O1053" s="39"/>
      <c r="P1053" s="39"/>
      <c r="Q1053" s="39"/>
      <c r="R1053" s="39"/>
      <c r="S1053" s="39"/>
      <c r="T1053" s="39"/>
      <c r="U1053" s="39"/>
      <c r="V1053" s="39"/>
      <c r="W1053" s="48"/>
      <c r="X1053" s="38"/>
      <c r="Y1053" s="53"/>
    </row>
    <row r="1054" spans="2:25" ht="33.9" customHeight="1">
      <c r="B1054" s="21">
        <f t="shared" si="15"/>
        <v>1002</v>
      </c>
      <c r="C1054" s="29"/>
      <c r="D1054" s="29"/>
      <c r="E1054" s="29"/>
      <c r="F1054" s="29"/>
      <c r="G1054" s="29"/>
      <c r="H1054" s="29"/>
      <c r="I1054" s="29"/>
      <c r="J1054" s="29"/>
      <c r="K1054" s="29"/>
      <c r="L1054" s="29"/>
      <c r="M1054" s="39"/>
      <c r="N1054" s="39"/>
      <c r="O1054" s="39"/>
      <c r="P1054" s="39"/>
      <c r="Q1054" s="39"/>
      <c r="R1054" s="39"/>
      <c r="S1054" s="39"/>
      <c r="T1054" s="39"/>
      <c r="U1054" s="39"/>
      <c r="V1054" s="39"/>
      <c r="W1054" s="48"/>
      <c r="X1054" s="38"/>
      <c r="Y1054" s="53"/>
    </row>
    <row r="1055" spans="2:25" ht="33.9" customHeight="1">
      <c r="B1055" s="21">
        <f t="shared" si="15"/>
        <v>1003</v>
      </c>
      <c r="C1055" s="29"/>
      <c r="D1055" s="29"/>
      <c r="E1055" s="29"/>
      <c r="F1055" s="29"/>
      <c r="G1055" s="29"/>
      <c r="H1055" s="29"/>
      <c r="I1055" s="29"/>
      <c r="J1055" s="29"/>
      <c r="K1055" s="29"/>
      <c r="L1055" s="29"/>
      <c r="M1055" s="39"/>
      <c r="N1055" s="39"/>
      <c r="O1055" s="39"/>
      <c r="P1055" s="39"/>
      <c r="Q1055" s="39"/>
      <c r="R1055" s="39"/>
      <c r="S1055" s="39"/>
      <c r="T1055" s="39"/>
      <c r="U1055" s="39"/>
      <c r="V1055" s="39"/>
      <c r="W1055" s="48"/>
      <c r="X1055" s="38"/>
      <c r="Y1055" s="53"/>
    </row>
    <row r="1056" spans="2:25" ht="33.9" customHeight="1">
      <c r="B1056" s="21">
        <f t="shared" si="15"/>
        <v>1004</v>
      </c>
      <c r="C1056" s="29"/>
      <c r="D1056" s="29"/>
      <c r="E1056" s="29"/>
      <c r="F1056" s="29"/>
      <c r="G1056" s="29"/>
      <c r="H1056" s="29"/>
      <c r="I1056" s="29"/>
      <c r="J1056" s="29"/>
      <c r="K1056" s="29"/>
      <c r="L1056" s="29"/>
      <c r="M1056" s="39"/>
      <c r="N1056" s="39"/>
      <c r="O1056" s="39"/>
      <c r="P1056" s="39"/>
      <c r="Q1056" s="39"/>
      <c r="R1056" s="39"/>
      <c r="S1056" s="39"/>
      <c r="T1056" s="39"/>
      <c r="U1056" s="39"/>
      <c r="V1056" s="39"/>
      <c r="W1056" s="48"/>
      <c r="X1056" s="38"/>
      <c r="Y1056" s="53"/>
    </row>
    <row r="1057" spans="2:25" ht="33.9" customHeight="1">
      <c r="B1057" s="21">
        <f t="shared" si="15"/>
        <v>1005</v>
      </c>
      <c r="C1057" s="29"/>
      <c r="D1057" s="29"/>
      <c r="E1057" s="29"/>
      <c r="F1057" s="29"/>
      <c r="G1057" s="29"/>
      <c r="H1057" s="29"/>
      <c r="I1057" s="29"/>
      <c r="J1057" s="29"/>
      <c r="K1057" s="29"/>
      <c r="L1057" s="29"/>
      <c r="M1057" s="39"/>
      <c r="N1057" s="39"/>
      <c r="O1057" s="39"/>
      <c r="P1057" s="39"/>
      <c r="Q1057" s="39"/>
      <c r="R1057" s="39"/>
      <c r="S1057" s="39"/>
      <c r="T1057" s="39"/>
      <c r="U1057" s="39"/>
      <c r="V1057" s="39"/>
      <c r="W1057" s="48"/>
      <c r="X1057" s="38"/>
      <c r="Y1057" s="53"/>
    </row>
    <row r="1058" spans="2:25" ht="33.9" customHeight="1">
      <c r="B1058" s="21">
        <f t="shared" si="15"/>
        <v>1006</v>
      </c>
      <c r="C1058" s="29"/>
      <c r="D1058" s="29"/>
      <c r="E1058" s="29"/>
      <c r="F1058" s="29"/>
      <c r="G1058" s="29"/>
      <c r="H1058" s="29"/>
      <c r="I1058" s="29"/>
      <c r="J1058" s="29"/>
      <c r="K1058" s="29"/>
      <c r="L1058" s="29"/>
      <c r="M1058" s="39"/>
      <c r="N1058" s="39"/>
      <c r="O1058" s="39"/>
      <c r="P1058" s="39"/>
      <c r="Q1058" s="39"/>
      <c r="R1058" s="39"/>
      <c r="S1058" s="39"/>
      <c r="T1058" s="39"/>
      <c r="U1058" s="39"/>
      <c r="V1058" s="39"/>
      <c r="W1058" s="48"/>
      <c r="X1058" s="38"/>
      <c r="Y1058" s="53"/>
    </row>
    <row r="1059" spans="2:25" ht="33.9" customHeight="1">
      <c r="B1059" s="21">
        <f t="shared" si="15"/>
        <v>1007</v>
      </c>
      <c r="C1059" s="29"/>
      <c r="D1059" s="29"/>
      <c r="E1059" s="29"/>
      <c r="F1059" s="29"/>
      <c r="G1059" s="29"/>
      <c r="H1059" s="29"/>
      <c r="I1059" s="29"/>
      <c r="J1059" s="29"/>
      <c r="K1059" s="29"/>
      <c r="L1059" s="29"/>
      <c r="M1059" s="39"/>
      <c r="N1059" s="39"/>
      <c r="O1059" s="39"/>
      <c r="P1059" s="39"/>
      <c r="Q1059" s="39"/>
      <c r="R1059" s="39"/>
      <c r="S1059" s="39"/>
      <c r="T1059" s="39"/>
      <c r="U1059" s="39"/>
      <c r="V1059" s="39"/>
      <c r="W1059" s="48"/>
      <c r="X1059" s="38"/>
      <c r="Y1059" s="53"/>
    </row>
    <row r="1060" spans="2:25" ht="33.9" customHeight="1">
      <c r="B1060" s="21">
        <f t="shared" si="15"/>
        <v>1008</v>
      </c>
      <c r="C1060" s="29"/>
      <c r="D1060" s="29"/>
      <c r="E1060" s="29"/>
      <c r="F1060" s="29"/>
      <c r="G1060" s="29"/>
      <c r="H1060" s="29"/>
      <c r="I1060" s="29"/>
      <c r="J1060" s="29"/>
      <c r="K1060" s="29"/>
      <c r="L1060" s="29"/>
      <c r="M1060" s="39"/>
      <c r="N1060" s="39"/>
      <c r="O1060" s="39"/>
      <c r="P1060" s="39"/>
      <c r="Q1060" s="39"/>
      <c r="R1060" s="39"/>
      <c r="S1060" s="39"/>
      <c r="T1060" s="39"/>
      <c r="U1060" s="39"/>
      <c r="V1060" s="39"/>
      <c r="W1060" s="48"/>
      <c r="X1060" s="38"/>
      <c r="Y1060" s="53"/>
    </row>
    <row r="1061" spans="2:25" ht="33.9" customHeight="1">
      <c r="B1061" s="21">
        <f t="shared" si="15"/>
        <v>1009</v>
      </c>
      <c r="C1061" s="29"/>
      <c r="D1061" s="29"/>
      <c r="E1061" s="29"/>
      <c r="F1061" s="29"/>
      <c r="G1061" s="29"/>
      <c r="H1061" s="29"/>
      <c r="I1061" s="29"/>
      <c r="J1061" s="29"/>
      <c r="K1061" s="29"/>
      <c r="L1061" s="29"/>
      <c r="M1061" s="39"/>
      <c r="N1061" s="39"/>
      <c r="O1061" s="39"/>
      <c r="P1061" s="39"/>
      <c r="Q1061" s="39"/>
      <c r="R1061" s="39"/>
      <c r="S1061" s="39"/>
      <c r="T1061" s="39"/>
      <c r="U1061" s="39"/>
      <c r="V1061" s="39"/>
      <c r="W1061" s="48"/>
      <c r="X1061" s="38"/>
      <c r="Y1061" s="53"/>
    </row>
    <row r="1062" spans="2:25" ht="33.9" customHeight="1">
      <c r="B1062" s="21">
        <f t="shared" si="15"/>
        <v>1010</v>
      </c>
      <c r="C1062" s="29"/>
      <c r="D1062" s="29"/>
      <c r="E1062" s="29"/>
      <c r="F1062" s="29"/>
      <c r="G1062" s="29"/>
      <c r="H1062" s="29"/>
      <c r="I1062" s="29"/>
      <c r="J1062" s="29"/>
      <c r="K1062" s="29"/>
      <c r="L1062" s="29"/>
      <c r="M1062" s="39"/>
      <c r="N1062" s="39"/>
      <c r="O1062" s="39"/>
      <c r="P1062" s="39"/>
      <c r="Q1062" s="39"/>
      <c r="R1062" s="39"/>
      <c r="S1062" s="39"/>
      <c r="T1062" s="39"/>
      <c r="U1062" s="39"/>
      <c r="V1062" s="39"/>
      <c r="W1062" s="48"/>
      <c r="X1062" s="38"/>
      <c r="Y1062" s="53"/>
    </row>
    <row r="1063" spans="2:25" ht="33.9" customHeight="1">
      <c r="B1063" s="21">
        <f t="shared" si="15"/>
        <v>1011</v>
      </c>
      <c r="C1063" s="29"/>
      <c r="D1063" s="29"/>
      <c r="E1063" s="29"/>
      <c r="F1063" s="29"/>
      <c r="G1063" s="29"/>
      <c r="H1063" s="29"/>
      <c r="I1063" s="29"/>
      <c r="J1063" s="29"/>
      <c r="K1063" s="29"/>
      <c r="L1063" s="29"/>
      <c r="M1063" s="39"/>
      <c r="N1063" s="39"/>
      <c r="O1063" s="39"/>
      <c r="P1063" s="39"/>
      <c r="Q1063" s="39"/>
      <c r="R1063" s="39"/>
      <c r="S1063" s="39"/>
      <c r="T1063" s="39"/>
      <c r="U1063" s="39"/>
      <c r="V1063" s="39"/>
      <c r="W1063" s="48"/>
      <c r="X1063" s="38"/>
      <c r="Y1063" s="53"/>
    </row>
    <row r="1064" spans="2:25" ht="33.9" customHeight="1">
      <c r="B1064" s="21">
        <f t="shared" si="15"/>
        <v>1012</v>
      </c>
      <c r="C1064" s="29"/>
      <c r="D1064" s="29"/>
      <c r="E1064" s="29"/>
      <c r="F1064" s="29"/>
      <c r="G1064" s="29"/>
      <c r="H1064" s="29"/>
      <c r="I1064" s="29"/>
      <c r="J1064" s="29"/>
      <c r="K1064" s="29"/>
      <c r="L1064" s="29"/>
      <c r="M1064" s="39"/>
      <c r="N1064" s="39"/>
      <c r="O1064" s="39"/>
      <c r="P1064" s="39"/>
      <c r="Q1064" s="39"/>
      <c r="R1064" s="39"/>
      <c r="S1064" s="39"/>
      <c r="T1064" s="39"/>
      <c r="U1064" s="39"/>
      <c r="V1064" s="39"/>
      <c r="W1064" s="48"/>
      <c r="X1064" s="38"/>
      <c r="Y1064" s="53"/>
    </row>
    <row r="1065" spans="2:25" ht="33.9" customHeight="1">
      <c r="B1065" s="21">
        <f t="shared" si="15"/>
        <v>1013</v>
      </c>
      <c r="C1065" s="29"/>
      <c r="D1065" s="29"/>
      <c r="E1065" s="29"/>
      <c r="F1065" s="29"/>
      <c r="G1065" s="29"/>
      <c r="H1065" s="29"/>
      <c r="I1065" s="29"/>
      <c r="J1065" s="29"/>
      <c r="K1065" s="29"/>
      <c r="L1065" s="29"/>
      <c r="M1065" s="39"/>
      <c r="N1065" s="39"/>
      <c r="O1065" s="39"/>
      <c r="P1065" s="39"/>
      <c r="Q1065" s="39"/>
      <c r="R1065" s="39"/>
      <c r="S1065" s="39"/>
      <c r="T1065" s="39"/>
      <c r="U1065" s="39"/>
      <c r="V1065" s="39"/>
      <c r="W1065" s="48"/>
      <c r="X1065" s="38"/>
      <c r="Y1065" s="53"/>
    </row>
    <row r="1066" spans="2:25" ht="33.9" customHeight="1">
      <c r="B1066" s="21">
        <f t="shared" si="15"/>
        <v>1014</v>
      </c>
      <c r="C1066" s="29"/>
      <c r="D1066" s="29"/>
      <c r="E1066" s="29"/>
      <c r="F1066" s="29"/>
      <c r="G1066" s="29"/>
      <c r="H1066" s="29"/>
      <c r="I1066" s="29"/>
      <c r="J1066" s="29"/>
      <c r="K1066" s="29"/>
      <c r="L1066" s="29"/>
      <c r="M1066" s="39"/>
      <c r="N1066" s="39"/>
      <c r="O1066" s="39"/>
      <c r="P1066" s="39"/>
      <c r="Q1066" s="39"/>
      <c r="R1066" s="39"/>
      <c r="S1066" s="39"/>
      <c r="T1066" s="39"/>
      <c r="U1066" s="39"/>
      <c r="V1066" s="39"/>
      <c r="W1066" s="48"/>
      <c r="X1066" s="38"/>
      <c r="Y1066" s="53"/>
    </row>
    <row r="1067" spans="2:25" ht="33.9" customHeight="1">
      <c r="B1067" s="21">
        <f t="shared" si="15"/>
        <v>1015</v>
      </c>
      <c r="C1067" s="29"/>
      <c r="D1067" s="29"/>
      <c r="E1067" s="29"/>
      <c r="F1067" s="29"/>
      <c r="G1067" s="29"/>
      <c r="H1067" s="29"/>
      <c r="I1067" s="29"/>
      <c r="J1067" s="29"/>
      <c r="K1067" s="29"/>
      <c r="L1067" s="29"/>
      <c r="M1067" s="39"/>
      <c r="N1067" s="39"/>
      <c r="O1067" s="39"/>
      <c r="P1067" s="39"/>
      <c r="Q1067" s="39"/>
      <c r="R1067" s="39"/>
      <c r="S1067" s="39"/>
      <c r="T1067" s="39"/>
      <c r="U1067" s="39"/>
      <c r="V1067" s="39"/>
      <c r="W1067" s="48"/>
      <c r="X1067" s="38"/>
      <c r="Y1067" s="53"/>
    </row>
    <row r="1068" spans="2:25" ht="33.9" customHeight="1">
      <c r="B1068" s="21">
        <f t="shared" si="15"/>
        <v>1016</v>
      </c>
      <c r="C1068" s="29"/>
      <c r="D1068" s="29"/>
      <c r="E1068" s="29"/>
      <c r="F1068" s="29"/>
      <c r="G1068" s="29"/>
      <c r="H1068" s="29"/>
      <c r="I1068" s="29"/>
      <c r="J1068" s="29"/>
      <c r="K1068" s="29"/>
      <c r="L1068" s="29"/>
      <c r="M1068" s="39"/>
      <c r="N1068" s="39"/>
      <c r="O1068" s="39"/>
      <c r="P1068" s="39"/>
      <c r="Q1068" s="39"/>
      <c r="R1068" s="39"/>
      <c r="S1068" s="39"/>
      <c r="T1068" s="39"/>
      <c r="U1068" s="39"/>
      <c r="V1068" s="39"/>
      <c r="W1068" s="48"/>
      <c r="X1068" s="38"/>
      <c r="Y1068" s="53"/>
    </row>
    <row r="1069" spans="2:25" ht="33.9" customHeight="1">
      <c r="B1069" s="21">
        <f t="shared" si="15"/>
        <v>1017</v>
      </c>
      <c r="C1069" s="29"/>
      <c r="D1069" s="29"/>
      <c r="E1069" s="29"/>
      <c r="F1069" s="29"/>
      <c r="G1069" s="29"/>
      <c r="H1069" s="29"/>
      <c r="I1069" s="29"/>
      <c r="J1069" s="29"/>
      <c r="K1069" s="29"/>
      <c r="L1069" s="29"/>
      <c r="M1069" s="39"/>
      <c r="N1069" s="39"/>
      <c r="O1069" s="39"/>
      <c r="P1069" s="39"/>
      <c r="Q1069" s="39"/>
      <c r="R1069" s="39"/>
      <c r="S1069" s="39"/>
      <c r="T1069" s="39"/>
      <c r="U1069" s="39"/>
      <c r="V1069" s="39"/>
      <c r="W1069" s="48"/>
      <c r="X1069" s="38"/>
      <c r="Y1069" s="53"/>
    </row>
    <row r="1070" spans="2:25" ht="33.9" customHeight="1">
      <c r="B1070" s="21">
        <f t="shared" si="15"/>
        <v>1018</v>
      </c>
      <c r="C1070" s="29"/>
      <c r="D1070" s="29"/>
      <c r="E1070" s="29"/>
      <c r="F1070" s="29"/>
      <c r="G1070" s="29"/>
      <c r="H1070" s="29"/>
      <c r="I1070" s="29"/>
      <c r="J1070" s="29"/>
      <c r="K1070" s="29"/>
      <c r="L1070" s="29"/>
      <c r="M1070" s="39"/>
      <c r="N1070" s="39"/>
      <c r="O1070" s="39"/>
      <c r="P1070" s="39"/>
      <c r="Q1070" s="39"/>
      <c r="R1070" s="39"/>
      <c r="S1070" s="39"/>
      <c r="T1070" s="39"/>
      <c r="U1070" s="39"/>
      <c r="V1070" s="39"/>
      <c r="W1070" s="48"/>
      <c r="X1070" s="38"/>
      <c r="Y1070" s="53"/>
    </row>
    <row r="1071" spans="2:25" ht="33.9" customHeight="1">
      <c r="B1071" s="21">
        <f t="shared" si="15"/>
        <v>1019</v>
      </c>
      <c r="C1071" s="29"/>
      <c r="D1071" s="29"/>
      <c r="E1071" s="29"/>
      <c r="F1071" s="29"/>
      <c r="G1071" s="29"/>
      <c r="H1071" s="29"/>
      <c r="I1071" s="29"/>
      <c r="J1071" s="29"/>
      <c r="K1071" s="29"/>
      <c r="L1071" s="29"/>
      <c r="M1071" s="39"/>
      <c r="N1071" s="39"/>
      <c r="O1071" s="39"/>
      <c r="P1071" s="39"/>
      <c r="Q1071" s="39"/>
      <c r="R1071" s="39"/>
      <c r="S1071" s="39"/>
      <c r="T1071" s="39"/>
      <c r="U1071" s="39"/>
      <c r="V1071" s="39"/>
      <c r="W1071" s="48"/>
      <c r="X1071" s="38"/>
      <c r="Y1071" s="53"/>
    </row>
    <row r="1072" spans="2:25" ht="33.9" customHeight="1">
      <c r="B1072" s="21">
        <f t="shared" si="15"/>
        <v>1020</v>
      </c>
      <c r="C1072" s="29"/>
      <c r="D1072" s="29"/>
      <c r="E1072" s="29"/>
      <c r="F1072" s="29"/>
      <c r="G1072" s="29"/>
      <c r="H1072" s="29"/>
      <c r="I1072" s="29"/>
      <c r="J1072" s="29"/>
      <c r="K1072" s="29"/>
      <c r="L1072" s="29"/>
      <c r="M1072" s="39"/>
      <c r="N1072" s="39"/>
      <c r="O1072" s="39"/>
      <c r="P1072" s="39"/>
      <c r="Q1072" s="39"/>
      <c r="R1072" s="39"/>
      <c r="S1072" s="39"/>
      <c r="T1072" s="39"/>
      <c r="U1072" s="39"/>
      <c r="V1072" s="39"/>
      <c r="W1072" s="48"/>
      <c r="X1072" s="38"/>
      <c r="Y1072" s="53"/>
    </row>
    <row r="1073" spans="2:25" ht="33.9" customHeight="1">
      <c r="B1073" s="21">
        <f t="shared" si="15"/>
        <v>1021</v>
      </c>
      <c r="C1073" s="29"/>
      <c r="D1073" s="29"/>
      <c r="E1073" s="29"/>
      <c r="F1073" s="29"/>
      <c r="G1073" s="29"/>
      <c r="H1073" s="29"/>
      <c r="I1073" s="29"/>
      <c r="J1073" s="29"/>
      <c r="K1073" s="29"/>
      <c r="L1073" s="29"/>
      <c r="M1073" s="39"/>
      <c r="N1073" s="39"/>
      <c r="O1073" s="39"/>
      <c r="P1073" s="39"/>
      <c r="Q1073" s="39"/>
      <c r="R1073" s="39"/>
      <c r="S1073" s="39"/>
      <c r="T1073" s="39"/>
      <c r="U1073" s="39"/>
      <c r="V1073" s="39"/>
      <c r="W1073" s="48"/>
      <c r="X1073" s="38"/>
      <c r="Y1073" s="53"/>
    </row>
    <row r="1074" spans="2:25" ht="33.9" customHeight="1">
      <c r="B1074" s="21">
        <f t="shared" si="15"/>
        <v>1022</v>
      </c>
      <c r="C1074" s="29"/>
      <c r="D1074" s="29"/>
      <c r="E1074" s="29"/>
      <c r="F1074" s="29"/>
      <c r="G1074" s="29"/>
      <c r="H1074" s="29"/>
      <c r="I1074" s="29"/>
      <c r="J1074" s="29"/>
      <c r="K1074" s="29"/>
      <c r="L1074" s="29"/>
      <c r="M1074" s="39"/>
      <c r="N1074" s="39"/>
      <c r="O1074" s="39"/>
      <c r="P1074" s="39"/>
      <c r="Q1074" s="39"/>
      <c r="R1074" s="39"/>
      <c r="S1074" s="39"/>
      <c r="T1074" s="39"/>
      <c r="U1074" s="39"/>
      <c r="V1074" s="39"/>
      <c r="W1074" s="48"/>
      <c r="X1074" s="38"/>
      <c r="Y1074" s="53"/>
    </row>
    <row r="1075" spans="2:25" ht="33.9" customHeight="1">
      <c r="B1075" s="21">
        <f t="shared" si="15"/>
        <v>1023</v>
      </c>
      <c r="C1075" s="29"/>
      <c r="D1075" s="29"/>
      <c r="E1075" s="29"/>
      <c r="F1075" s="29"/>
      <c r="G1075" s="29"/>
      <c r="H1075" s="29"/>
      <c r="I1075" s="29"/>
      <c r="J1075" s="29"/>
      <c r="K1075" s="29"/>
      <c r="L1075" s="29"/>
      <c r="M1075" s="39"/>
      <c r="N1075" s="39"/>
      <c r="O1075" s="39"/>
      <c r="P1075" s="39"/>
      <c r="Q1075" s="39"/>
      <c r="R1075" s="39"/>
      <c r="S1075" s="39"/>
      <c r="T1075" s="39"/>
      <c r="U1075" s="39"/>
      <c r="V1075" s="39"/>
      <c r="W1075" s="48"/>
      <c r="X1075" s="38"/>
      <c r="Y1075" s="53"/>
    </row>
    <row r="1076" spans="2:25" ht="33.9" customHeight="1">
      <c r="B1076" s="21">
        <f t="shared" si="15"/>
        <v>1024</v>
      </c>
      <c r="C1076" s="29"/>
      <c r="D1076" s="29"/>
      <c r="E1076" s="29"/>
      <c r="F1076" s="29"/>
      <c r="G1076" s="29"/>
      <c r="H1076" s="29"/>
      <c r="I1076" s="29"/>
      <c r="J1076" s="29"/>
      <c r="K1076" s="29"/>
      <c r="L1076" s="29"/>
      <c r="M1076" s="39"/>
      <c r="N1076" s="39"/>
      <c r="O1076" s="39"/>
      <c r="P1076" s="39"/>
      <c r="Q1076" s="39"/>
      <c r="R1076" s="39"/>
      <c r="S1076" s="39"/>
      <c r="T1076" s="39"/>
      <c r="U1076" s="39"/>
      <c r="V1076" s="39"/>
      <c r="W1076" s="48"/>
      <c r="X1076" s="38"/>
      <c r="Y1076" s="53"/>
    </row>
    <row r="1077" spans="2:25" ht="33.9" customHeight="1">
      <c r="B1077" s="21">
        <f t="shared" si="15"/>
        <v>1025</v>
      </c>
      <c r="C1077" s="29"/>
      <c r="D1077" s="29"/>
      <c r="E1077" s="29"/>
      <c r="F1077" s="29"/>
      <c r="G1077" s="29"/>
      <c r="H1077" s="29"/>
      <c r="I1077" s="29"/>
      <c r="J1077" s="29"/>
      <c r="K1077" s="29"/>
      <c r="L1077" s="29"/>
      <c r="M1077" s="39"/>
      <c r="N1077" s="39"/>
      <c r="O1077" s="39"/>
      <c r="P1077" s="39"/>
      <c r="Q1077" s="39"/>
      <c r="R1077" s="39"/>
      <c r="S1077" s="39"/>
      <c r="T1077" s="39"/>
      <c r="U1077" s="39"/>
      <c r="V1077" s="39"/>
      <c r="W1077" s="48"/>
      <c r="X1077" s="38"/>
      <c r="Y1077" s="53"/>
    </row>
    <row r="1078" spans="2:25" ht="33.9" customHeight="1">
      <c r="B1078" s="21">
        <f t="shared" ref="B1078:B1141" si="16">B1077+1</f>
        <v>1026</v>
      </c>
      <c r="C1078" s="29"/>
      <c r="D1078" s="29"/>
      <c r="E1078" s="29"/>
      <c r="F1078" s="29"/>
      <c r="G1078" s="29"/>
      <c r="H1078" s="29"/>
      <c r="I1078" s="29"/>
      <c r="J1078" s="29"/>
      <c r="K1078" s="29"/>
      <c r="L1078" s="29"/>
      <c r="M1078" s="39"/>
      <c r="N1078" s="39"/>
      <c r="O1078" s="39"/>
      <c r="P1078" s="39"/>
      <c r="Q1078" s="39"/>
      <c r="R1078" s="39"/>
      <c r="S1078" s="39"/>
      <c r="T1078" s="39"/>
      <c r="U1078" s="39"/>
      <c r="V1078" s="39"/>
      <c r="W1078" s="48"/>
      <c r="X1078" s="38"/>
      <c r="Y1078" s="53"/>
    </row>
    <row r="1079" spans="2:25" ht="33.9" customHeight="1">
      <c r="B1079" s="21">
        <f t="shared" si="16"/>
        <v>1027</v>
      </c>
      <c r="C1079" s="29"/>
      <c r="D1079" s="29"/>
      <c r="E1079" s="29"/>
      <c r="F1079" s="29"/>
      <c r="G1079" s="29"/>
      <c r="H1079" s="29"/>
      <c r="I1079" s="29"/>
      <c r="J1079" s="29"/>
      <c r="K1079" s="29"/>
      <c r="L1079" s="29"/>
      <c r="M1079" s="39"/>
      <c r="N1079" s="39"/>
      <c r="O1079" s="39"/>
      <c r="P1079" s="39"/>
      <c r="Q1079" s="39"/>
      <c r="R1079" s="39"/>
      <c r="S1079" s="39"/>
      <c r="T1079" s="39"/>
      <c r="U1079" s="39"/>
      <c r="V1079" s="39"/>
      <c r="W1079" s="48"/>
      <c r="X1079" s="38"/>
      <c r="Y1079" s="53"/>
    </row>
    <row r="1080" spans="2:25" ht="33.9" customHeight="1">
      <c r="B1080" s="21">
        <f t="shared" si="16"/>
        <v>1028</v>
      </c>
      <c r="C1080" s="29"/>
      <c r="D1080" s="29"/>
      <c r="E1080" s="29"/>
      <c r="F1080" s="29"/>
      <c r="G1080" s="29"/>
      <c r="H1080" s="29"/>
      <c r="I1080" s="29"/>
      <c r="J1080" s="29"/>
      <c r="K1080" s="29"/>
      <c r="L1080" s="29"/>
      <c r="M1080" s="39"/>
      <c r="N1080" s="39"/>
      <c r="O1080" s="39"/>
      <c r="P1080" s="39"/>
      <c r="Q1080" s="39"/>
      <c r="R1080" s="39"/>
      <c r="S1080" s="39"/>
      <c r="T1080" s="39"/>
      <c r="U1080" s="39"/>
      <c r="V1080" s="39"/>
      <c r="W1080" s="48"/>
      <c r="X1080" s="38"/>
      <c r="Y1080" s="53"/>
    </row>
    <row r="1081" spans="2:25" ht="33.9" customHeight="1">
      <c r="B1081" s="21">
        <f t="shared" si="16"/>
        <v>1029</v>
      </c>
      <c r="C1081" s="29"/>
      <c r="D1081" s="29"/>
      <c r="E1081" s="29"/>
      <c r="F1081" s="29"/>
      <c r="G1081" s="29"/>
      <c r="H1081" s="29"/>
      <c r="I1081" s="29"/>
      <c r="J1081" s="29"/>
      <c r="K1081" s="29"/>
      <c r="L1081" s="29"/>
      <c r="M1081" s="39"/>
      <c r="N1081" s="39"/>
      <c r="O1081" s="39"/>
      <c r="P1081" s="39"/>
      <c r="Q1081" s="39"/>
      <c r="R1081" s="39"/>
      <c r="S1081" s="39"/>
      <c r="T1081" s="39"/>
      <c r="U1081" s="39"/>
      <c r="V1081" s="39"/>
      <c r="W1081" s="48"/>
      <c r="X1081" s="38"/>
      <c r="Y1081" s="53"/>
    </row>
    <row r="1082" spans="2:25" ht="33.9" customHeight="1">
      <c r="B1082" s="21">
        <f t="shared" si="16"/>
        <v>1030</v>
      </c>
      <c r="C1082" s="29"/>
      <c r="D1082" s="29"/>
      <c r="E1082" s="29"/>
      <c r="F1082" s="29"/>
      <c r="G1082" s="29"/>
      <c r="H1082" s="29"/>
      <c r="I1082" s="29"/>
      <c r="J1082" s="29"/>
      <c r="K1082" s="29"/>
      <c r="L1082" s="29"/>
      <c r="M1082" s="39"/>
      <c r="N1082" s="39"/>
      <c r="O1082" s="39"/>
      <c r="P1082" s="39"/>
      <c r="Q1082" s="39"/>
      <c r="R1082" s="39"/>
      <c r="S1082" s="39"/>
      <c r="T1082" s="39"/>
      <c r="U1082" s="39"/>
      <c r="V1082" s="39"/>
      <c r="W1082" s="48"/>
      <c r="X1082" s="38"/>
      <c r="Y1082" s="53"/>
    </row>
    <row r="1083" spans="2:25" ht="33.9" customHeight="1">
      <c r="B1083" s="21">
        <f t="shared" si="16"/>
        <v>1031</v>
      </c>
      <c r="C1083" s="29"/>
      <c r="D1083" s="29"/>
      <c r="E1083" s="29"/>
      <c r="F1083" s="29"/>
      <c r="G1083" s="29"/>
      <c r="H1083" s="29"/>
      <c r="I1083" s="29"/>
      <c r="J1083" s="29"/>
      <c r="K1083" s="29"/>
      <c r="L1083" s="29"/>
      <c r="M1083" s="39"/>
      <c r="N1083" s="39"/>
      <c r="O1083" s="39"/>
      <c r="P1083" s="39"/>
      <c r="Q1083" s="39"/>
      <c r="R1083" s="39"/>
      <c r="S1083" s="39"/>
      <c r="T1083" s="39"/>
      <c r="U1083" s="39"/>
      <c r="V1083" s="39"/>
      <c r="W1083" s="48"/>
      <c r="X1083" s="38"/>
      <c r="Y1083" s="53"/>
    </row>
    <row r="1084" spans="2:25" ht="33.9" customHeight="1">
      <c r="B1084" s="21">
        <f t="shared" si="16"/>
        <v>1032</v>
      </c>
      <c r="C1084" s="29"/>
      <c r="D1084" s="29"/>
      <c r="E1084" s="29"/>
      <c r="F1084" s="29"/>
      <c r="G1084" s="29"/>
      <c r="H1084" s="29"/>
      <c r="I1084" s="29"/>
      <c r="J1084" s="29"/>
      <c r="K1084" s="29"/>
      <c r="L1084" s="29"/>
      <c r="M1084" s="39"/>
      <c r="N1084" s="39"/>
      <c r="O1084" s="39"/>
      <c r="P1084" s="39"/>
      <c r="Q1084" s="39"/>
      <c r="R1084" s="39"/>
      <c r="S1084" s="39"/>
      <c r="T1084" s="39"/>
      <c r="U1084" s="39"/>
      <c r="V1084" s="39"/>
      <c r="W1084" s="48"/>
      <c r="X1084" s="38"/>
      <c r="Y1084" s="53"/>
    </row>
    <row r="1085" spans="2:25" ht="33.9" customHeight="1">
      <c r="B1085" s="21">
        <f t="shared" si="16"/>
        <v>1033</v>
      </c>
      <c r="C1085" s="29"/>
      <c r="D1085" s="29"/>
      <c r="E1085" s="29"/>
      <c r="F1085" s="29"/>
      <c r="G1085" s="29"/>
      <c r="H1085" s="29"/>
      <c r="I1085" s="29"/>
      <c r="J1085" s="29"/>
      <c r="K1085" s="29"/>
      <c r="L1085" s="29"/>
      <c r="M1085" s="39"/>
      <c r="N1085" s="39"/>
      <c r="O1085" s="39"/>
      <c r="P1085" s="39"/>
      <c r="Q1085" s="39"/>
      <c r="R1085" s="39"/>
      <c r="S1085" s="39"/>
      <c r="T1085" s="39"/>
      <c r="U1085" s="39"/>
      <c r="V1085" s="39"/>
      <c r="W1085" s="48"/>
      <c r="X1085" s="38"/>
      <c r="Y1085" s="53"/>
    </row>
    <row r="1086" spans="2:25" ht="33.9" customHeight="1">
      <c r="B1086" s="21">
        <f t="shared" si="16"/>
        <v>1034</v>
      </c>
      <c r="C1086" s="29"/>
      <c r="D1086" s="29"/>
      <c r="E1086" s="29"/>
      <c r="F1086" s="29"/>
      <c r="G1086" s="29"/>
      <c r="H1086" s="29"/>
      <c r="I1086" s="29"/>
      <c r="J1086" s="29"/>
      <c r="K1086" s="29"/>
      <c r="L1086" s="29"/>
      <c r="M1086" s="39"/>
      <c r="N1086" s="39"/>
      <c r="O1086" s="39"/>
      <c r="P1086" s="39"/>
      <c r="Q1086" s="39"/>
      <c r="R1086" s="39"/>
      <c r="S1086" s="39"/>
      <c r="T1086" s="39"/>
      <c r="U1086" s="39"/>
      <c r="V1086" s="39"/>
      <c r="W1086" s="48"/>
      <c r="X1086" s="38"/>
      <c r="Y1086" s="53"/>
    </row>
    <row r="1087" spans="2:25" ht="33.9" customHeight="1">
      <c r="B1087" s="21">
        <f t="shared" si="16"/>
        <v>1035</v>
      </c>
      <c r="C1087" s="29"/>
      <c r="D1087" s="29"/>
      <c r="E1087" s="29"/>
      <c r="F1087" s="29"/>
      <c r="G1087" s="29"/>
      <c r="H1087" s="29"/>
      <c r="I1087" s="29"/>
      <c r="J1087" s="29"/>
      <c r="K1087" s="29"/>
      <c r="L1087" s="29"/>
      <c r="M1087" s="39"/>
      <c r="N1087" s="39"/>
      <c r="O1087" s="39"/>
      <c r="P1087" s="39"/>
      <c r="Q1087" s="39"/>
      <c r="R1087" s="39"/>
      <c r="S1087" s="39"/>
      <c r="T1087" s="39"/>
      <c r="U1087" s="39"/>
      <c r="V1087" s="39"/>
      <c r="W1087" s="48"/>
      <c r="X1087" s="38"/>
      <c r="Y1087" s="53"/>
    </row>
    <row r="1088" spans="2:25" ht="33.9" customHeight="1">
      <c r="B1088" s="21">
        <f t="shared" si="16"/>
        <v>1036</v>
      </c>
      <c r="C1088" s="29"/>
      <c r="D1088" s="29"/>
      <c r="E1088" s="29"/>
      <c r="F1088" s="29"/>
      <c r="G1088" s="29"/>
      <c r="H1088" s="29"/>
      <c r="I1088" s="29"/>
      <c r="J1088" s="29"/>
      <c r="K1088" s="29"/>
      <c r="L1088" s="29"/>
      <c r="M1088" s="39"/>
      <c r="N1088" s="39"/>
      <c r="O1088" s="39"/>
      <c r="P1088" s="39"/>
      <c r="Q1088" s="39"/>
      <c r="R1088" s="39"/>
      <c r="S1088" s="39"/>
      <c r="T1088" s="39"/>
      <c r="U1088" s="39"/>
      <c r="V1088" s="39"/>
      <c r="W1088" s="48"/>
      <c r="X1088" s="38"/>
      <c r="Y1088" s="53"/>
    </row>
    <row r="1089" spans="2:25" ht="33.9" customHeight="1">
      <c r="B1089" s="21">
        <f t="shared" si="16"/>
        <v>1037</v>
      </c>
      <c r="C1089" s="29"/>
      <c r="D1089" s="29"/>
      <c r="E1089" s="29"/>
      <c r="F1089" s="29"/>
      <c r="G1089" s="29"/>
      <c r="H1089" s="29"/>
      <c r="I1089" s="29"/>
      <c r="J1089" s="29"/>
      <c r="K1089" s="29"/>
      <c r="L1089" s="29"/>
      <c r="M1089" s="39"/>
      <c r="N1089" s="39"/>
      <c r="O1089" s="39"/>
      <c r="P1089" s="39"/>
      <c r="Q1089" s="39"/>
      <c r="R1089" s="39"/>
      <c r="S1089" s="39"/>
      <c r="T1089" s="39"/>
      <c r="U1089" s="39"/>
      <c r="V1089" s="39"/>
      <c r="W1089" s="48"/>
      <c r="X1089" s="38"/>
      <c r="Y1089" s="53"/>
    </row>
    <row r="1090" spans="2:25" ht="33.9" customHeight="1">
      <c r="B1090" s="21">
        <f t="shared" si="16"/>
        <v>1038</v>
      </c>
      <c r="C1090" s="29"/>
      <c r="D1090" s="29"/>
      <c r="E1090" s="29"/>
      <c r="F1090" s="29"/>
      <c r="G1090" s="29"/>
      <c r="H1090" s="29"/>
      <c r="I1090" s="29"/>
      <c r="J1090" s="29"/>
      <c r="K1090" s="29"/>
      <c r="L1090" s="29"/>
      <c r="M1090" s="39"/>
      <c r="N1090" s="39"/>
      <c r="O1090" s="39"/>
      <c r="P1090" s="39"/>
      <c r="Q1090" s="39"/>
      <c r="R1090" s="39"/>
      <c r="S1090" s="39"/>
      <c r="T1090" s="39"/>
      <c r="U1090" s="39"/>
      <c r="V1090" s="39"/>
      <c r="W1090" s="48"/>
      <c r="X1090" s="38"/>
      <c r="Y1090" s="53"/>
    </row>
    <row r="1091" spans="2:25" ht="33.9" customHeight="1">
      <c r="B1091" s="21">
        <f t="shared" si="16"/>
        <v>1039</v>
      </c>
      <c r="C1091" s="29"/>
      <c r="D1091" s="29"/>
      <c r="E1091" s="29"/>
      <c r="F1091" s="29"/>
      <c r="G1091" s="29"/>
      <c r="H1091" s="29"/>
      <c r="I1091" s="29"/>
      <c r="J1091" s="29"/>
      <c r="K1091" s="29"/>
      <c r="L1091" s="29"/>
      <c r="M1091" s="39"/>
      <c r="N1091" s="39"/>
      <c r="O1091" s="39"/>
      <c r="P1091" s="39"/>
      <c r="Q1091" s="39"/>
      <c r="R1091" s="39"/>
      <c r="S1091" s="39"/>
      <c r="T1091" s="39"/>
      <c r="U1091" s="39"/>
      <c r="V1091" s="39"/>
      <c r="W1091" s="48"/>
      <c r="X1091" s="38"/>
      <c r="Y1091" s="53"/>
    </row>
    <row r="1092" spans="2:25" ht="33.9" customHeight="1">
      <c r="B1092" s="21">
        <f t="shared" si="16"/>
        <v>1040</v>
      </c>
      <c r="C1092" s="29"/>
      <c r="D1092" s="29"/>
      <c r="E1092" s="29"/>
      <c r="F1092" s="29"/>
      <c r="G1092" s="29"/>
      <c r="H1092" s="29"/>
      <c r="I1092" s="29"/>
      <c r="J1092" s="29"/>
      <c r="K1092" s="29"/>
      <c r="L1092" s="29"/>
      <c r="M1092" s="39"/>
      <c r="N1092" s="39"/>
      <c r="O1092" s="39"/>
      <c r="P1092" s="39"/>
      <c r="Q1092" s="39"/>
      <c r="R1092" s="39"/>
      <c r="S1092" s="39"/>
      <c r="T1092" s="39"/>
      <c r="U1092" s="39"/>
      <c r="V1092" s="39"/>
      <c r="W1092" s="48"/>
      <c r="X1092" s="38"/>
      <c r="Y1092" s="53"/>
    </row>
    <row r="1093" spans="2:25" ht="33.9" customHeight="1">
      <c r="B1093" s="21">
        <f t="shared" si="16"/>
        <v>1041</v>
      </c>
      <c r="C1093" s="29"/>
      <c r="D1093" s="29"/>
      <c r="E1093" s="29"/>
      <c r="F1093" s="29"/>
      <c r="G1093" s="29"/>
      <c r="H1093" s="29"/>
      <c r="I1093" s="29"/>
      <c r="J1093" s="29"/>
      <c r="K1093" s="29"/>
      <c r="L1093" s="29"/>
      <c r="M1093" s="39"/>
      <c r="N1093" s="39"/>
      <c r="O1093" s="39"/>
      <c r="P1093" s="39"/>
      <c r="Q1093" s="39"/>
      <c r="R1093" s="39"/>
      <c r="S1093" s="39"/>
      <c r="T1093" s="39"/>
      <c r="U1093" s="39"/>
      <c r="V1093" s="39"/>
      <c r="W1093" s="48"/>
      <c r="X1093" s="38"/>
      <c r="Y1093" s="53"/>
    </row>
    <row r="1094" spans="2:25" ht="33.9" customHeight="1">
      <c r="B1094" s="21">
        <f t="shared" si="16"/>
        <v>1042</v>
      </c>
      <c r="C1094" s="29"/>
      <c r="D1094" s="29"/>
      <c r="E1094" s="29"/>
      <c r="F1094" s="29"/>
      <c r="G1094" s="29"/>
      <c r="H1094" s="29"/>
      <c r="I1094" s="29"/>
      <c r="J1094" s="29"/>
      <c r="K1094" s="29"/>
      <c r="L1094" s="29"/>
      <c r="M1094" s="39"/>
      <c r="N1094" s="39"/>
      <c r="O1094" s="39"/>
      <c r="P1094" s="39"/>
      <c r="Q1094" s="39"/>
      <c r="R1094" s="39"/>
      <c r="S1094" s="39"/>
      <c r="T1094" s="39"/>
      <c r="U1094" s="39"/>
      <c r="V1094" s="39"/>
      <c r="W1094" s="48"/>
      <c r="X1094" s="38"/>
      <c r="Y1094" s="53"/>
    </row>
    <row r="1095" spans="2:25" ht="33.9" customHeight="1">
      <c r="B1095" s="21">
        <f t="shared" si="16"/>
        <v>1043</v>
      </c>
      <c r="C1095" s="29"/>
      <c r="D1095" s="29"/>
      <c r="E1095" s="29"/>
      <c r="F1095" s="29"/>
      <c r="G1095" s="29"/>
      <c r="H1095" s="29"/>
      <c r="I1095" s="29"/>
      <c r="J1095" s="29"/>
      <c r="K1095" s="29"/>
      <c r="L1095" s="29"/>
      <c r="M1095" s="39"/>
      <c r="N1095" s="39"/>
      <c r="O1095" s="39"/>
      <c r="P1095" s="39"/>
      <c r="Q1095" s="39"/>
      <c r="R1095" s="39"/>
      <c r="S1095" s="39"/>
      <c r="T1095" s="39"/>
      <c r="U1095" s="39"/>
      <c r="V1095" s="39"/>
      <c r="W1095" s="48"/>
      <c r="X1095" s="38"/>
      <c r="Y1095" s="53"/>
    </row>
    <row r="1096" spans="2:25" ht="33.9" customHeight="1">
      <c r="B1096" s="21">
        <f t="shared" si="16"/>
        <v>1044</v>
      </c>
      <c r="C1096" s="29"/>
      <c r="D1096" s="29"/>
      <c r="E1096" s="29"/>
      <c r="F1096" s="29"/>
      <c r="G1096" s="29"/>
      <c r="H1096" s="29"/>
      <c r="I1096" s="29"/>
      <c r="J1096" s="29"/>
      <c r="K1096" s="29"/>
      <c r="L1096" s="29"/>
      <c r="M1096" s="39"/>
      <c r="N1096" s="39"/>
      <c r="O1096" s="39"/>
      <c r="P1096" s="39"/>
      <c r="Q1096" s="39"/>
      <c r="R1096" s="39"/>
      <c r="S1096" s="39"/>
      <c r="T1096" s="39"/>
      <c r="U1096" s="39"/>
      <c r="V1096" s="39"/>
      <c r="W1096" s="48"/>
      <c r="X1096" s="38"/>
      <c r="Y1096" s="53"/>
    </row>
    <row r="1097" spans="2:25" ht="33.9" customHeight="1">
      <c r="B1097" s="21">
        <f t="shared" si="16"/>
        <v>1045</v>
      </c>
      <c r="C1097" s="29"/>
      <c r="D1097" s="29"/>
      <c r="E1097" s="29"/>
      <c r="F1097" s="29"/>
      <c r="G1097" s="29"/>
      <c r="H1097" s="29"/>
      <c r="I1097" s="29"/>
      <c r="J1097" s="29"/>
      <c r="K1097" s="29"/>
      <c r="L1097" s="29"/>
      <c r="M1097" s="39"/>
      <c r="N1097" s="39"/>
      <c r="O1097" s="39"/>
      <c r="P1097" s="39"/>
      <c r="Q1097" s="39"/>
      <c r="R1097" s="39"/>
      <c r="S1097" s="39"/>
      <c r="T1097" s="39"/>
      <c r="U1097" s="39"/>
      <c r="V1097" s="39"/>
      <c r="W1097" s="48"/>
      <c r="X1097" s="38"/>
      <c r="Y1097" s="53"/>
    </row>
    <row r="1098" spans="2:25" ht="33.9" customHeight="1">
      <c r="B1098" s="21">
        <f t="shared" si="16"/>
        <v>1046</v>
      </c>
      <c r="C1098" s="29"/>
      <c r="D1098" s="29"/>
      <c r="E1098" s="29"/>
      <c r="F1098" s="29"/>
      <c r="G1098" s="29"/>
      <c r="H1098" s="29"/>
      <c r="I1098" s="29"/>
      <c r="J1098" s="29"/>
      <c r="K1098" s="29"/>
      <c r="L1098" s="29"/>
      <c r="M1098" s="39"/>
      <c r="N1098" s="39"/>
      <c r="O1098" s="39"/>
      <c r="P1098" s="39"/>
      <c r="Q1098" s="39"/>
      <c r="R1098" s="39"/>
      <c r="S1098" s="39"/>
      <c r="T1098" s="39"/>
      <c r="U1098" s="39"/>
      <c r="V1098" s="39"/>
      <c r="W1098" s="48"/>
      <c r="X1098" s="38"/>
      <c r="Y1098" s="53"/>
    </row>
    <row r="1099" spans="2:25" ht="33.9" customHeight="1">
      <c r="B1099" s="21">
        <f t="shared" si="16"/>
        <v>1047</v>
      </c>
      <c r="C1099" s="29"/>
      <c r="D1099" s="29"/>
      <c r="E1099" s="29"/>
      <c r="F1099" s="29"/>
      <c r="G1099" s="29"/>
      <c r="H1099" s="29"/>
      <c r="I1099" s="29"/>
      <c r="J1099" s="29"/>
      <c r="K1099" s="29"/>
      <c r="L1099" s="29"/>
      <c r="M1099" s="39"/>
      <c r="N1099" s="39"/>
      <c r="O1099" s="39"/>
      <c r="P1099" s="39"/>
      <c r="Q1099" s="39"/>
      <c r="R1099" s="39"/>
      <c r="S1099" s="39"/>
      <c r="T1099" s="39"/>
      <c r="U1099" s="39"/>
      <c r="V1099" s="39"/>
      <c r="W1099" s="48"/>
      <c r="X1099" s="38"/>
      <c r="Y1099" s="53"/>
    </row>
    <row r="1100" spans="2:25" ht="33.9" customHeight="1">
      <c r="B1100" s="21">
        <f t="shared" si="16"/>
        <v>1048</v>
      </c>
      <c r="C1100" s="29"/>
      <c r="D1100" s="29"/>
      <c r="E1100" s="29"/>
      <c r="F1100" s="29"/>
      <c r="G1100" s="29"/>
      <c r="H1100" s="29"/>
      <c r="I1100" s="29"/>
      <c r="J1100" s="29"/>
      <c r="K1100" s="29"/>
      <c r="L1100" s="29"/>
      <c r="M1100" s="39"/>
      <c r="N1100" s="39"/>
      <c r="O1100" s="39"/>
      <c r="P1100" s="39"/>
      <c r="Q1100" s="39"/>
      <c r="R1100" s="39"/>
      <c r="S1100" s="39"/>
      <c r="T1100" s="39"/>
      <c r="U1100" s="39"/>
      <c r="V1100" s="39"/>
      <c r="W1100" s="48"/>
      <c r="X1100" s="38"/>
      <c r="Y1100" s="53"/>
    </row>
    <row r="1101" spans="2:25" ht="33.9" customHeight="1">
      <c r="B1101" s="21">
        <f t="shared" si="16"/>
        <v>1049</v>
      </c>
      <c r="C1101" s="29"/>
      <c r="D1101" s="29"/>
      <c r="E1101" s="29"/>
      <c r="F1101" s="29"/>
      <c r="G1101" s="29"/>
      <c r="H1101" s="29"/>
      <c r="I1101" s="29"/>
      <c r="J1101" s="29"/>
      <c r="K1101" s="29"/>
      <c r="L1101" s="29"/>
      <c r="M1101" s="39"/>
      <c r="N1101" s="39"/>
      <c r="O1101" s="39"/>
      <c r="P1101" s="39"/>
      <c r="Q1101" s="39"/>
      <c r="R1101" s="39"/>
      <c r="S1101" s="39"/>
      <c r="T1101" s="39"/>
      <c r="U1101" s="39"/>
      <c r="V1101" s="39"/>
      <c r="W1101" s="48"/>
      <c r="X1101" s="38"/>
      <c r="Y1101" s="53"/>
    </row>
    <row r="1102" spans="2:25" ht="33.9" customHeight="1">
      <c r="B1102" s="21">
        <f t="shared" si="16"/>
        <v>1050</v>
      </c>
      <c r="C1102" s="29"/>
      <c r="D1102" s="29"/>
      <c r="E1102" s="29"/>
      <c r="F1102" s="29"/>
      <c r="G1102" s="29"/>
      <c r="H1102" s="29"/>
      <c r="I1102" s="29"/>
      <c r="J1102" s="29"/>
      <c r="K1102" s="29"/>
      <c r="L1102" s="29"/>
      <c r="M1102" s="39"/>
      <c r="N1102" s="39"/>
      <c r="O1102" s="39"/>
      <c r="P1102" s="39"/>
      <c r="Q1102" s="39"/>
      <c r="R1102" s="39"/>
      <c r="S1102" s="39"/>
      <c r="T1102" s="39"/>
      <c r="U1102" s="39"/>
      <c r="V1102" s="39"/>
      <c r="W1102" s="48"/>
      <c r="X1102" s="38"/>
      <c r="Y1102" s="53"/>
    </row>
    <row r="1103" spans="2:25" ht="33.9" customHeight="1">
      <c r="B1103" s="21">
        <f t="shared" si="16"/>
        <v>1051</v>
      </c>
      <c r="C1103" s="29"/>
      <c r="D1103" s="29"/>
      <c r="E1103" s="29"/>
      <c r="F1103" s="29"/>
      <c r="G1103" s="29"/>
      <c r="H1103" s="29"/>
      <c r="I1103" s="29"/>
      <c r="J1103" s="29"/>
      <c r="K1103" s="29"/>
      <c r="L1103" s="29"/>
      <c r="M1103" s="39"/>
      <c r="N1103" s="39"/>
      <c r="O1103" s="39"/>
      <c r="P1103" s="39"/>
      <c r="Q1103" s="39"/>
      <c r="R1103" s="39"/>
      <c r="S1103" s="39"/>
      <c r="T1103" s="39"/>
      <c r="U1103" s="39"/>
      <c r="V1103" s="39"/>
      <c r="W1103" s="48"/>
      <c r="X1103" s="38"/>
      <c r="Y1103" s="53"/>
    </row>
    <row r="1104" spans="2:25" ht="33.9" customHeight="1">
      <c r="B1104" s="21">
        <f t="shared" si="16"/>
        <v>1052</v>
      </c>
      <c r="C1104" s="29"/>
      <c r="D1104" s="29"/>
      <c r="E1104" s="29"/>
      <c r="F1104" s="29"/>
      <c r="G1104" s="29"/>
      <c r="H1104" s="29"/>
      <c r="I1104" s="29"/>
      <c r="J1104" s="29"/>
      <c r="K1104" s="29"/>
      <c r="L1104" s="29"/>
      <c r="M1104" s="39"/>
      <c r="N1104" s="39"/>
      <c r="O1104" s="39"/>
      <c r="P1104" s="39"/>
      <c r="Q1104" s="39"/>
      <c r="R1104" s="39"/>
      <c r="S1104" s="39"/>
      <c r="T1104" s="39"/>
      <c r="U1104" s="39"/>
      <c r="V1104" s="39"/>
      <c r="W1104" s="48"/>
      <c r="X1104" s="38"/>
      <c r="Y1104" s="53"/>
    </row>
    <row r="1105" spans="2:25" ht="33.9" customHeight="1">
      <c r="B1105" s="21">
        <f t="shared" si="16"/>
        <v>1053</v>
      </c>
      <c r="C1105" s="29"/>
      <c r="D1105" s="29"/>
      <c r="E1105" s="29"/>
      <c r="F1105" s="29"/>
      <c r="G1105" s="29"/>
      <c r="H1105" s="29"/>
      <c r="I1105" s="29"/>
      <c r="J1105" s="29"/>
      <c r="K1105" s="29"/>
      <c r="L1105" s="29"/>
      <c r="M1105" s="39"/>
      <c r="N1105" s="39"/>
      <c r="O1105" s="39"/>
      <c r="P1105" s="39"/>
      <c r="Q1105" s="39"/>
      <c r="R1105" s="39"/>
      <c r="S1105" s="39"/>
      <c r="T1105" s="39"/>
      <c r="U1105" s="39"/>
      <c r="V1105" s="39"/>
      <c r="W1105" s="48"/>
      <c r="X1105" s="38"/>
      <c r="Y1105" s="53"/>
    </row>
    <row r="1106" spans="2:25" ht="33.9" customHeight="1">
      <c r="B1106" s="21">
        <f t="shared" si="16"/>
        <v>1054</v>
      </c>
      <c r="C1106" s="29"/>
      <c r="D1106" s="29"/>
      <c r="E1106" s="29"/>
      <c r="F1106" s="29"/>
      <c r="G1106" s="29"/>
      <c r="H1106" s="29"/>
      <c r="I1106" s="29"/>
      <c r="J1106" s="29"/>
      <c r="K1106" s="29"/>
      <c r="L1106" s="29"/>
      <c r="M1106" s="39"/>
      <c r="N1106" s="39"/>
      <c r="O1106" s="39"/>
      <c r="P1106" s="39"/>
      <c r="Q1106" s="39"/>
      <c r="R1106" s="39"/>
      <c r="S1106" s="39"/>
      <c r="T1106" s="39"/>
      <c r="U1106" s="39"/>
      <c r="V1106" s="39"/>
      <c r="W1106" s="48"/>
      <c r="X1106" s="38"/>
      <c r="Y1106" s="53"/>
    </row>
    <row r="1107" spans="2:25" ht="33.9" customHeight="1">
      <c r="B1107" s="21">
        <f t="shared" si="16"/>
        <v>1055</v>
      </c>
      <c r="C1107" s="29"/>
      <c r="D1107" s="29"/>
      <c r="E1107" s="29"/>
      <c r="F1107" s="29"/>
      <c r="G1107" s="29"/>
      <c r="H1107" s="29"/>
      <c r="I1107" s="29"/>
      <c r="J1107" s="29"/>
      <c r="K1107" s="29"/>
      <c r="L1107" s="29"/>
      <c r="M1107" s="39"/>
      <c r="N1107" s="39"/>
      <c r="O1107" s="39"/>
      <c r="P1107" s="39"/>
      <c r="Q1107" s="39"/>
      <c r="R1107" s="39"/>
      <c r="S1107" s="39"/>
      <c r="T1107" s="39"/>
      <c r="U1107" s="39"/>
      <c r="V1107" s="39"/>
      <c r="W1107" s="48"/>
      <c r="X1107" s="38"/>
      <c r="Y1107" s="53"/>
    </row>
    <row r="1108" spans="2:25" ht="33.9" customHeight="1">
      <c r="B1108" s="21">
        <f t="shared" si="16"/>
        <v>1056</v>
      </c>
      <c r="C1108" s="29"/>
      <c r="D1108" s="29"/>
      <c r="E1108" s="29"/>
      <c r="F1108" s="29"/>
      <c r="G1108" s="29"/>
      <c r="H1108" s="29"/>
      <c r="I1108" s="29"/>
      <c r="J1108" s="29"/>
      <c r="K1108" s="29"/>
      <c r="L1108" s="29"/>
      <c r="M1108" s="39"/>
      <c r="N1108" s="39"/>
      <c r="O1108" s="39"/>
      <c r="P1108" s="39"/>
      <c r="Q1108" s="39"/>
      <c r="R1108" s="39"/>
      <c r="S1108" s="39"/>
      <c r="T1108" s="39"/>
      <c r="U1108" s="39"/>
      <c r="V1108" s="39"/>
      <c r="W1108" s="48"/>
      <c r="X1108" s="38"/>
      <c r="Y1108" s="53"/>
    </row>
    <row r="1109" spans="2:25" ht="33.9" customHeight="1">
      <c r="B1109" s="21">
        <f t="shared" si="16"/>
        <v>1057</v>
      </c>
      <c r="C1109" s="29"/>
      <c r="D1109" s="29"/>
      <c r="E1109" s="29"/>
      <c r="F1109" s="29"/>
      <c r="G1109" s="29"/>
      <c r="H1109" s="29"/>
      <c r="I1109" s="29"/>
      <c r="J1109" s="29"/>
      <c r="K1109" s="29"/>
      <c r="L1109" s="29"/>
      <c r="M1109" s="39"/>
      <c r="N1109" s="39"/>
      <c r="O1109" s="39"/>
      <c r="P1109" s="39"/>
      <c r="Q1109" s="39"/>
      <c r="R1109" s="39"/>
      <c r="S1109" s="39"/>
      <c r="T1109" s="39"/>
      <c r="U1109" s="39"/>
      <c r="V1109" s="39"/>
      <c r="W1109" s="48"/>
      <c r="X1109" s="38"/>
      <c r="Y1109" s="53"/>
    </row>
    <row r="1110" spans="2:25" ht="33.9" customHeight="1">
      <c r="B1110" s="21">
        <f t="shared" si="16"/>
        <v>1058</v>
      </c>
      <c r="C1110" s="29"/>
      <c r="D1110" s="29"/>
      <c r="E1110" s="29"/>
      <c r="F1110" s="29"/>
      <c r="G1110" s="29"/>
      <c r="H1110" s="29"/>
      <c r="I1110" s="29"/>
      <c r="J1110" s="29"/>
      <c r="K1110" s="29"/>
      <c r="L1110" s="29"/>
      <c r="M1110" s="39"/>
      <c r="N1110" s="39"/>
      <c r="O1110" s="39"/>
      <c r="P1110" s="39"/>
      <c r="Q1110" s="39"/>
      <c r="R1110" s="39"/>
      <c r="S1110" s="39"/>
      <c r="T1110" s="39"/>
      <c r="U1110" s="39"/>
      <c r="V1110" s="39"/>
      <c r="W1110" s="48"/>
      <c r="X1110" s="38"/>
      <c r="Y1110" s="53"/>
    </row>
    <row r="1111" spans="2:25" ht="33.9" customHeight="1">
      <c r="B1111" s="21">
        <f t="shared" si="16"/>
        <v>1059</v>
      </c>
      <c r="C1111" s="29"/>
      <c r="D1111" s="29"/>
      <c r="E1111" s="29"/>
      <c r="F1111" s="29"/>
      <c r="G1111" s="29"/>
      <c r="H1111" s="29"/>
      <c r="I1111" s="29"/>
      <c r="J1111" s="29"/>
      <c r="K1111" s="29"/>
      <c r="L1111" s="29"/>
      <c r="M1111" s="39"/>
      <c r="N1111" s="39"/>
      <c r="O1111" s="39"/>
      <c r="P1111" s="39"/>
      <c r="Q1111" s="39"/>
      <c r="R1111" s="39"/>
      <c r="S1111" s="39"/>
      <c r="T1111" s="39"/>
      <c r="U1111" s="39"/>
      <c r="V1111" s="39"/>
      <c r="W1111" s="48"/>
      <c r="X1111" s="38"/>
      <c r="Y1111" s="53"/>
    </row>
    <row r="1112" spans="2:25" ht="33.9" customHeight="1">
      <c r="B1112" s="21">
        <f t="shared" si="16"/>
        <v>1060</v>
      </c>
      <c r="C1112" s="29"/>
      <c r="D1112" s="29"/>
      <c r="E1112" s="29"/>
      <c r="F1112" s="29"/>
      <c r="G1112" s="29"/>
      <c r="H1112" s="29"/>
      <c r="I1112" s="29"/>
      <c r="J1112" s="29"/>
      <c r="K1112" s="29"/>
      <c r="L1112" s="29"/>
      <c r="M1112" s="39"/>
      <c r="N1112" s="39"/>
      <c r="O1112" s="39"/>
      <c r="P1112" s="39"/>
      <c r="Q1112" s="39"/>
      <c r="R1112" s="39"/>
      <c r="S1112" s="39"/>
      <c r="T1112" s="39"/>
      <c r="U1112" s="39"/>
      <c r="V1112" s="39"/>
      <c r="W1112" s="48"/>
      <c r="X1112" s="38"/>
      <c r="Y1112" s="53"/>
    </row>
    <row r="1113" spans="2:25" ht="33.9" customHeight="1">
      <c r="B1113" s="21">
        <f t="shared" si="16"/>
        <v>1061</v>
      </c>
      <c r="C1113" s="29"/>
      <c r="D1113" s="29"/>
      <c r="E1113" s="29"/>
      <c r="F1113" s="29"/>
      <c r="G1113" s="29"/>
      <c r="H1113" s="29"/>
      <c r="I1113" s="29"/>
      <c r="J1113" s="29"/>
      <c r="K1113" s="29"/>
      <c r="L1113" s="29"/>
      <c r="M1113" s="39"/>
      <c r="N1113" s="39"/>
      <c r="O1113" s="39"/>
      <c r="P1113" s="39"/>
      <c r="Q1113" s="39"/>
      <c r="R1113" s="39"/>
      <c r="S1113" s="39"/>
      <c r="T1113" s="39"/>
      <c r="U1113" s="39"/>
      <c r="V1113" s="39"/>
      <c r="W1113" s="48"/>
      <c r="X1113" s="38"/>
      <c r="Y1113" s="53"/>
    </row>
    <row r="1114" spans="2:25" ht="33.9" customHeight="1">
      <c r="B1114" s="21">
        <f t="shared" si="16"/>
        <v>1062</v>
      </c>
      <c r="C1114" s="29"/>
      <c r="D1114" s="29"/>
      <c r="E1114" s="29"/>
      <c r="F1114" s="29"/>
      <c r="G1114" s="29"/>
      <c r="H1114" s="29"/>
      <c r="I1114" s="29"/>
      <c r="J1114" s="29"/>
      <c r="K1114" s="29"/>
      <c r="L1114" s="29"/>
      <c r="M1114" s="39"/>
      <c r="N1114" s="39"/>
      <c r="O1114" s="39"/>
      <c r="P1114" s="39"/>
      <c r="Q1114" s="39"/>
      <c r="R1114" s="39"/>
      <c r="S1114" s="39"/>
      <c r="T1114" s="39"/>
      <c r="U1114" s="39"/>
      <c r="V1114" s="39"/>
      <c r="W1114" s="48"/>
      <c r="X1114" s="38"/>
      <c r="Y1114" s="53"/>
    </row>
    <row r="1115" spans="2:25" ht="33.9" customHeight="1">
      <c r="B1115" s="21">
        <f t="shared" si="16"/>
        <v>1063</v>
      </c>
      <c r="C1115" s="29"/>
      <c r="D1115" s="29"/>
      <c r="E1115" s="29"/>
      <c r="F1115" s="29"/>
      <c r="G1115" s="29"/>
      <c r="H1115" s="29"/>
      <c r="I1115" s="29"/>
      <c r="J1115" s="29"/>
      <c r="K1115" s="29"/>
      <c r="L1115" s="29"/>
      <c r="M1115" s="39"/>
      <c r="N1115" s="39"/>
      <c r="O1115" s="39"/>
      <c r="P1115" s="39"/>
      <c r="Q1115" s="39"/>
      <c r="R1115" s="39"/>
      <c r="S1115" s="39"/>
      <c r="T1115" s="39"/>
      <c r="U1115" s="39"/>
      <c r="V1115" s="39"/>
      <c r="W1115" s="48"/>
      <c r="X1115" s="38"/>
      <c r="Y1115" s="53"/>
    </row>
    <row r="1116" spans="2:25" ht="33.9" customHeight="1">
      <c r="B1116" s="21">
        <f t="shared" si="16"/>
        <v>1064</v>
      </c>
      <c r="C1116" s="29"/>
      <c r="D1116" s="29"/>
      <c r="E1116" s="29"/>
      <c r="F1116" s="29"/>
      <c r="G1116" s="29"/>
      <c r="H1116" s="29"/>
      <c r="I1116" s="29"/>
      <c r="J1116" s="29"/>
      <c r="K1116" s="29"/>
      <c r="L1116" s="29"/>
      <c r="M1116" s="39"/>
      <c r="N1116" s="39"/>
      <c r="O1116" s="39"/>
      <c r="P1116" s="39"/>
      <c r="Q1116" s="39"/>
      <c r="R1116" s="39"/>
      <c r="S1116" s="39"/>
      <c r="T1116" s="39"/>
      <c r="U1116" s="39"/>
      <c r="V1116" s="39"/>
      <c r="W1116" s="48"/>
      <c r="X1116" s="38"/>
      <c r="Y1116" s="53"/>
    </row>
    <row r="1117" spans="2:25" ht="33.9" customHeight="1">
      <c r="B1117" s="21">
        <f t="shared" si="16"/>
        <v>1065</v>
      </c>
      <c r="C1117" s="29"/>
      <c r="D1117" s="29"/>
      <c r="E1117" s="29"/>
      <c r="F1117" s="29"/>
      <c r="G1117" s="29"/>
      <c r="H1117" s="29"/>
      <c r="I1117" s="29"/>
      <c r="J1117" s="29"/>
      <c r="K1117" s="29"/>
      <c r="L1117" s="29"/>
      <c r="M1117" s="39"/>
      <c r="N1117" s="39"/>
      <c r="O1117" s="39"/>
      <c r="P1117" s="39"/>
      <c r="Q1117" s="39"/>
      <c r="R1117" s="39"/>
      <c r="S1117" s="39"/>
      <c r="T1117" s="39"/>
      <c r="U1117" s="39"/>
      <c r="V1117" s="39"/>
      <c r="W1117" s="48"/>
      <c r="X1117" s="38"/>
      <c r="Y1117" s="53"/>
    </row>
    <row r="1118" spans="2:25" ht="33.9" customHeight="1">
      <c r="B1118" s="21">
        <f t="shared" si="16"/>
        <v>1066</v>
      </c>
      <c r="C1118" s="29"/>
      <c r="D1118" s="29"/>
      <c r="E1118" s="29"/>
      <c r="F1118" s="29"/>
      <c r="G1118" s="29"/>
      <c r="H1118" s="29"/>
      <c r="I1118" s="29"/>
      <c r="J1118" s="29"/>
      <c r="K1118" s="29"/>
      <c r="L1118" s="29"/>
      <c r="M1118" s="39"/>
      <c r="N1118" s="39"/>
      <c r="O1118" s="39"/>
      <c r="P1118" s="39"/>
      <c r="Q1118" s="39"/>
      <c r="R1118" s="39"/>
      <c r="S1118" s="39"/>
      <c r="T1118" s="39"/>
      <c r="U1118" s="39"/>
      <c r="V1118" s="39"/>
      <c r="W1118" s="48"/>
      <c r="X1118" s="38"/>
      <c r="Y1118" s="53"/>
    </row>
    <row r="1119" spans="2:25" ht="33.9" customHeight="1">
      <c r="B1119" s="21">
        <f t="shared" si="16"/>
        <v>1067</v>
      </c>
      <c r="C1119" s="29"/>
      <c r="D1119" s="29"/>
      <c r="E1119" s="29"/>
      <c r="F1119" s="29"/>
      <c r="G1119" s="29"/>
      <c r="H1119" s="29"/>
      <c r="I1119" s="29"/>
      <c r="J1119" s="29"/>
      <c r="K1119" s="29"/>
      <c r="L1119" s="29"/>
      <c r="M1119" s="39"/>
      <c r="N1119" s="39"/>
      <c r="O1119" s="39"/>
      <c r="P1119" s="39"/>
      <c r="Q1119" s="39"/>
      <c r="R1119" s="39"/>
      <c r="S1119" s="39"/>
      <c r="T1119" s="39"/>
      <c r="U1119" s="39"/>
      <c r="V1119" s="39"/>
      <c r="W1119" s="48"/>
      <c r="X1119" s="38"/>
      <c r="Y1119" s="53"/>
    </row>
    <row r="1120" spans="2:25" ht="33.9" customHeight="1">
      <c r="B1120" s="21">
        <f t="shared" si="16"/>
        <v>1068</v>
      </c>
      <c r="C1120" s="29"/>
      <c r="D1120" s="29"/>
      <c r="E1120" s="29"/>
      <c r="F1120" s="29"/>
      <c r="G1120" s="29"/>
      <c r="H1120" s="29"/>
      <c r="I1120" s="29"/>
      <c r="J1120" s="29"/>
      <c r="K1120" s="29"/>
      <c r="L1120" s="29"/>
      <c r="M1120" s="39"/>
      <c r="N1120" s="39"/>
      <c r="O1120" s="39"/>
      <c r="P1120" s="39"/>
      <c r="Q1120" s="39"/>
      <c r="R1120" s="39"/>
      <c r="S1120" s="39"/>
      <c r="T1120" s="39"/>
      <c r="U1120" s="39"/>
      <c r="V1120" s="39"/>
      <c r="W1120" s="48"/>
      <c r="X1120" s="38"/>
      <c r="Y1120" s="53"/>
    </row>
    <row r="1121" spans="2:25" ht="33.9" customHeight="1">
      <c r="B1121" s="21">
        <f t="shared" si="16"/>
        <v>1069</v>
      </c>
      <c r="C1121" s="29"/>
      <c r="D1121" s="29"/>
      <c r="E1121" s="29"/>
      <c r="F1121" s="29"/>
      <c r="G1121" s="29"/>
      <c r="H1121" s="29"/>
      <c r="I1121" s="29"/>
      <c r="J1121" s="29"/>
      <c r="K1121" s="29"/>
      <c r="L1121" s="29"/>
      <c r="M1121" s="39"/>
      <c r="N1121" s="39"/>
      <c r="O1121" s="39"/>
      <c r="P1121" s="39"/>
      <c r="Q1121" s="39"/>
      <c r="R1121" s="39"/>
      <c r="S1121" s="39"/>
      <c r="T1121" s="39"/>
      <c r="U1121" s="39"/>
      <c r="V1121" s="39"/>
      <c r="W1121" s="48"/>
      <c r="X1121" s="38"/>
      <c r="Y1121" s="53"/>
    </row>
    <row r="1122" spans="2:25" ht="33.9" customHeight="1">
      <c r="B1122" s="21">
        <f t="shared" si="16"/>
        <v>1070</v>
      </c>
      <c r="C1122" s="29"/>
      <c r="D1122" s="29"/>
      <c r="E1122" s="29"/>
      <c r="F1122" s="29"/>
      <c r="G1122" s="29"/>
      <c r="H1122" s="29"/>
      <c r="I1122" s="29"/>
      <c r="J1122" s="29"/>
      <c r="K1122" s="29"/>
      <c r="L1122" s="29"/>
      <c r="M1122" s="39"/>
      <c r="N1122" s="39"/>
      <c r="O1122" s="39"/>
      <c r="P1122" s="39"/>
      <c r="Q1122" s="39"/>
      <c r="R1122" s="39"/>
      <c r="S1122" s="39"/>
      <c r="T1122" s="39"/>
      <c r="U1122" s="39"/>
      <c r="V1122" s="39"/>
      <c r="W1122" s="48"/>
      <c r="X1122" s="38"/>
      <c r="Y1122" s="53"/>
    </row>
    <row r="1123" spans="2:25" ht="33.9" customHeight="1">
      <c r="B1123" s="21">
        <f t="shared" si="16"/>
        <v>1071</v>
      </c>
      <c r="C1123" s="29"/>
      <c r="D1123" s="29"/>
      <c r="E1123" s="29"/>
      <c r="F1123" s="29"/>
      <c r="G1123" s="29"/>
      <c r="H1123" s="29"/>
      <c r="I1123" s="29"/>
      <c r="J1123" s="29"/>
      <c r="K1123" s="29"/>
      <c r="L1123" s="29"/>
      <c r="M1123" s="39"/>
      <c r="N1123" s="39"/>
      <c r="O1123" s="39"/>
      <c r="P1123" s="39"/>
      <c r="Q1123" s="39"/>
      <c r="R1123" s="39"/>
      <c r="S1123" s="39"/>
      <c r="T1123" s="39"/>
      <c r="U1123" s="39"/>
      <c r="V1123" s="39"/>
      <c r="W1123" s="48"/>
      <c r="X1123" s="38"/>
      <c r="Y1123" s="53"/>
    </row>
    <row r="1124" spans="2:25" ht="33.9" customHeight="1">
      <c r="B1124" s="21">
        <f t="shared" si="16"/>
        <v>1072</v>
      </c>
      <c r="C1124" s="29"/>
      <c r="D1124" s="29"/>
      <c r="E1124" s="29"/>
      <c r="F1124" s="29"/>
      <c r="G1124" s="29"/>
      <c r="H1124" s="29"/>
      <c r="I1124" s="29"/>
      <c r="J1124" s="29"/>
      <c r="K1124" s="29"/>
      <c r="L1124" s="29"/>
      <c r="M1124" s="39"/>
      <c r="N1124" s="39"/>
      <c r="O1124" s="39"/>
      <c r="P1124" s="39"/>
      <c r="Q1124" s="39"/>
      <c r="R1124" s="39"/>
      <c r="S1124" s="39"/>
      <c r="T1124" s="39"/>
      <c r="U1124" s="39"/>
      <c r="V1124" s="39"/>
      <c r="W1124" s="48"/>
      <c r="X1124" s="38"/>
      <c r="Y1124" s="53"/>
    </row>
    <row r="1125" spans="2:25" ht="33.9" customHeight="1">
      <c r="B1125" s="21">
        <f t="shared" si="16"/>
        <v>1073</v>
      </c>
      <c r="C1125" s="29"/>
      <c r="D1125" s="29"/>
      <c r="E1125" s="29"/>
      <c r="F1125" s="29"/>
      <c r="G1125" s="29"/>
      <c r="H1125" s="29"/>
      <c r="I1125" s="29"/>
      <c r="J1125" s="29"/>
      <c r="K1125" s="29"/>
      <c r="L1125" s="29"/>
      <c r="M1125" s="39"/>
      <c r="N1125" s="39"/>
      <c r="O1125" s="39"/>
      <c r="P1125" s="39"/>
      <c r="Q1125" s="39"/>
      <c r="R1125" s="39"/>
      <c r="S1125" s="39"/>
      <c r="T1125" s="39"/>
      <c r="U1125" s="39"/>
      <c r="V1125" s="39"/>
      <c r="W1125" s="48"/>
      <c r="X1125" s="38"/>
      <c r="Y1125" s="53"/>
    </row>
    <row r="1126" spans="2:25" ht="33.9" customHeight="1">
      <c r="B1126" s="21">
        <f t="shared" si="16"/>
        <v>1074</v>
      </c>
      <c r="C1126" s="29"/>
      <c r="D1126" s="29"/>
      <c r="E1126" s="29"/>
      <c r="F1126" s="29"/>
      <c r="G1126" s="29"/>
      <c r="H1126" s="29"/>
      <c r="I1126" s="29"/>
      <c r="J1126" s="29"/>
      <c r="K1126" s="29"/>
      <c r="L1126" s="29"/>
      <c r="M1126" s="39"/>
      <c r="N1126" s="39"/>
      <c r="O1126" s="39"/>
      <c r="P1126" s="39"/>
      <c r="Q1126" s="39"/>
      <c r="R1126" s="39"/>
      <c r="S1126" s="39"/>
      <c r="T1126" s="39"/>
      <c r="U1126" s="39"/>
      <c r="V1126" s="39"/>
      <c r="W1126" s="48"/>
      <c r="X1126" s="38"/>
      <c r="Y1126" s="53"/>
    </row>
    <row r="1127" spans="2:25" ht="33.9" customHeight="1">
      <c r="B1127" s="21">
        <f t="shared" si="16"/>
        <v>1075</v>
      </c>
      <c r="C1127" s="29"/>
      <c r="D1127" s="29"/>
      <c r="E1127" s="29"/>
      <c r="F1127" s="29"/>
      <c r="G1127" s="29"/>
      <c r="H1127" s="29"/>
      <c r="I1127" s="29"/>
      <c r="J1127" s="29"/>
      <c r="K1127" s="29"/>
      <c r="L1127" s="29"/>
      <c r="M1127" s="39"/>
      <c r="N1127" s="39"/>
      <c r="O1127" s="39"/>
      <c r="P1127" s="39"/>
      <c r="Q1127" s="39"/>
      <c r="R1127" s="39"/>
      <c r="S1127" s="39"/>
      <c r="T1127" s="39"/>
      <c r="U1127" s="39"/>
      <c r="V1127" s="39"/>
      <c r="W1127" s="48"/>
      <c r="X1127" s="38"/>
      <c r="Y1127" s="53"/>
    </row>
    <row r="1128" spans="2:25" ht="33.9" customHeight="1">
      <c r="B1128" s="21">
        <f t="shared" si="16"/>
        <v>1076</v>
      </c>
      <c r="C1128" s="29"/>
      <c r="D1128" s="29"/>
      <c r="E1128" s="29"/>
      <c r="F1128" s="29"/>
      <c r="G1128" s="29"/>
      <c r="H1128" s="29"/>
      <c r="I1128" s="29"/>
      <c r="J1128" s="29"/>
      <c r="K1128" s="29"/>
      <c r="L1128" s="29"/>
      <c r="M1128" s="39"/>
      <c r="N1128" s="39"/>
      <c r="O1128" s="39"/>
      <c r="P1128" s="39"/>
      <c r="Q1128" s="39"/>
      <c r="R1128" s="39"/>
      <c r="S1128" s="39"/>
      <c r="T1128" s="39"/>
      <c r="U1128" s="39"/>
      <c r="V1128" s="39"/>
      <c r="W1128" s="48"/>
      <c r="X1128" s="38"/>
      <c r="Y1128" s="53"/>
    </row>
    <row r="1129" spans="2:25" ht="33.9" customHeight="1">
      <c r="B1129" s="21">
        <f t="shared" si="16"/>
        <v>1077</v>
      </c>
      <c r="C1129" s="29"/>
      <c r="D1129" s="29"/>
      <c r="E1129" s="29"/>
      <c r="F1129" s="29"/>
      <c r="G1129" s="29"/>
      <c r="H1129" s="29"/>
      <c r="I1129" s="29"/>
      <c r="J1129" s="29"/>
      <c r="K1129" s="29"/>
      <c r="L1129" s="29"/>
      <c r="M1129" s="39"/>
      <c r="N1129" s="39"/>
      <c r="O1129" s="39"/>
      <c r="P1129" s="39"/>
      <c r="Q1129" s="39"/>
      <c r="R1129" s="39"/>
      <c r="S1129" s="39"/>
      <c r="T1129" s="39"/>
      <c r="U1129" s="39"/>
      <c r="V1129" s="39"/>
      <c r="W1129" s="48"/>
      <c r="X1129" s="38"/>
      <c r="Y1129" s="53"/>
    </row>
    <row r="1130" spans="2:25" ht="33.9" customHeight="1">
      <c r="B1130" s="21">
        <f t="shared" si="16"/>
        <v>1078</v>
      </c>
      <c r="C1130" s="29"/>
      <c r="D1130" s="29"/>
      <c r="E1130" s="29"/>
      <c r="F1130" s="29"/>
      <c r="G1130" s="29"/>
      <c r="H1130" s="29"/>
      <c r="I1130" s="29"/>
      <c r="J1130" s="29"/>
      <c r="K1130" s="29"/>
      <c r="L1130" s="29"/>
      <c r="M1130" s="39"/>
      <c r="N1130" s="39"/>
      <c r="O1130" s="39"/>
      <c r="P1130" s="39"/>
      <c r="Q1130" s="39"/>
      <c r="R1130" s="39"/>
      <c r="S1130" s="39"/>
      <c r="T1130" s="39"/>
      <c r="U1130" s="39"/>
      <c r="V1130" s="39"/>
      <c r="W1130" s="48"/>
      <c r="X1130" s="38"/>
      <c r="Y1130" s="53"/>
    </row>
    <row r="1131" spans="2:25" ht="33.9" customHeight="1">
      <c r="B1131" s="21">
        <f t="shared" si="16"/>
        <v>1079</v>
      </c>
      <c r="C1131" s="29"/>
      <c r="D1131" s="29"/>
      <c r="E1131" s="29"/>
      <c r="F1131" s="29"/>
      <c r="G1131" s="29"/>
      <c r="H1131" s="29"/>
      <c r="I1131" s="29"/>
      <c r="J1131" s="29"/>
      <c r="K1131" s="29"/>
      <c r="L1131" s="29"/>
      <c r="M1131" s="39"/>
      <c r="N1131" s="39"/>
      <c r="O1131" s="39"/>
      <c r="P1131" s="39"/>
      <c r="Q1131" s="39"/>
      <c r="R1131" s="39"/>
      <c r="S1131" s="39"/>
      <c r="T1131" s="39"/>
      <c r="U1131" s="39"/>
      <c r="V1131" s="39"/>
      <c r="W1131" s="48"/>
      <c r="X1131" s="38"/>
      <c r="Y1131" s="53"/>
    </row>
    <row r="1132" spans="2:25" ht="33.9" customHeight="1">
      <c r="B1132" s="21">
        <f t="shared" si="16"/>
        <v>1080</v>
      </c>
      <c r="C1132" s="29"/>
      <c r="D1132" s="29"/>
      <c r="E1132" s="29"/>
      <c r="F1132" s="29"/>
      <c r="G1132" s="29"/>
      <c r="H1132" s="29"/>
      <c r="I1132" s="29"/>
      <c r="J1132" s="29"/>
      <c r="K1132" s="29"/>
      <c r="L1132" s="29"/>
      <c r="M1132" s="39"/>
      <c r="N1132" s="39"/>
      <c r="O1132" s="39"/>
      <c r="P1132" s="39"/>
      <c r="Q1132" s="39"/>
      <c r="R1132" s="39"/>
      <c r="S1132" s="39"/>
      <c r="T1132" s="39"/>
      <c r="U1132" s="39"/>
      <c r="V1132" s="39"/>
      <c r="W1132" s="48"/>
      <c r="X1132" s="38"/>
      <c r="Y1132" s="53"/>
    </row>
    <row r="1133" spans="2:25" ht="33.9" customHeight="1">
      <c r="B1133" s="21">
        <f t="shared" si="16"/>
        <v>1081</v>
      </c>
      <c r="C1133" s="29"/>
      <c r="D1133" s="29"/>
      <c r="E1133" s="29"/>
      <c r="F1133" s="29"/>
      <c r="G1133" s="29"/>
      <c r="H1133" s="29"/>
      <c r="I1133" s="29"/>
      <c r="J1133" s="29"/>
      <c r="K1133" s="29"/>
      <c r="L1133" s="29"/>
      <c r="M1133" s="39"/>
      <c r="N1133" s="39"/>
      <c r="O1133" s="39"/>
      <c r="P1133" s="39"/>
      <c r="Q1133" s="39"/>
      <c r="R1133" s="39"/>
      <c r="S1133" s="39"/>
      <c r="T1133" s="39"/>
      <c r="U1133" s="39"/>
      <c r="V1133" s="39"/>
      <c r="W1133" s="48"/>
      <c r="X1133" s="38"/>
      <c r="Y1133" s="53"/>
    </row>
    <row r="1134" spans="2:25" ht="33.9" customHeight="1">
      <c r="B1134" s="21">
        <f t="shared" si="16"/>
        <v>1082</v>
      </c>
      <c r="C1134" s="29"/>
      <c r="D1134" s="29"/>
      <c r="E1134" s="29"/>
      <c r="F1134" s="29"/>
      <c r="G1134" s="29"/>
      <c r="H1134" s="29"/>
      <c r="I1134" s="29"/>
      <c r="J1134" s="29"/>
      <c r="K1134" s="29"/>
      <c r="L1134" s="29"/>
      <c r="M1134" s="39"/>
      <c r="N1134" s="39"/>
      <c r="O1134" s="39"/>
      <c r="P1134" s="39"/>
      <c r="Q1134" s="39"/>
      <c r="R1134" s="39"/>
      <c r="S1134" s="39"/>
      <c r="T1134" s="39"/>
      <c r="U1134" s="39"/>
      <c r="V1134" s="39"/>
      <c r="W1134" s="48"/>
      <c r="X1134" s="38"/>
      <c r="Y1134" s="53"/>
    </row>
    <row r="1135" spans="2:25" ht="33.9" customHeight="1">
      <c r="B1135" s="21">
        <f t="shared" si="16"/>
        <v>1083</v>
      </c>
      <c r="C1135" s="29"/>
      <c r="D1135" s="29"/>
      <c r="E1135" s="29"/>
      <c r="F1135" s="29"/>
      <c r="G1135" s="29"/>
      <c r="H1135" s="29"/>
      <c r="I1135" s="29"/>
      <c r="J1135" s="29"/>
      <c r="K1135" s="29"/>
      <c r="L1135" s="29"/>
      <c r="M1135" s="39"/>
      <c r="N1135" s="39"/>
      <c r="O1135" s="39"/>
      <c r="P1135" s="39"/>
      <c r="Q1135" s="39"/>
      <c r="R1135" s="39"/>
      <c r="S1135" s="39"/>
      <c r="T1135" s="39"/>
      <c r="U1135" s="39"/>
      <c r="V1135" s="39"/>
      <c r="W1135" s="48"/>
      <c r="X1135" s="38"/>
      <c r="Y1135" s="53"/>
    </row>
    <row r="1136" spans="2:25" ht="33.9" customHeight="1">
      <c r="B1136" s="21">
        <f t="shared" si="16"/>
        <v>1084</v>
      </c>
      <c r="C1136" s="29"/>
      <c r="D1136" s="29"/>
      <c r="E1136" s="29"/>
      <c r="F1136" s="29"/>
      <c r="G1136" s="29"/>
      <c r="H1136" s="29"/>
      <c r="I1136" s="29"/>
      <c r="J1136" s="29"/>
      <c r="K1136" s="29"/>
      <c r="L1136" s="29"/>
      <c r="M1136" s="39"/>
      <c r="N1136" s="39"/>
      <c r="O1136" s="39"/>
      <c r="P1136" s="39"/>
      <c r="Q1136" s="39"/>
      <c r="R1136" s="39"/>
      <c r="S1136" s="39"/>
      <c r="T1136" s="39"/>
      <c r="U1136" s="39"/>
      <c r="V1136" s="39"/>
      <c r="W1136" s="48"/>
      <c r="X1136" s="38"/>
      <c r="Y1136" s="53"/>
    </row>
    <row r="1137" spans="2:25" ht="33.9" customHeight="1">
      <c r="B1137" s="21">
        <f t="shared" si="16"/>
        <v>1085</v>
      </c>
      <c r="C1137" s="29"/>
      <c r="D1137" s="29"/>
      <c r="E1137" s="29"/>
      <c r="F1137" s="29"/>
      <c r="G1137" s="29"/>
      <c r="H1137" s="29"/>
      <c r="I1137" s="29"/>
      <c r="J1137" s="29"/>
      <c r="K1137" s="29"/>
      <c r="L1137" s="29"/>
      <c r="M1137" s="39"/>
      <c r="N1137" s="39"/>
      <c r="O1137" s="39"/>
      <c r="P1137" s="39"/>
      <c r="Q1137" s="39"/>
      <c r="R1137" s="39"/>
      <c r="S1137" s="39"/>
      <c r="T1137" s="39"/>
      <c r="U1137" s="39"/>
      <c r="V1137" s="39"/>
      <c r="W1137" s="48"/>
      <c r="X1137" s="38"/>
      <c r="Y1137" s="53"/>
    </row>
    <row r="1138" spans="2:25" ht="33.9" customHeight="1">
      <c r="B1138" s="21">
        <f t="shared" si="16"/>
        <v>1086</v>
      </c>
      <c r="C1138" s="29"/>
      <c r="D1138" s="29"/>
      <c r="E1138" s="29"/>
      <c r="F1138" s="29"/>
      <c r="G1138" s="29"/>
      <c r="H1138" s="29"/>
      <c r="I1138" s="29"/>
      <c r="J1138" s="29"/>
      <c r="K1138" s="29"/>
      <c r="L1138" s="29"/>
      <c r="M1138" s="39"/>
      <c r="N1138" s="39"/>
      <c r="O1138" s="39"/>
      <c r="P1138" s="39"/>
      <c r="Q1138" s="39"/>
      <c r="R1138" s="39"/>
      <c r="S1138" s="39"/>
      <c r="T1138" s="39"/>
      <c r="U1138" s="39"/>
      <c r="V1138" s="39"/>
      <c r="W1138" s="48"/>
      <c r="X1138" s="38"/>
      <c r="Y1138" s="53"/>
    </row>
    <row r="1139" spans="2:25" ht="33.9" customHeight="1">
      <c r="B1139" s="21">
        <f t="shared" si="16"/>
        <v>1087</v>
      </c>
      <c r="C1139" s="29"/>
      <c r="D1139" s="29"/>
      <c r="E1139" s="29"/>
      <c r="F1139" s="29"/>
      <c r="G1139" s="29"/>
      <c r="H1139" s="29"/>
      <c r="I1139" s="29"/>
      <c r="J1139" s="29"/>
      <c r="K1139" s="29"/>
      <c r="L1139" s="29"/>
      <c r="M1139" s="39"/>
      <c r="N1139" s="39"/>
      <c r="O1139" s="39"/>
      <c r="P1139" s="39"/>
      <c r="Q1139" s="39"/>
      <c r="R1139" s="39"/>
      <c r="S1139" s="39"/>
      <c r="T1139" s="39"/>
      <c r="U1139" s="39"/>
      <c r="V1139" s="39"/>
      <c r="W1139" s="48"/>
      <c r="X1139" s="38"/>
      <c r="Y1139" s="53"/>
    </row>
    <row r="1140" spans="2:25" ht="33.9" customHeight="1">
      <c r="B1140" s="21">
        <f t="shared" si="16"/>
        <v>1088</v>
      </c>
      <c r="C1140" s="29"/>
      <c r="D1140" s="29"/>
      <c r="E1140" s="29"/>
      <c r="F1140" s="29"/>
      <c r="G1140" s="29"/>
      <c r="H1140" s="29"/>
      <c r="I1140" s="29"/>
      <c r="J1140" s="29"/>
      <c r="K1140" s="29"/>
      <c r="L1140" s="29"/>
      <c r="M1140" s="39"/>
      <c r="N1140" s="39"/>
      <c r="O1140" s="39"/>
      <c r="P1140" s="39"/>
      <c r="Q1140" s="39"/>
      <c r="R1140" s="39"/>
      <c r="S1140" s="39"/>
      <c r="T1140" s="39"/>
      <c r="U1140" s="39"/>
      <c r="V1140" s="39"/>
      <c r="W1140" s="48"/>
      <c r="X1140" s="38"/>
      <c r="Y1140" s="53"/>
    </row>
    <row r="1141" spans="2:25" ht="33.9" customHeight="1">
      <c r="B1141" s="21">
        <f t="shared" si="16"/>
        <v>1089</v>
      </c>
      <c r="C1141" s="29"/>
      <c r="D1141" s="29"/>
      <c r="E1141" s="29"/>
      <c r="F1141" s="29"/>
      <c r="G1141" s="29"/>
      <c r="H1141" s="29"/>
      <c r="I1141" s="29"/>
      <c r="J1141" s="29"/>
      <c r="K1141" s="29"/>
      <c r="L1141" s="29"/>
      <c r="M1141" s="39"/>
      <c r="N1141" s="39"/>
      <c r="O1141" s="39"/>
      <c r="P1141" s="39"/>
      <c r="Q1141" s="39"/>
      <c r="R1141" s="39"/>
      <c r="S1141" s="39"/>
      <c r="T1141" s="39"/>
      <c r="U1141" s="39"/>
      <c r="V1141" s="39"/>
      <c r="W1141" s="48"/>
      <c r="X1141" s="38"/>
      <c r="Y1141" s="53"/>
    </row>
    <row r="1142" spans="2:25" ht="33.9" customHeight="1">
      <c r="B1142" s="21">
        <f t="shared" ref="B1142:B1205" si="17">B1141+1</f>
        <v>1090</v>
      </c>
      <c r="C1142" s="29"/>
      <c r="D1142" s="29"/>
      <c r="E1142" s="29"/>
      <c r="F1142" s="29"/>
      <c r="G1142" s="29"/>
      <c r="H1142" s="29"/>
      <c r="I1142" s="29"/>
      <c r="J1142" s="29"/>
      <c r="K1142" s="29"/>
      <c r="L1142" s="29"/>
      <c r="M1142" s="39"/>
      <c r="N1142" s="39"/>
      <c r="O1142" s="39"/>
      <c r="P1142" s="39"/>
      <c r="Q1142" s="39"/>
      <c r="R1142" s="39"/>
      <c r="S1142" s="39"/>
      <c r="T1142" s="39"/>
      <c r="U1142" s="39"/>
      <c r="V1142" s="39"/>
      <c r="W1142" s="48"/>
      <c r="X1142" s="38"/>
      <c r="Y1142" s="53"/>
    </row>
    <row r="1143" spans="2:25" ht="33.9" customHeight="1">
      <c r="B1143" s="21">
        <f t="shared" si="17"/>
        <v>1091</v>
      </c>
      <c r="C1143" s="29"/>
      <c r="D1143" s="29"/>
      <c r="E1143" s="29"/>
      <c r="F1143" s="29"/>
      <c r="G1143" s="29"/>
      <c r="H1143" s="29"/>
      <c r="I1143" s="29"/>
      <c r="J1143" s="29"/>
      <c r="K1143" s="29"/>
      <c r="L1143" s="29"/>
      <c r="M1143" s="39"/>
      <c r="N1143" s="39"/>
      <c r="O1143" s="39"/>
      <c r="P1143" s="39"/>
      <c r="Q1143" s="39"/>
      <c r="R1143" s="39"/>
      <c r="S1143" s="39"/>
      <c r="T1143" s="39"/>
      <c r="U1143" s="39"/>
      <c r="V1143" s="39"/>
      <c r="W1143" s="48"/>
      <c r="X1143" s="38"/>
      <c r="Y1143" s="53"/>
    </row>
    <row r="1144" spans="2:25" ht="33.9" customHeight="1">
      <c r="B1144" s="21">
        <f t="shared" si="17"/>
        <v>1092</v>
      </c>
      <c r="C1144" s="29"/>
      <c r="D1144" s="29"/>
      <c r="E1144" s="29"/>
      <c r="F1144" s="29"/>
      <c r="G1144" s="29"/>
      <c r="H1144" s="29"/>
      <c r="I1144" s="29"/>
      <c r="J1144" s="29"/>
      <c r="K1144" s="29"/>
      <c r="L1144" s="29"/>
      <c r="M1144" s="39"/>
      <c r="N1144" s="39"/>
      <c r="O1144" s="39"/>
      <c r="P1144" s="39"/>
      <c r="Q1144" s="39"/>
      <c r="R1144" s="39"/>
      <c r="S1144" s="39"/>
      <c r="T1144" s="39"/>
      <c r="U1144" s="39"/>
      <c r="V1144" s="39"/>
      <c r="W1144" s="48"/>
      <c r="X1144" s="38"/>
      <c r="Y1144" s="53"/>
    </row>
    <row r="1145" spans="2:25" ht="33.9" customHeight="1">
      <c r="B1145" s="21">
        <f t="shared" si="17"/>
        <v>1093</v>
      </c>
      <c r="C1145" s="29"/>
      <c r="D1145" s="29"/>
      <c r="E1145" s="29"/>
      <c r="F1145" s="29"/>
      <c r="G1145" s="29"/>
      <c r="H1145" s="29"/>
      <c r="I1145" s="29"/>
      <c r="J1145" s="29"/>
      <c r="K1145" s="29"/>
      <c r="L1145" s="29"/>
      <c r="M1145" s="39"/>
      <c r="N1145" s="39"/>
      <c r="O1145" s="39"/>
      <c r="P1145" s="39"/>
      <c r="Q1145" s="39"/>
      <c r="R1145" s="39"/>
      <c r="S1145" s="39"/>
      <c r="T1145" s="39"/>
      <c r="U1145" s="39"/>
      <c r="V1145" s="39"/>
      <c r="W1145" s="48"/>
      <c r="X1145" s="38"/>
      <c r="Y1145" s="53"/>
    </row>
    <row r="1146" spans="2:25" ht="33.9" customHeight="1">
      <c r="B1146" s="21">
        <f t="shared" si="17"/>
        <v>1094</v>
      </c>
      <c r="C1146" s="29"/>
      <c r="D1146" s="29"/>
      <c r="E1146" s="29"/>
      <c r="F1146" s="29"/>
      <c r="G1146" s="29"/>
      <c r="H1146" s="29"/>
      <c r="I1146" s="29"/>
      <c r="J1146" s="29"/>
      <c r="K1146" s="29"/>
      <c r="L1146" s="29"/>
      <c r="M1146" s="39"/>
      <c r="N1146" s="39"/>
      <c r="O1146" s="39"/>
      <c r="P1146" s="39"/>
      <c r="Q1146" s="39"/>
      <c r="R1146" s="39"/>
      <c r="S1146" s="39"/>
      <c r="T1146" s="39"/>
      <c r="U1146" s="39"/>
      <c r="V1146" s="39"/>
      <c r="W1146" s="48"/>
      <c r="X1146" s="38"/>
      <c r="Y1146" s="53"/>
    </row>
    <row r="1147" spans="2:25" ht="33.9" customHeight="1">
      <c r="B1147" s="21">
        <f t="shared" si="17"/>
        <v>1095</v>
      </c>
      <c r="C1147" s="29"/>
      <c r="D1147" s="29"/>
      <c r="E1147" s="29"/>
      <c r="F1147" s="29"/>
      <c r="G1147" s="29"/>
      <c r="H1147" s="29"/>
      <c r="I1147" s="29"/>
      <c r="J1147" s="29"/>
      <c r="K1147" s="29"/>
      <c r="L1147" s="29"/>
      <c r="M1147" s="39"/>
      <c r="N1147" s="39"/>
      <c r="O1147" s="39"/>
      <c r="P1147" s="39"/>
      <c r="Q1147" s="39"/>
      <c r="R1147" s="39"/>
      <c r="S1147" s="39"/>
      <c r="T1147" s="39"/>
      <c r="U1147" s="39"/>
      <c r="V1147" s="39"/>
      <c r="W1147" s="48"/>
      <c r="X1147" s="38"/>
      <c r="Y1147" s="53"/>
    </row>
    <row r="1148" spans="2:25" ht="33.9" customHeight="1">
      <c r="B1148" s="21">
        <f t="shared" si="17"/>
        <v>1096</v>
      </c>
      <c r="C1148" s="29"/>
      <c r="D1148" s="29"/>
      <c r="E1148" s="29"/>
      <c r="F1148" s="29"/>
      <c r="G1148" s="29"/>
      <c r="H1148" s="29"/>
      <c r="I1148" s="29"/>
      <c r="J1148" s="29"/>
      <c r="K1148" s="29"/>
      <c r="L1148" s="29"/>
      <c r="M1148" s="39"/>
      <c r="N1148" s="39"/>
      <c r="O1148" s="39"/>
      <c r="P1148" s="39"/>
      <c r="Q1148" s="39"/>
      <c r="R1148" s="39"/>
      <c r="S1148" s="39"/>
      <c r="T1148" s="39"/>
      <c r="U1148" s="39"/>
      <c r="V1148" s="39"/>
      <c r="W1148" s="48"/>
      <c r="X1148" s="38"/>
      <c r="Y1148" s="53"/>
    </row>
    <row r="1149" spans="2:25" ht="33.9" customHeight="1">
      <c r="B1149" s="21">
        <f t="shared" si="17"/>
        <v>1097</v>
      </c>
      <c r="C1149" s="29"/>
      <c r="D1149" s="29"/>
      <c r="E1149" s="29"/>
      <c r="F1149" s="29"/>
      <c r="G1149" s="29"/>
      <c r="H1149" s="29"/>
      <c r="I1149" s="29"/>
      <c r="J1149" s="29"/>
      <c r="K1149" s="29"/>
      <c r="L1149" s="29"/>
      <c r="M1149" s="39"/>
      <c r="N1149" s="39"/>
      <c r="O1149" s="39"/>
      <c r="P1149" s="39"/>
      <c r="Q1149" s="39"/>
      <c r="R1149" s="39"/>
      <c r="S1149" s="39"/>
      <c r="T1149" s="39"/>
      <c r="U1149" s="39"/>
      <c r="V1149" s="39"/>
      <c r="W1149" s="48"/>
      <c r="X1149" s="38"/>
      <c r="Y1149" s="53"/>
    </row>
    <row r="1150" spans="2:25" ht="33.9" customHeight="1">
      <c r="B1150" s="21">
        <f t="shared" si="17"/>
        <v>1098</v>
      </c>
      <c r="C1150" s="29"/>
      <c r="D1150" s="29"/>
      <c r="E1150" s="29"/>
      <c r="F1150" s="29"/>
      <c r="G1150" s="29"/>
      <c r="H1150" s="29"/>
      <c r="I1150" s="29"/>
      <c r="J1150" s="29"/>
      <c r="K1150" s="29"/>
      <c r="L1150" s="29"/>
      <c r="M1150" s="39"/>
      <c r="N1150" s="39"/>
      <c r="O1150" s="39"/>
      <c r="P1150" s="39"/>
      <c r="Q1150" s="39"/>
      <c r="R1150" s="39"/>
      <c r="S1150" s="39"/>
      <c r="T1150" s="39"/>
      <c r="U1150" s="39"/>
      <c r="V1150" s="39"/>
      <c r="W1150" s="48"/>
      <c r="X1150" s="38"/>
      <c r="Y1150" s="53"/>
    </row>
    <row r="1151" spans="2:25" ht="33.9" customHeight="1">
      <c r="B1151" s="21">
        <f t="shared" si="17"/>
        <v>1099</v>
      </c>
      <c r="C1151" s="29"/>
      <c r="D1151" s="29"/>
      <c r="E1151" s="29"/>
      <c r="F1151" s="29"/>
      <c r="G1151" s="29"/>
      <c r="H1151" s="29"/>
      <c r="I1151" s="29"/>
      <c r="J1151" s="29"/>
      <c r="K1151" s="29"/>
      <c r="L1151" s="29"/>
      <c r="M1151" s="39"/>
      <c r="N1151" s="39"/>
      <c r="O1151" s="39"/>
      <c r="P1151" s="39"/>
      <c r="Q1151" s="39"/>
      <c r="R1151" s="39"/>
      <c r="S1151" s="39"/>
      <c r="T1151" s="39"/>
      <c r="U1151" s="39"/>
      <c r="V1151" s="39"/>
      <c r="W1151" s="48"/>
      <c r="X1151" s="38"/>
      <c r="Y1151" s="53"/>
    </row>
    <row r="1152" spans="2:25" ht="33.9" customHeight="1">
      <c r="B1152" s="21">
        <f t="shared" si="17"/>
        <v>1100</v>
      </c>
      <c r="C1152" s="29"/>
      <c r="D1152" s="29"/>
      <c r="E1152" s="29"/>
      <c r="F1152" s="29"/>
      <c r="G1152" s="29"/>
      <c r="H1152" s="29"/>
      <c r="I1152" s="29"/>
      <c r="J1152" s="29"/>
      <c r="K1152" s="29"/>
      <c r="L1152" s="29"/>
      <c r="M1152" s="39"/>
      <c r="N1152" s="39"/>
      <c r="O1152" s="39"/>
      <c r="P1152" s="39"/>
      <c r="Q1152" s="39"/>
      <c r="R1152" s="39"/>
      <c r="S1152" s="39"/>
      <c r="T1152" s="39"/>
      <c r="U1152" s="39"/>
      <c r="V1152" s="39"/>
      <c r="W1152" s="48"/>
      <c r="X1152" s="38"/>
      <c r="Y1152" s="53"/>
    </row>
    <row r="1153" spans="2:25" ht="33.9" customHeight="1">
      <c r="B1153" s="21">
        <f t="shared" si="17"/>
        <v>1101</v>
      </c>
      <c r="C1153" s="29"/>
      <c r="D1153" s="29"/>
      <c r="E1153" s="29"/>
      <c r="F1153" s="29"/>
      <c r="G1153" s="29"/>
      <c r="H1153" s="29"/>
      <c r="I1153" s="29"/>
      <c r="J1153" s="29"/>
      <c r="K1153" s="29"/>
      <c r="L1153" s="29"/>
      <c r="M1153" s="39"/>
      <c r="N1153" s="39"/>
      <c r="O1153" s="39"/>
      <c r="P1153" s="39"/>
      <c r="Q1153" s="39"/>
      <c r="R1153" s="39"/>
      <c r="S1153" s="39"/>
      <c r="T1153" s="39"/>
      <c r="U1153" s="39"/>
      <c r="V1153" s="39"/>
      <c r="W1153" s="48"/>
      <c r="X1153" s="38"/>
      <c r="Y1153" s="53"/>
    </row>
    <row r="1154" spans="2:25" ht="33.9" customHeight="1">
      <c r="B1154" s="21">
        <f t="shared" si="17"/>
        <v>1102</v>
      </c>
      <c r="C1154" s="29"/>
      <c r="D1154" s="29"/>
      <c r="E1154" s="29"/>
      <c r="F1154" s="29"/>
      <c r="G1154" s="29"/>
      <c r="H1154" s="29"/>
      <c r="I1154" s="29"/>
      <c r="J1154" s="29"/>
      <c r="K1154" s="29"/>
      <c r="L1154" s="29"/>
      <c r="M1154" s="39"/>
      <c r="N1154" s="39"/>
      <c r="O1154" s="39"/>
      <c r="P1154" s="39"/>
      <c r="Q1154" s="39"/>
      <c r="R1154" s="39"/>
      <c r="S1154" s="39"/>
      <c r="T1154" s="39"/>
      <c r="U1154" s="39"/>
      <c r="V1154" s="39"/>
      <c r="W1154" s="48"/>
      <c r="X1154" s="38"/>
      <c r="Y1154" s="53"/>
    </row>
    <row r="1155" spans="2:25" ht="33.9" customHeight="1">
      <c r="B1155" s="21">
        <f t="shared" si="17"/>
        <v>1103</v>
      </c>
      <c r="C1155" s="29"/>
      <c r="D1155" s="29"/>
      <c r="E1155" s="29"/>
      <c r="F1155" s="29"/>
      <c r="G1155" s="29"/>
      <c r="H1155" s="29"/>
      <c r="I1155" s="29"/>
      <c r="J1155" s="29"/>
      <c r="K1155" s="29"/>
      <c r="L1155" s="29"/>
      <c r="M1155" s="39"/>
      <c r="N1155" s="39"/>
      <c r="O1155" s="39"/>
      <c r="P1155" s="39"/>
      <c r="Q1155" s="39"/>
      <c r="R1155" s="39"/>
      <c r="S1155" s="39"/>
      <c r="T1155" s="39"/>
      <c r="U1155" s="39"/>
      <c r="V1155" s="39"/>
      <c r="W1155" s="48"/>
      <c r="X1155" s="38"/>
      <c r="Y1155" s="53"/>
    </row>
    <row r="1156" spans="2:25" ht="33.9" customHeight="1">
      <c r="B1156" s="21">
        <f t="shared" si="17"/>
        <v>1104</v>
      </c>
      <c r="C1156" s="29"/>
      <c r="D1156" s="29"/>
      <c r="E1156" s="29"/>
      <c r="F1156" s="29"/>
      <c r="G1156" s="29"/>
      <c r="H1156" s="29"/>
      <c r="I1156" s="29"/>
      <c r="J1156" s="29"/>
      <c r="K1156" s="29"/>
      <c r="L1156" s="29"/>
      <c r="M1156" s="39"/>
      <c r="N1156" s="39"/>
      <c r="O1156" s="39"/>
      <c r="P1156" s="39"/>
      <c r="Q1156" s="39"/>
      <c r="R1156" s="39"/>
      <c r="S1156" s="39"/>
      <c r="T1156" s="39"/>
      <c r="U1156" s="39"/>
      <c r="V1156" s="39"/>
      <c r="W1156" s="48"/>
      <c r="X1156" s="38"/>
      <c r="Y1156" s="53"/>
    </row>
    <row r="1157" spans="2:25" ht="33.9" customHeight="1">
      <c r="B1157" s="21">
        <f t="shared" si="17"/>
        <v>1105</v>
      </c>
      <c r="C1157" s="29"/>
      <c r="D1157" s="29"/>
      <c r="E1157" s="29"/>
      <c r="F1157" s="29"/>
      <c r="G1157" s="29"/>
      <c r="H1157" s="29"/>
      <c r="I1157" s="29"/>
      <c r="J1157" s="29"/>
      <c r="K1157" s="29"/>
      <c r="L1157" s="29"/>
      <c r="M1157" s="39"/>
      <c r="N1157" s="39"/>
      <c r="O1157" s="39"/>
      <c r="P1157" s="39"/>
      <c r="Q1157" s="39"/>
      <c r="R1157" s="39"/>
      <c r="S1157" s="39"/>
      <c r="T1157" s="39"/>
      <c r="U1157" s="39"/>
      <c r="V1157" s="39"/>
      <c r="W1157" s="48"/>
      <c r="X1157" s="38"/>
      <c r="Y1157" s="53"/>
    </row>
    <row r="1158" spans="2:25" ht="33.9" customHeight="1">
      <c r="B1158" s="21">
        <f t="shared" si="17"/>
        <v>1106</v>
      </c>
      <c r="C1158" s="29"/>
      <c r="D1158" s="29"/>
      <c r="E1158" s="29"/>
      <c r="F1158" s="29"/>
      <c r="G1158" s="29"/>
      <c r="H1158" s="29"/>
      <c r="I1158" s="29"/>
      <c r="J1158" s="29"/>
      <c r="K1158" s="29"/>
      <c r="L1158" s="29"/>
      <c r="M1158" s="39"/>
      <c r="N1158" s="39"/>
      <c r="O1158" s="39"/>
      <c r="P1158" s="39"/>
      <c r="Q1158" s="39"/>
      <c r="R1158" s="39"/>
      <c r="S1158" s="39"/>
      <c r="T1158" s="39"/>
      <c r="U1158" s="39"/>
      <c r="V1158" s="39"/>
      <c r="W1158" s="48"/>
      <c r="X1158" s="38"/>
      <c r="Y1158" s="53"/>
    </row>
    <row r="1159" spans="2:25" ht="33.9" customHeight="1">
      <c r="B1159" s="21">
        <f t="shared" si="17"/>
        <v>1107</v>
      </c>
      <c r="C1159" s="29"/>
      <c r="D1159" s="29"/>
      <c r="E1159" s="29"/>
      <c r="F1159" s="29"/>
      <c r="G1159" s="29"/>
      <c r="H1159" s="29"/>
      <c r="I1159" s="29"/>
      <c r="J1159" s="29"/>
      <c r="K1159" s="29"/>
      <c r="L1159" s="29"/>
      <c r="M1159" s="39"/>
      <c r="N1159" s="39"/>
      <c r="O1159" s="39"/>
      <c r="P1159" s="39"/>
      <c r="Q1159" s="39"/>
      <c r="R1159" s="39"/>
      <c r="S1159" s="39"/>
      <c r="T1159" s="39"/>
      <c r="U1159" s="39"/>
      <c r="V1159" s="39"/>
      <c r="W1159" s="48"/>
      <c r="X1159" s="38"/>
      <c r="Y1159" s="53"/>
    </row>
    <row r="1160" spans="2:25" ht="33.9" customHeight="1">
      <c r="B1160" s="21">
        <f t="shared" si="17"/>
        <v>1108</v>
      </c>
      <c r="C1160" s="29"/>
      <c r="D1160" s="29"/>
      <c r="E1160" s="29"/>
      <c r="F1160" s="29"/>
      <c r="G1160" s="29"/>
      <c r="H1160" s="29"/>
      <c r="I1160" s="29"/>
      <c r="J1160" s="29"/>
      <c r="K1160" s="29"/>
      <c r="L1160" s="29"/>
      <c r="M1160" s="39"/>
      <c r="N1160" s="39"/>
      <c r="O1160" s="39"/>
      <c r="P1160" s="39"/>
      <c r="Q1160" s="39"/>
      <c r="R1160" s="39"/>
      <c r="S1160" s="39"/>
      <c r="T1160" s="39"/>
      <c r="U1160" s="39"/>
      <c r="V1160" s="39"/>
      <c r="W1160" s="48"/>
      <c r="X1160" s="38"/>
      <c r="Y1160" s="53"/>
    </row>
    <row r="1161" spans="2:25" ht="33.9" customHeight="1">
      <c r="B1161" s="21">
        <f t="shared" si="17"/>
        <v>1109</v>
      </c>
      <c r="C1161" s="29"/>
      <c r="D1161" s="29"/>
      <c r="E1161" s="29"/>
      <c r="F1161" s="29"/>
      <c r="G1161" s="29"/>
      <c r="H1161" s="29"/>
      <c r="I1161" s="29"/>
      <c r="J1161" s="29"/>
      <c r="K1161" s="29"/>
      <c r="L1161" s="29"/>
      <c r="M1161" s="39"/>
      <c r="N1161" s="39"/>
      <c r="O1161" s="39"/>
      <c r="P1161" s="39"/>
      <c r="Q1161" s="39"/>
      <c r="R1161" s="39"/>
      <c r="S1161" s="39"/>
      <c r="T1161" s="39"/>
      <c r="U1161" s="39"/>
      <c r="V1161" s="39"/>
      <c r="W1161" s="48"/>
      <c r="X1161" s="38"/>
      <c r="Y1161" s="53"/>
    </row>
    <row r="1162" spans="2:25" ht="33.9" customHeight="1">
      <c r="B1162" s="21">
        <f t="shared" si="17"/>
        <v>1110</v>
      </c>
      <c r="C1162" s="29"/>
      <c r="D1162" s="29"/>
      <c r="E1162" s="29"/>
      <c r="F1162" s="29"/>
      <c r="G1162" s="29"/>
      <c r="H1162" s="29"/>
      <c r="I1162" s="29"/>
      <c r="J1162" s="29"/>
      <c r="K1162" s="29"/>
      <c r="L1162" s="29"/>
      <c r="M1162" s="39"/>
      <c r="N1162" s="39"/>
      <c r="O1162" s="39"/>
      <c r="P1162" s="39"/>
      <c r="Q1162" s="39"/>
      <c r="R1162" s="39"/>
      <c r="S1162" s="39"/>
      <c r="T1162" s="39"/>
      <c r="U1162" s="39"/>
      <c r="V1162" s="39"/>
      <c r="W1162" s="48"/>
      <c r="X1162" s="38"/>
      <c r="Y1162" s="53"/>
    </row>
    <row r="1163" spans="2:25" ht="33.9" customHeight="1">
      <c r="B1163" s="21">
        <f t="shared" si="17"/>
        <v>1111</v>
      </c>
      <c r="C1163" s="29"/>
      <c r="D1163" s="29"/>
      <c r="E1163" s="29"/>
      <c r="F1163" s="29"/>
      <c r="G1163" s="29"/>
      <c r="H1163" s="29"/>
      <c r="I1163" s="29"/>
      <c r="J1163" s="29"/>
      <c r="K1163" s="29"/>
      <c r="L1163" s="29"/>
      <c r="M1163" s="39"/>
      <c r="N1163" s="39"/>
      <c r="O1163" s="39"/>
      <c r="P1163" s="39"/>
      <c r="Q1163" s="39"/>
      <c r="R1163" s="39"/>
      <c r="S1163" s="39"/>
      <c r="T1163" s="39"/>
      <c r="U1163" s="39"/>
      <c r="V1163" s="39"/>
      <c r="W1163" s="48"/>
      <c r="X1163" s="38"/>
      <c r="Y1163" s="53"/>
    </row>
    <row r="1164" spans="2:25" ht="33.9" customHeight="1">
      <c r="B1164" s="21">
        <f t="shared" si="17"/>
        <v>1112</v>
      </c>
      <c r="C1164" s="29"/>
      <c r="D1164" s="29"/>
      <c r="E1164" s="29"/>
      <c r="F1164" s="29"/>
      <c r="G1164" s="29"/>
      <c r="H1164" s="29"/>
      <c r="I1164" s="29"/>
      <c r="J1164" s="29"/>
      <c r="K1164" s="29"/>
      <c r="L1164" s="29"/>
      <c r="M1164" s="39"/>
      <c r="N1164" s="39"/>
      <c r="O1164" s="39"/>
      <c r="P1164" s="39"/>
      <c r="Q1164" s="39"/>
      <c r="R1164" s="39"/>
      <c r="S1164" s="39"/>
      <c r="T1164" s="39"/>
      <c r="U1164" s="39"/>
      <c r="V1164" s="39"/>
      <c r="W1164" s="48"/>
      <c r="X1164" s="38"/>
      <c r="Y1164" s="53"/>
    </row>
    <row r="1165" spans="2:25" ht="33.9" customHeight="1">
      <c r="B1165" s="21">
        <f t="shared" si="17"/>
        <v>1113</v>
      </c>
      <c r="C1165" s="29"/>
      <c r="D1165" s="29"/>
      <c r="E1165" s="29"/>
      <c r="F1165" s="29"/>
      <c r="G1165" s="29"/>
      <c r="H1165" s="29"/>
      <c r="I1165" s="29"/>
      <c r="J1165" s="29"/>
      <c r="K1165" s="29"/>
      <c r="L1165" s="29"/>
      <c r="M1165" s="39"/>
      <c r="N1165" s="39"/>
      <c r="O1165" s="39"/>
      <c r="P1165" s="39"/>
      <c r="Q1165" s="39"/>
      <c r="R1165" s="39"/>
      <c r="S1165" s="39"/>
      <c r="T1165" s="39"/>
      <c r="U1165" s="39"/>
      <c r="V1165" s="39"/>
      <c r="W1165" s="48"/>
      <c r="X1165" s="38"/>
      <c r="Y1165" s="53"/>
    </row>
    <row r="1166" spans="2:25" ht="33.9" customHeight="1">
      <c r="B1166" s="21">
        <f t="shared" si="17"/>
        <v>1114</v>
      </c>
      <c r="C1166" s="29"/>
      <c r="D1166" s="29"/>
      <c r="E1166" s="29"/>
      <c r="F1166" s="29"/>
      <c r="G1166" s="29"/>
      <c r="H1166" s="29"/>
      <c r="I1166" s="29"/>
      <c r="J1166" s="29"/>
      <c r="K1166" s="29"/>
      <c r="L1166" s="29"/>
      <c r="M1166" s="39"/>
      <c r="N1166" s="39"/>
      <c r="O1166" s="39"/>
      <c r="P1166" s="39"/>
      <c r="Q1166" s="39"/>
      <c r="R1166" s="39"/>
      <c r="S1166" s="39"/>
      <c r="T1166" s="39"/>
      <c r="U1166" s="39"/>
      <c r="V1166" s="39"/>
      <c r="W1166" s="48"/>
      <c r="X1166" s="38"/>
      <c r="Y1166" s="53"/>
    </row>
    <row r="1167" spans="2:25" ht="33.9" customHeight="1">
      <c r="B1167" s="21">
        <f t="shared" si="17"/>
        <v>1115</v>
      </c>
      <c r="C1167" s="29"/>
      <c r="D1167" s="29"/>
      <c r="E1167" s="29"/>
      <c r="F1167" s="29"/>
      <c r="G1167" s="29"/>
      <c r="H1167" s="29"/>
      <c r="I1167" s="29"/>
      <c r="J1167" s="29"/>
      <c r="K1167" s="29"/>
      <c r="L1167" s="29"/>
      <c r="M1167" s="39"/>
      <c r="N1167" s="39"/>
      <c r="O1167" s="39"/>
      <c r="P1167" s="39"/>
      <c r="Q1167" s="39"/>
      <c r="R1167" s="39"/>
      <c r="S1167" s="39"/>
      <c r="T1167" s="39"/>
      <c r="U1167" s="39"/>
      <c r="V1167" s="39"/>
      <c r="W1167" s="48"/>
      <c r="X1167" s="38"/>
      <c r="Y1167" s="53"/>
    </row>
    <row r="1168" spans="2:25" ht="33.9" customHeight="1">
      <c r="B1168" s="21">
        <f t="shared" si="17"/>
        <v>1116</v>
      </c>
      <c r="C1168" s="29"/>
      <c r="D1168" s="29"/>
      <c r="E1168" s="29"/>
      <c r="F1168" s="29"/>
      <c r="G1168" s="29"/>
      <c r="H1168" s="29"/>
      <c r="I1168" s="29"/>
      <c r="J1168" s="29"/>
      <c r="K1168" s="29"/>
      <c r="L1168" s="29"/>
      <c r="M1168" s="39"/>
      <c r="N1168" s="39"/>
      <c r="O1168" s="39"/>
      <c r="P1168" s="39"/>
      <c r="Q1168" s="39"/>
      <c r="R1168" s="39"/>
      <c r="S1168" s="39"/>
      <c r="T1168" s="39"/>
      <c r="U1168" s="39"/>
      <c r="V1168" s="39"/>
      <c r="W1168" s="48"/>
      <c r="X1168" s="38"/>
      <c r="Y1168" s="53"/>
    </row>
    <row r="1169" spans="2:25" ht="33.9" customHeight="1">
      <c r="B1169" s="21">
        <f t="shared" si="17"/>
        <v>1117</v>
      </c>
      <c r="C1169" s="29"/>
      <c r="D1169" s="29"/>
      <c r="E1169" s="29"/>
      <c r="F1169" s="29"/>
      <c r="G1169" s="29"/>
      <c r="H1169" s="29"/>
      <c r="I1169" s="29"/>
      <c r="J1169" s="29"/>
      <c r="K1169" s="29"/>
      <c r="L1169" s="29"/>
      <c r="M1169" s="39"/>
      <c r="N1169" s="39"/>
      <c r="O1169" s="39"/>
      <c r="P1169" s="39"/>
      <c r="Q1169" s="39"/>
      <c r="R1169" s="39"/>
      <c r="S1169" s="39"/>
      <c r="T1169" s="39"/>
      <c r="U1169" s="39"/>
      <c r="V1169" s="39"/>
      <c r="W1169" s="48"/>
      <c r="X1169" s="38"/>
      <c r="Y1169" s="53"/>
    </row>
    <row r="1170" spans="2:25" ht="33.9" customHeight="1">
      <c r="B1170" s="21">
        <f t="shared" si="17"/>
        <v>1118</v>
      </c>
      <c r="C1170" s="29"/>
      <c r="D1170" s="29"/>
      <c r="E1170" s="29"/>
      <c r="F1170" s="29"/>
      <c r="G1170" s="29"/>
      <c r="H1170" s="29"/>
      <c r="I1170" s="29"/>
      <c r="J1170" s="29"/>
      <c r="K1170" s="29"/>
      <c r="L1170" s="29"/>
      <c r="M1170" s="39"/>
      <c r="N1170" s="39"/>
      <c r="O1170" s="39"/>
      <c r="P1170" s="39"/>
      <c r="Q1170" s="39"/>
      <c r="R1170" s="39"/>
      <c r="S1170" s="39"/>
      <c r="T1170" s="39"/>
      <c r="U1170" s="39"/>
      <c r="V1170" s="39"/>
      <c r="W1170" s="48"/>
      <c r="X1170" s="38"/>
      <c r="Y1170" s="53"/>
    </row>
    <row r="1171" spans="2:25" ht="33.9" customHeight="1">
      <c r="B1171" s="21">
        <f t="shared" si="17"/>
        <v>1119</v>
      </c>
      <c r="C1171" s="29"/>
      <c r="D1171" s="29"/>
      <c r="E1171" s="29"/>
      <c r="F1171" s="29"/>
      <c r="G1171" s="29"/>
      <c r="H1171" s="29"/>
      <c r="I1171" s="29"/>
      <c r="J1171" s="29"/>
      <c r="K1171" s="29"/>
      <c r="L1171" s="29"/>
      <c r="M1171" s="39"/>
      <c r="N1171" s="39"/>
      <c r="O1171" s="39"/>
      <c r="P1171" s="39"/>
      <c r="Q1171" s="39"/>
      <c r="R1171" s="39"/>
      <c r="S1171" s="39"/>
      <c r="T1171" s="39"/>
      <c r="U1171" s="39"/>
      <c r="V1171" s="39"/>
      <c r="W1171" s="48"/>
      <c r="X1171" s="38"/>
      <c r="Y1171" s="53"/>
    </row>
    <row r="1172" spans="2:25" ht="33.9" customHeight="1">
      <c r="B1172" s="21">
        <f t="shared" si="17"/>
        <v>1120</v>
      </c>
      <c r="C1172" s="29"/>
      <c r="D1172" s="29"/>
      <c r="E1172" s="29"/>
      <c r="F1172" s="29"/>
      <c r="G1172" s="29"/>
      <c r="H1172" s="29"/>
      <c r="I1172" s="29"/>
      <c r="J1172" s="29"/>
      <c r="K1172" s="29"/>
      <c r="L1172" s="29"/>
      <c r="M1172" s="39"/>
      <c r="N1172" s="39"/>
      <c r="O1172" s="39"/>
      <c r="P1172" s="39"/>
      <c r="Q1172" s="39"/>
      <c r="R1172" s="39"/>
      <c r="S1172" s="39"/>
      <c r="T1172" s="39"/>
      <c r="U1172" s="39"/>
      <c r="V1172" s="39"/>
      <c r="W1172" s="48"/>
      <c r="X1172" s="38"/>
      <c r="Y1172" s="53"/>
    </row>
    <row r="1173" spans="2:25" ht="33.9" customHeight="1">
      <c r="B1173" s="21">
        <f t="shared" si="17"/>
        <v>1121</v>
      </c>
      <c r="C1173" s="29"/>
      <c r="D1173" s="29"/>
      <c r="E1173" s="29"/>
      <c r="F1173" s="29"/>
      <c r="G1173" s="29"/>
      <c r="H1173" s="29"/>
      <c r="I1173" s="29"/>
      <c r="J1173" s="29"/>
      <c r="K1173" s="29"/>
      <c r="L1173" s="29"/>
      <c r="M1173" s="39"/>
      <c r="N1173" s="39"/>
      <c r="O1173" s="39"/>
      <c r="P1173" s="39"/>
      <c r="Q1173" s="39"/>
      <c r="R1173" s="39"/>
      <c r="S1173" s="39"/>
      <c r="T1173" s="39"/>
      <c r="U1173" s="39"/>
      <c r="V1173" s="39"/>
      <c r="W1173" s="48"/>
      <c r="X1173" s="38"/>
      <c r="Y1173" s="53"/>
    </row>
    <row r="1174" spans="2:25" ht="33.9" customHeight="1">
      <c r="B1174" s="21">
        <f t="shared" si="17"/>
        <v>1122</v>
      </c>
      <c r="C1174" s="29"/>
      <c r="D1174" s="29"/>
      <c r="E1174" s="29"/>
      <c r="F1174" s="29"/>
      <c r="G1174" s="29"/>
      <c r="H1174" s="29"/>
      <c r="I1174" s="29"/>
      <c r="J1174" s="29"/>
      <c r="K1174" s="29"/>
      <c r="L1174" s="29"/>
      <c r="M1174" s="39"/>
      <c r="N1174" s="39"/>
      <c r="O1174" s="39"/>
      <c r="P1174" s="39"/>
      <c r="Q1174" s="39"/>
      <c r="R1174" s="39"/>
      <c r="S1174" s="39"/>
      <c r="T1174" s="39"/>
      <c r="U1174" s="39"/>
      <c r="V1174" s="39"/>
      <c r="W1174" s="48"/>
      <c r="X1174" s="38"/>
      <c r="Y1174" s="53"/>
    </row>
    <row r="1175" spans="2:25" ht="33.9" customHeight="1">
      <c r="B1175" s="21">
        <f t="shared" si="17"/>
        <v>1123</v>
      </c>
      <c r="C1175" s="29"/>
      <c r="D1175" s="29"/>
      <c r="E1175" s="29"/>
      <c r="F1175" s="29"/>
      <c r="G1175" s="29"/>
      <c r="H1175" s="29"/>
      <c r="I1175" s="29"/>
      <c r="J1175" s="29"/>
      <c r="K1175" s="29"/>
      <c r="L1175" s="29"/>
      <c r="M1175" s="39"/>
      <c r="N1175" s="39"/>
      <c r="O1175" s="39"/>
      <c r="P1175" s="39"/>
      <c r="Q1175" s="39"/>
      <c r="R1175" s="39"/>
      <c r="S1175" s="39"/>
      <c r="T1175" s="39"/>
      <c r="U1175" s="39"/>
      <c r="V1175" s="39"/>
      <c r="W1175" s="48"/>
      <c r="X1175" s="38"/>
      <c r="Y1175" s="53"/>
    </row>
    <row r="1176" spans="2:25" ht="33.9" customHeight="1">
      <c r="B1176" s="21">
        <f t="shared" si="17"/>
        <v>1124</v>
      </c>
      <c r="C1176" s="29"/>
      <c r="D1176" s="29"/>
      <c r="E1176" s="29"/>
      <c r="F1176" s="29"/>
      <c r="G1176" s="29"/>
      <c r="H1176" s="29"/>
      <c r="I1176" s="29"/>
      <c r="J1176" s="29"/>
      <c r="K1176" s="29"/>
      <c r="L1176" s="29"/>
      <c r="M1176" s="39"/>
      <c r="N1176" s="39"/>
      <c r="O1176" s="39"/>
      <c r="P1176" s="39"/>
      <c r="Q1176" s="39"/>
      <c r="R1176" s="39"/>
      <c r="S1176" s="39"/>
      <c r="T1176" s="39"/>
      <c r="U1176" s="39"/>
      <c r="V1176" s="39"/>
      <c r="W1176" s="48"/>
      <c r="X1176" s="38"/>
      <c r="Y1176" s="53"/>
    </row>
    <row r="1177" spans="2:25" ht="33.9" customHeight="1">
      <c r="B1177" s="21">
        <f t="shared" si="17"/>
        <v>1125</v>
      </c>
      <c r="C1177" s="29"/>
      <c r="D1177" s="29"/>
      <c r="E1177" s="29"/>
      <c r="F1177" s="29"/>
      <c r="G1177" s="29"/>
      <c r="H1177" s="29"/>
      <c r="I1177" s="29"/>
      <c r="J1177" s="29"/>
      <c r="K1177" s="29"/>
      <c r="L1177" s="29"/>
      <c r="M1177" s="39"/>
      <c r="N1177" s="39"/>
      <c r="O1177" s="39"/>
      <c r="P1177" s="39"/>
      <c r="Q1177" s="39"/>
      <c r="R1177" s="39"/>
      <c r="S1177" s="39"/>
      <c r="T1177" s="39"/>
      <c r="U1177" s="39"/>
      <c r="V1177" s="39"/>
      <c r="W1177" s="48"/>
      <c r="X1177" s="38"/>
      <c r="Y1177" s="53"/>
    </row>
    <row r="1178" spans="2:25" ht="33.9" customHeight="1">
      <c r="B1178" s="21">
        <f t="shared" si="17"/>
        <v>1126</v>
      </c>
      <c r="C1178" s="29"/>
      <c r="D1178" s="29"/>
      <c r="E1178" s="29"/>
      <c r="F1178" s="29"/>
      <c r="G1178" s="29"/>
      <c r="H1178" s="29"/>
      <c r="I1178" s="29"/>
      <c r="J1178" s="29"/>
      <c r="K1178" s="29"/>
      <c r="L1178" s="29"/>
      <c r="M1178" s="39"/>
      <c r="N1178" s="39"/>
      <c r="O1178" s="39"/>
      <c r="P1178" s="39"/>
      <c r="Q1178" s="39"/>
      <c r="R1178" s="39"/>
      <c r="S1178" s="39"/>
      <c r="T1178" s="39"/>
      <c r="U1178" s="39"/>
      <c r="V1178" s="39"/>
      <c r="W1178" s="48"/>
      <c r="X1178" s="38"/>
      <c r="Y1178" s="53"/>
    </row>
    <row r="1179" spans="2:25" ht="33.9" customHeight="1">
      <c r="B1179" s="21">
        <f t="shared" si="17"/>
        <v>1127</v>
      </c>
      <c r="C1179" s="29"/>
      <c r="D1179" s="29"/>
      <c r="E1179" s="29"/>
      <c r="F1179" s="29"/>
      <c r="G1179" s="29"/>
      <c r="H1179" s="29"/>
      <c r="I1179" s="29"/>
      <c r="J1179" s="29"/>
      <c r="K1179" s="29"/>
      <c r="L1179" s="29"/>
      <c r="M1179" s="39"/>
      <c r="N1179" s="39"/>
      <c r="O1179" s="39"/>
      <c r="P1179" s="39"/>
      <c r="Q1179" s="39"/>
      <c r="R1179" s="39"/>
      <c r="S1179" s="39"/>
      <c r="T1179" s="39"/>
      <c r="U1179" s="39"/>
      <c r="V1179" s="39"/>
      <c r="W1179" s="48"/>
      <c r="X1179" s="38"/>
      <c r="Y1179" s="53"/>
    </row>
    <row r="1180" spans="2:25" ht="33.9" customHeight="1">
      <c r="B1180" s="21">
        <f t="shared" si="17"/>
        <v>1128</v>
      </c>
      <c r="C1180" s="29"/>
      <c r="D1180" s="29"/>
      <c r="E1180" s="29"/>
      <c r="F1180" s="29"/>
      <c r="G1180" s="29"/>
      <c r="H1180" s="29"/>
      <c r="I1180" s="29"/>
      <c r="J1180" s="29"/>
      <c r="K1180" s="29"/>
      <c r="L1180" s="29"/>
      <c r="M1180" s="39"/>
      <c r="N1180" s="39"/>
      <c r="O1180" s="39"/>
      <c r="P1180" s="39"/>
      <c r="Q1180" s="39"/>
      <c r="R1180" s="39"/>
      <c r="S1180" s="39"/>
      <c r="T1180" s="39"/>
      <c r="U1180" s="39"/>
      <c r="V1180" s="39"/>
      <c r="W1180" s="48"/>
      <c r="X1180" s="38"/>
      <c r="Y1180" s="53"/>
    </row>
    <row r="1181" spans="2:25" ht="33.9" customHeight="1">
      <c r="B1181" s="21">
        <f t="shared" si="17"/>
        <v>1129</v>
      </c>
      <c r="C1181" s="29"/>
      <c r="D1181" s="29"/>
      <c r="E1181" s="29"/>
      <c r="F1181" s="29"/>
      <c r="G1181" s="29"/>
      <c r="H1181" s="29"/>
      <c r="I1181" s="29"/>
      <c r="J1181" s="29"/>
      <c r="K1181" s="29"/>
      <c r="L1181" s="29"/>
      <c r="M1181" s="39"/>
      <c r="N1181" s="39"/>
      <c r="O1181" s="39"/>
      <c r="P1181" s="39"/>
      <c r="Q1181" s="39"/>
      <c r="R1181" s="39"/>
      <c r="S1181" s="39"/>
      <c r="T1181" s="39"/>
      <c r="U1181" s="39"/>
      <c r="V1181" s="39"/>
      <c r="W1181" s="48"/>
      <c r="X1181" s="38"/>
      <c r="Y1181" s="53"/>
    </row>
    <row r="1182" spans="2:25" ht="33.9" customHeight="1">
      <c r="B1182" s="21">
        <f t="shared" si="17"/>
        <v>1130</v>
      </c>
      <c r="C1182" s="29"/>
      <c r="D1182" s="29"/>
      <c r="E1182" s="29"/>
      <c r="F1182" s="29"/>
      <c r="G1182" s="29"/>
      <c r="H1182" s="29"/>
      <c r="I1182" s="29"/>
      <c r="J1182" s="29"/>
      <c r="K1182" s="29"/>
      <c r="L1182" s="29"/>
      <c r="M1182" s="39"/>
      <c r="N1182" s="39"/>
      <c r="O1182" s="39"/>
      <c r="P1182" s="39"/>
      <c r="Q1182" s="39"/>
      <c r="R1182" s="39"/>
      <c r="S1182" s="39"/>
      <c r="T1182" s="39"/>
      <c r="U1182" s="39"/>
      <c r="V1182" s="39"/>
      <c r="W1182" s="48"/>
      <c r="X1182" s="38"/>
      <c r="Y1182" s="53"/>
    </row>
    <row r="1183" spans="2:25" ht="33.9" customHeight="1">
      <c r="B1183" s="21">
        <f t="shared" si="17"/>
        <v>1131</v>
      </c>
      <c r="C1183" s="29"/>
      <c r="D1183" s="29"/>
      <c r="E1183" s="29"/>
      <c r="F1183" s="29"/>
      <c r="G1183" s="29"/>
      <c r="H1183" s="29"/>
      <c r="I1183" s="29"/>
      <c r="J1183" s="29"/>
      <c r="K1183" s="29"/>
      <c r="L1183" s="29"/>
      <c r="M1183" s="39"/>
      <c r="N1183" s="39"/>
      <c r="O1183" s="39"/>
      <c r="P1183" s="39"/>
      <c r="Q1183" s="39"/>
      <c r="R1183" s="39"/>
      <c r="S1183" s="39"/>
      <c r="T1183" s="39"/>
      <c r="U1183" s="39"/>
      <c r="V1183" s="39"/>
      <c r="W1183" s="48"/>
      <c r="X1183" s="38"/>
      <c r="Y1183" s="53"/>
    </row>
    <row r="1184" spans="2:25" ht="33.9" customHeight="1">
      <c r="B1184" s="21">
        <f t="shared" si="17"/>
        <v>1132</v>
      </c>
      <c r="C1184" s="29"/>
      <c r="D1184" s="29"/>
      <c r="E1184" s="29"/>
      <c r="F1184" s="29"/>
      <c r="G1184" s="29"/>
      <c r="H1184" s="29"/>
      <c r="I1184" s="29"/>
      <c r="J1184" s="29"/>
      <c r="K1184" s="29"/>
      <c r="L1184" s="29"/>
      <c r="M1184" s="39"/>
      <c r="N1184" s="39"/>
      <c r="O1184" s="39"/>
      <c r="P1184" s="39"/>
      <c r="Q1184" s="39"/>
      <c r="R1184" s="39"/>
      <c r="S1184" s="39"/>
      <c r="T1184" s="39"/>
      <c r="U1184" s="39"/>
      <c r="V1184" s="39"/>
      <c r="W1184" s="48"/>
      <c r="X1184" s="38"/>
      <c r="Y1184" s="53"/>
    </row>
    <row r="1185" spans="2:25" ht="33.9" customHeight="1">
      <c r="B1185" s="21">
        <f t="shared" si="17"/>
        <v>1133</v>
      </c>
      <c r="C1185" s="29"/>
      <c r="D1185" s="29"/>
      <c r="E1185" s="29"/>
      <c r="F1185" s="29"/>
      <c r="G1185" s="29"/>
      <c r="H1185" s="29"/>
      <c r="I1185" s="29"/>
      <c r="J1185" s="29"/>
      <c r="K1185" s="29"/>
      <c r="L1185" s="29"/>
      <c r="M1185" s="39"/>
      <c r="N1185" s="39"/>
      <c r="O1185" s="39"/>
      <c r="P1185" s="39"/>
      <c r="Q1185" s="39"/>
      <c r="R1185" s="39"/>
      <c r="S1185" s="39"/>
      <c r="T1185" s="39"/>
      <c r="U1185" s="39"/>
      <c r="V1185" s="39"/>
      <c r="W1185" s="48"/>
      <c r="X1185" s="38"/>
      <c r="Y1185" s="53"/>
    </row>
    <row r="1186" spans="2:25" ht="33.9" customHeight="1">
      <c r="B1186" s="21">
        <f t="shared" si="17"/>
        <v>1134</v>
      </c>
      <c r="C1186" s="29"/>
      <c r="D1186" s="29"/>
      <c r="E1186" s="29"/>
      <c r="F1186" s="29"/>
      <c r="G1186" s="29"/>
      <c r="H1186" s="29"/>
      <c r="I1186" s="29"/>
      <c r="J1186" s="29"/>
      <c r="K1186" s="29"/>
      <c r="L1186" s="29"/>
      <c r="M1186" s="39"/>
      <c r="N1186" s="39"/>
      <c r="O1186" s="39"/>
      <c r="P1186" s="39"/>
      <c r="Q1186" s="39"/>
      <c r="R1186" s="39"/>
      <c r="S1186" s="39"/>
      <c r="T1186" s="39"/>
      <c r="U1186" s="39"/>
      <c r="V1186" s="39"/>
      <c r="W1186" s="48"/>
      <c r="X1186" s="38"/>
      <c r="Y1186" s="53"/>
    </row>
    <row r="1187" spans="2:25" ht="33.9" customHeight="1">
      <c r="B1187" s="21">
        <f t="shared" si="17"/>
        <v>1135</v>
      </c>
      <c r="C1187" s="29"/>
      <c r="D1187" s="29"/>
      <c r="E1187" s="29"/>
      <c r="F1187" s="29"/>
      <c r="G1187" s="29"/>
      <c r="H1187" s="29"/>
      <c r="I1187" s="29"/>
      <c r="J1187" s="29"/>
      <c r="K1187" s="29"/>
      <c r="L1187" s="29"/>
      <c r="M1187" s="39"/>
      <c r="N1187" s="39"/>
      <c r="O1187" s="39"/>
      <c r="P1187" s="39"/>
      <c r="Q1187" s="39"/>
      <c r="R1187" s="39"/>
      <c r="S1187" s="39"/>
      <c r="T1187" s="39"/>
      <c r="U1187" s="39"/>
      <c r="V1187" s="39"/>
      <c r="W1187" s="48"/>
      <c r="X1187" s="38"/>
      <c r="Y1187" s="53"/>
    </row>
    <row r="1188" spans="2:25" ht="33.9" customHeight="1">
      <c r="B1188" s="21">
        <f t="shared" si="17"/>
        <v>1136</v>
      </c>
      <c r="C1188" s="29"/>
      <c r="D1188" s="29"/>
      <c r="E1188" s="29"/>
      <c r="F1188" s="29"/>
      <c r="G1188" s="29"/>
      <c r="H1188" s="29"/>
      <c r="I1188" s="29"/>
      <c r="J1188" s="29"/>
      <c r="K1188" s="29"/>
      <c r="L1188" s="29"/>
      <c r="M1188" s="39"/>
      <c r="N1188" s="39"/>
      <c r="O1188" s="39"/>
      <c r="P1188" s="39"/>
      <c r="Q1188" s="39"/>
      <c r="R1188" s="39"/>
      <c r="S1188" s="39"/>
      <c r="T1188" s="39"/>
      <c r="U1188" s="39"/>
      <c r="V1188" s="39"/>
      <c r="W1188" s="48"/>
      <c r="X1188" s="38"/>
      <c r="Y1188" s="53"/>
    </row>
    <row r="1189" spans="2:25" ht="33.9" customHeight="1">
      <c r="B1189" s="21">
        <f t="shared" si="17"/>
        <v>1137</v>
      </c>
      <c r="C1189" s="29"/>
      <c r="D1189" s="29"/>
      <c r="E1189" s="29"/>
      <c r="F1189" s="29"/>
      <c r="G1189" s="29"/>
      <c r="H1189" s="29"/>
      <c r="I1189" s="29"/>
      <c r="J1189" s="29"/>
      <c r="K1189" s="29"/>
      <c r="L1189" s="29"/>
      <c r="M1189" s="39"/>
      <c r="N1189" s="39"/>
      <c r="O1189" s="39"/>
      <c r="P1189" s="39"/>
      <c r="Q1189" s="39"/>
      <c r="R1189" s="39"/>
      <c r="S1189" s="39"/>
      <c r="T1189" s="39"/>
      <c r="U1189" s="39"/>
      <c r="V1189" s="39"/>
      <c r="W1189" s="48"/>
      <c r="X1189" s="38"/>
      <c r="Y1189" s="53"/>
    </row>
    <row r="1190" spans="2:25" ht="33.9" customHeight="1">
      <c r="B1190" s="21">
        <f t="shared" si="17"/>
        <v>1138</v>
      </c>
      <c r="C1190" s="29"/>
      <c r="D1190" s="29"/>
      <c r="E1190" s="29"/>
      <c r="F1190" s="29"/>
      <c r="G1190" s="29"/>
      <c r="H1190" s="29"/>
      <c r="I1190" s="29"/>
      <c r="J1190" s="29"/>
      <c r="K1190" s="29"/>
      <c r="L1190" s="29"/>
      <c r="M1190" s="39"/>
      <c r="N1190" s="39"/>
      <c r="O1190" s="39"/>
      <c r="P1190" s="39"/>
      <c r="Q1190" s="39"/>
      <c r="R1190" s="39"/>
      <c r="S1190" s="39"/>
      <c r="T1190" s="39"/>
      <c r="U1190" s="39"/>
      <c r="V1190" s="39"/>
      <c r="W1190" s="48"/>
      <c r="X1190" s="38"/>
      <c r="Y1190" s="53"/>
    </row>
    <row r="1191" spans="2:25" ht="33.9" customHeight="1">
      <c r="B1191" s="21">
        <f t="shared" si="17"/>
        <v>1139</v>
      </c>
      <c r="C1191" s="29"/>
      <c r="D1191" s="29"/>
      <c r="E1191" s="29"/>
      <c r="F1191" s="29"/>
      <c r="G1191" s="29"/>
      <c r="H1191" s="29"/>
      <c r="I1191" s="29"/>
      <c r="J1191" s="29"/>
      <c r="K1191" s="29"/>
      <c r="L1191" s="29"/>
      <c r="M1191" s="39"/>
      <c r="N1191" s="39"/>
      <c r="O1191" s="39"/>
      <c r="P1191" s="39"/>
      <c r="Q1191" s="39"/>
      <c r="R1191" s="39"/>
      <c r="S1191" s="39"/>
      <c r="T1191" s="39"/>
      <c r="U1191" s="39"/>
      <c r="V1191" s="39"/>
      <c r="W1191" s="48"/>
      <c r="X1191" s="38"/>
      <c r="Y1191" s="53"/>
    </row>
    <row r="1192" spans="2:25" ht="33.9" customHeight="1">
      <c r="B1192" s="21">
        <f t="shared" si="17"/>
        <v>1140</v>
      </c>
      <c r="C1192" s="29"/>
      <c r="D1192" s="29"/>
      <c r="E1192" s="29"/>
      <c r="F1192" s="29"/>
      <c r="G1192" s="29"/>
      <c r="H1192" s="29"/>
      <c r="I1192" s="29"/>
      <c r="J1192" s="29"/>
      <c r="K1192" s="29"/>
      <c r="L1192" s="29"/>
      <c r="M1192" s="39"/>
      <c r="N1192" s="39"/>
      <c r="O1192" s="39"/>
      <c r="P1192" s="39"/>
      <c r="Q1192" s="39"/>
      <c r="R1192" s="39"/>
      <c r="S1192" s="39"/>
      <c r="T1192" s="39"/>
      <c r="U1192" s="39"/>
      <c r="V1192" s="39"/>
      <c r="W1192" s="48"/>
      <c r="X1192" s="38"/>
      <c r="Y1192" s="53"/>
    </row>
    <row r="1193" spans="2:25" ht="33.9" customHeight="1">
      <c r="B1193" s="21">
        <f t="shared" si="17"/>
        <v>1141</v>
      </c>
      <c r="C1193" s="29"/>
      <c r="D1193" s="29"/>
      <c r="E1193" s="29"/>
      <c r="F1193" s="29"/>
      <c r="G1193" s="29"/>
      <c r="H1193" s="29"/>
      <c r="I1193" s="29"/>
      <c r="J1193" s="29"/>
      <c r="K1193" s="29"/>
      <c r="L1193" s="29"/>
      <c r="M1193" s="39"/>
      <c r="N1193" s="39"/>
      <c r="O1193" s="39"/>
      <c r="P1193" s="39"/>
      <c r="Q1193" s="39"/>
      <c r="R1193" s="39"/>
      <c r="S1193" s="39"/>
      <c r="T1193" s="39"/>
      <c r="U1193" s="39"/>
      <c r="V1193" s="39"/>
      <c r="W1193" s="48"/>
      <c r="X1193" s="38"/>
      <c r="Y1193" s="53"/>
    </row>
    <row r="1194" spans="2:25" ht="33.9" customHeight="1">
      <c r="B1194" s="21">
        <f t="shared" si="17"/>
        <v>1142</v>
      </c>
      <c r="C1194" s="29"/>
      <c r="D1194" s="29"/>
      <c r="E1194" s="29"/>
      <c r="F1194" s="29"/>
      <c r="G1194" s="29"/>
      <c r="H1194" s="29"/>
      <c r="I1194" s="29"/>
      <c r="J1194" s="29"/>
      <c r="K1194" s="29"/>
      <c r="L1194" s="29"/>
      <c r="M1194" s="39"/>
      <c r="N1194" s="39"/>
      <c r="O1194" s="39"/>
      <c r="P1194" s="39"/>
      <c r="Q1194" s="39"/>
      <c r="R1194" s="39"/>
      <c r="S1194" s="39"/>
      <c r="T1194" s="39"/>
      <c r="U1194" s="39"/>
      <c r="V1194" s="39"/>
      <c r="W1194" s="48"/>
      <c r="X1194" s="38"/>
      <c r="Y1194" s="53"/>
    </row>
    <row r="1195" spans="2:25" ht="33.9" customHeight="1">
      <c r="B1195" s="21">
        <f t="shared" si="17"/>
        <v>1143</v>
      </c>
      <c r="C1195" s="29"/>
      <c r="D1195" s="29"/>
      <c r="E1195" s="29"/>
      <c r="F1195" s="29"/>
      <c r="G1195" s="29"/>
      <c r="H1195" s="29"/>
      <c r="I1195" s="29"/>
      <c r="J1195" s="29"/>
      <c r="K1195" s="29"/>
      <c r="L1195" s="29"/>
      <c r="M1195" s="39"/>
      <c r="N1195" s="39"/>
      <c r="O1195" s="39"/>
      <c r="P1195" s="39"/>
      <c r="Q1195" s="39"/>
      <c r="R1195" s="39"/>
      <c r="S1195" s="39"/>
      <c r="T1195" s="39"/>
      <c r="U1195" s="39"/>
      <c r="V1195" s="39"/>
      <c r="W1195" s="48"/>
      <c r="X1195" s="38"/>
      <c r="Y1195" s="53"/>
    </row>
    <row r="1196" spans="2:25" ht="33.9" customHeight="1">
      <c r="B1196" s="21">
        <f t="shared" si="17"/>
        <v>1144</v>
      </c>
      <c r="C1196" s="29"/>
      <c r="D1196" s="29"/>
      <c r="E1196" s="29"/>
      <c r="F1196" s="29"/>
      <c r="G1196" s="29"/>
      <c r="H1196" s="29"/>
      <c r="I1196" s="29"/>
      <c r="J1196" s="29"/>
      <c r="K1196" s="29"/>
      <c r="L1196" s="29"/>
      <c r="M1196" s="39"/>
      <c r="N1196" s="39"/>
      <c r="O1196" s="39"/>
      <c r="P1196" s="39"/>
      <c r="Q1196" s="39"/>
      <c r="R1196" s="39"/>
      <c r="S1196" s="39"/>
      <c r="T1196" s="39"/>
      <c r="U1196" s="39"/>
      <c r="V1196" s="39"/>
      <c r="W1196" s="48"/>
      <c r="X1196" s="38"/>
      <c r="Y1196" s="53"/>
    </row>
    <row r="1197" spans="2:25" ht="33.9" customHeight="1">
      <c r="B1197" s="21">
        <f t="shared" si="17"/>
        <v>1145</v>
      </c>
      <c r="C1197" s="29"/>
      <c r="D1197" s="29"/>
      <c r="E1197" s="29"/>
      <c r="F1197" s="29"/>
      <c r="G1197" s="29"/>
      <c r="H1197" s="29"/>
      <c r="I1197" s="29"/>
      <c r="J1197" s="29"/>
      <c r="K1197" s="29"/>
      <c r="L1197" s="29"/>
      <c r="M1197" s="39"/>
      <c r="N1197" s="39"/>
      <c r="O1197" s="39"/>
      <c r="P1197" s="39"/>
      <c r="Q1197" s="39"/>
      <c r="R1197" s="39"/>
      <c r="S1197" s="39"/>
      <c r="T1197" s="39"/>
      <c r="U1197" s="39"/>
      <c r="V1197" s="39"/>
      <c r="W1197" s="48"/>
      <c r="X1197" s="38"/>
      <c r="Y1197" s="53"/>
    </row>
    <row r="1198" spans="2:25" ht="33.9" customHeight="1">
      <c r="B1198" s="21">
        <f t="shared" si="17"/>
        <v>1146</v>
      </c>
      <c r="C1198" s="29"/>
      <c r="D1198" s="29"/>
      <c r="E1198" s="29"/>
      <c r="F1198" s="29"/>
      <c r="G1198" s="29"/>
      <c r="H1198" s="29"/>
      <c r="I1198" s="29"/>
      <c r="J1198" s="29"/>
      <c r="K1198" s="29"/>
      <c r="L1198" s="29"/>
      <c r="M1198" s="39"/>
      <c r="N1198" s="39"/>
      <c r="O1198" s="39"/>
      <c r="P1198" s="39"/>
      <c r="Q1198" s="39"/>
      <c r="R1198" s="39"/>
      <c r="S1198" s="39"/>
      <c r="T1198" s="39"/>
      <c r="U1198" s="39"/>
      <c r="V1198" s="39"/>
      <c r="W1198" s="48"/>
      <c r="X1198" s="38"/>
      <c r="Y1198" s="53"/>
    </row>
    <row r="1199" spans="2:25" ht="33.9" customHeight="1">
      <c r="B1199" s="21">
        <f t="shared" si="17"/>
        <v>1147</v>
      </c>
      <c r="C1199" s="29"/>
      <c r="D1199" s="29"/>
      <c r="E1199" s="29"/>
      <c r="F1199" s="29"/>
      <c r="G1199" s="29"/>
      <c r="H1199" s="29"/>
      <c r="I1199" s="29"/>
      <c r="J1199" s="29"/>
      <c r="K1199" s="29"/>
      <c r="L1199" s="29"/>
      <c r="M1199" s="39"/>
      <c r="N1199" s="39"/>
      <c r="O1199" s="39"/>
      <c r="P1199" s="39"/>
      <c r="Q1199" s="39"/>
      <c r="R1199" s="39"/>
      <c r="S1199" s="39"/>
      <c r="T1199" s="39"/>
      <c r="U1199" s="39"/>
      <c r="V1199" s="39"/>
      <c r="W1199" s="48"/>
      <c r="X1199" s="38"/>
      <c r="Y1199" s="53"/>
    </row>
    <row r="1200" spans="2:25" ht="33.9" customHeight="1">
      <c r="B1200" s="21">
        <f t="shared" si="17"/>
        <v>1148</v>
      </c>
      <c r="C1200" s="29"/>
      <c r="D1200" s="29"/>
      <c r="E1200" s="29"/>
      <c r="F1200" s="29"/>
      <c r="G1200" s="29"/>
      <c r="H1200" s="29"/>
      <c r="I1200" s="29"/>
      <c r="J1200" s="29"/>
      <c r="K1200" s="29"/>
      <c r="L1200" s="29"/>
      <c r="M1200" s="39"/>
      <c r="N1200" s="39"/>
      <c r="O1200" s="39"/>
      <c r="P1200" s="39"/>
      <c r="Q1200" s="39"/>
      <c r="R1200" s="39"/>
      <c r="S1200" s="39"/>
      <c r="T1200" s="39"/>
      <c r="U1200" s="39"/>
      <c r="V1200" s="39"/>
      <c r="W1200" s="48"/>
      <c r="X1200" s="38"/>
      <c r="Y1200" s="53"/>
    </row>
    <row r="1201" spans="2:25" ht="33.9" customHeight="1">
      <c r="B1201" s="21">
        <f t="shared" si="17"/>
        <v>1149</v>
      </c>
      <c r="C1201" s="29"/>
      <c r="D1201" s="29"/>
      <c r="E1201" s="29"/>
      <c r="F1201" s="29"/>
      <c r="G1201" s="29"/>
      <c r="H1201" s="29"/>
      <c r="I1201" s="29"/>
      <c r="J1201" s="29"/>
      <c r="K1201" s="29"/>
      <c r="L1201" s="29"/>
      <c r="M1201" s="39"/>
      <c r="N1201" s="39"/>
      <c r="O1201" s="39"/>
      <c r="P1201" s="39"/>
      <c r="Q1201" s="39"/>
      <c r="R1201" s="39"/>
      <c r="S1201" s="39"/>
      <c r="T1201" s="39"/>
      <c r="U1201" s="39"/>
      <c r="V1201" s="39"/>
      <c r="W1201" s="48"/>
      <c r="X1201" s="38"/>
      <c r="Y1201" s="53"/>
    </row>
    <row r="1202" spans="2:25" ht="33.9" customHeight="1">
      <c r="B1202" s="21">
        <f t="shared" si="17"/>
        <v>1150</v>
      </c>
      <c r="C1202" s="29"/>
      <c r="D1202" s="29"/>
      <c r="E1202" s="29"/>
      <c r="F1202" s="29"/>
      <c r="G1202" s="29"/>
      <c r="H1202" s="29"/>
      <c r="I1202" s="29"/>
      <c r="J1202" s="29"/>
      <c r="K1202" s="29"/>
      <c r="L1202" s="29"/>
      <c r="M1202" s="39"/>
      <c r="N1202" s="39"/>
      <c r="O1202" s="39"/>
      <c r="P1202" s="39"/>
      <c r="Q1202" s="39"/>
      <c r="R1202" s="39"/>
      <c r="S1202" s="39"/>
      <c r="T1202" s="39"/>
      <c r="U1202" s="39"/>
      <c r="V1202" s="39"/>
      <c r="W1202" s="48"/>
      <c r="X1202" s="38"/>
      <c r="Y1202" s="53"/>
    </row>
    <row r="1203" spans="2:25" ht="33.9" customHeight="1">
      <c r="B1203" s="21">
        <f t="shared" si="17"/>
        <v>1151</v>
      </c>
      <c r="C1203" s="29"/>
      <c r="D1203" s="29"/>
      <c r="E1203" s="29"/>
      <c r="F1203" s="29"/>
      <c r="G1203" s="29"/>
      <c r="H1203" s="29"/>
      <c r="I1203" s="29"/>
      <c r="J1203" s="29"/>
      <c r="K1203" s="29"/>
      <c r="L1203" s="29"/>
      <c r="M1203" s="39"/>
      <c r="N1203" s="39"/>
      <c r="O1203" s="39"/>
      <c r="P1203" s="39"/>
      <c r="Q1203" s="39"/>
      <c r="R1203" s="39"/>
      <c r="S1203" s="39"/>
      <c r="T1203" s="39"/>
      <c r="U1203" s="39"/>
      <c r="V1203" s="39"/>
      <c r="W1203" s="48"/>
      <c r="X1203" s="38"/>
      <c r="Y1203" s="53"/>
    </row>
    <row r="1204" spans="2:25" ht="33.9" customHeight="1">
      <c r="B1204" s="21">
        <f t="shared" si="17"/>
        <v>1152</v>
      </c>
      <c r="C1204" s="29"/>
      <c r="D1204" s="29"/>
      <c r="E1204" s="29"/>
      <c r="F1204" s="29"/>
      <c r="G1204" s="29"/>
      <c r="H1204" s="29"/>
      <c r="I1204" s="29"/>
      <c r="J1204" s="29"/>
      <c r="K1204" s="29"/>
      <c r="L1204" s="29"/>
      <c r="M1204" s="39"/>
      <c r="N1204" s="39"/>
      <c r="O1204" s="39"/>
      <c r="P1204" s="39"/>
      <c r="Q1204" s="39"/>
      <c r="R1204" s="39"/>
      <c r="S1204" s="39"/>
      <c r="T1204" s="39"/>
      <c r="U1204" s="39"/>
      <c r="V1204" s="39"/>
      <c r="W1204" s="48"/>
      <c r="X1204" s="38"/>
      <c r="Y1204" s="53"/>
    </row>
    <row r="1205" spans="2:25" ht="33.9" customHeight="1">
      <c r="B1205" s="21">
        <f t="shared" si="17"/>
        <v>1153</v>
      </c>
      <c r="C1205" s="29"/>
      <c r="D1205" s="29"/>
      <c r="E1205" s="29"/>
      <c r="F1205" s="29"/>
      <c r="G1205" s="29"/>
      <c r="H1205" s="29"/>
      <c r="I1205" s="29"/>
      <c r="J1205" s="29"/>
      <c r="K1205" s="29"/>
      <c r="L1205" s="29"/>
      <c r="M1205" s="39"/>
      <c r="N1205" s="39"/>
      <c r="O1205" s="39"/>
      <c r="P1205" s="39"/>
      <c r="Q1205" s="39"/>
      <c r="R1205" s="39"/>
      <c r="S1205" s="39"/>
      <c r="T1205" s="39"/>
      <c r="U1205" s="39"/>
      <c r="V1205" s="39"/>
      <c r="W1205" s="48"/>
      <c r="X1205" s="38"/>
      <c r="Y1205" s="53"/>
    </row>
    <row r="1206" spans="2:25" ht="33.9" customHeight="1">
      <c r="B1206" s="21">
        <f t="shared" ref="B1206:B1252" si="18">B1205+1</f>
        <v>1154</v>
      </c>
      <c r="C1206" s="29"/>
      <c r="D1206" s="29"/>
      <c r="E1206" s="29"/>
      <c r="F1206" s="29"/>
      <c r="G1206" s="29"/>
      <c r="H1206" s="29"/>
      <c r="I1206" s="29"/>
      <c r="J1206" s="29"/>
      <c r="K1206" s="29"/>
      <c r="L1206" s="29"/>
      <c r="M1206" s="39"/>
      <c r="N1206" s="39"/>
      <c r="O1206" s="39"/>
      <c r="P1206" s="39"/>
      <c r="Q1206" s="39"/>
      <c r="R1206" s="39"/>
      <c r="S1206" s="39"/>
      <c r="T1206" s="39"/>
      <c r="U1206" s="39"/>
      <c r="V1206" s="39"/>
      <c r="W1206" s="48"/>
      <c r="X1206" s="38"/>
      <c r="Y1206" s="53"/>
    </row>
    <row r="1207" spans="2:25" ht="33.9" customHeight="1">
      <c r="B1207" s="21">
        <f t="shared" si="18"/>
        <v>1155</v>
      </c>
      <c r="C1207" s="29"/>
      <c r="D1207" s="29"/>
      <c r="E1207" s="29"/>
      <c r="F1207" s="29"/>
      <c r="G1207" s="29"/>
      <c r="H1207" s="29"/>
      <c r="I1207" s="29"/>
      <c r="J1207" s="29"/>
      <c r="K1207" s="29"/>
      <c r="L1207" s="29"/>
      <c r="M1207" s="39"/>
      <c r="N1207" s="39"/>
      <c r="O1207" s="39"/>
      <c r="P1207" s="39"/>
      <c r="Q1207" s="39"/>
      <c r="R1207" s="39"/>
      <c r="S1207" s="39"/>
      <c r="T1207" s="39"/>
      <c r="U1207" s="39"/>
      <c r="V1207" s="39"/>
      <c r="W1207" s="48"/>
      <c r="X1207" s="38"/>
      <c r="Y1207" s="53"/>
    </row>
    <row r="1208" spans="2:25" ht="33.9" customHeight="1">
      <c r="B1208" s="21">
        <f t="shared" si="18"/>
        <v>1156</v>
      </c>
      <c r="C1208" s="29"/>
      <c r="D1208" s="29"/>
      <c r="E1208" s="29"/>
      <c r="F1208" s="29"/>
      <c r="G1208" s="29"/>
      <c r="H1208" s="29"/>
      <c r="I1208" s="29"/>
      <c r="J1208" s="29"/>
      <c r="K1208" s="29"/>
      <c r="L1208" s="29"/>
      <c r="M1208" s="39"/>
      <c r="N1208" s="39"/>
      <c r="O1208" s="39"/>
      <c r="P1208" s="39"/>
      <c r="Q1208" s="39"/>
      <c r="R1208" s="39"/>
      <c r="S1208" s="39"/>
      <c r="T1208" s="39"/>
      <c r="U1208" s="39"/>
      <c r="V1208" s="39"/>
      <c r="W1208" s="48"/>
      <c r="X1208" s="38"/>
      <c r="Y1208" s="53"/>
    </row>
    <row r="1209" spans="2:25" ht="33.9" customHeight="1">
      <c r="B1209" s="21">
        <f t="shared" si="18"/>
        <v>1157</v>
      </c>
      <c r="C1209" s="29"/>
      <c r="D1209" s="29"/>
      <c r="E1209" s="29"/>
      <c r="F1209" s="29"/>
      <c r="G1209" s="29"/>
      <c r="H1209" s="29"/>
      <c r="I1209" s="29"/>
      <c r="J1209" s="29"/>
      <c r="K1209" s="29"/>
      <c r="L1209" s="29"/>
      <c r="M1209" s="39"/>
      <c r="N1209" s="39"/>
      <c r="O1209" s="39"/>
      <c r="P1209" s="39"/>
      <c r="Q1209" s="39"/>
      <c r="R1209" s="39"/>
      <c r="S1209" s="39"/>
      <c r="T1209" s="39"/>
      <c r="U1209" s="39"/>
      <c r="V1209" s="39"/>
      <c r="W1209" s="48"/>
      <c r="X1209" s="38"/>
      <c r="Y1209" s="53"/>
    </row>
    <row r="1210" spans="2:25" ht="33.9" customHeight="1">
      <c r="B1210" s="21">
        <f t="shared" si="18"/>
        <v>1158</v>
      </c>
      <c r="C1210" s="29"/>
      <c r="D1210" s="29"/>
      <c r="E1210" s="29"/>
      <c r="F1210" s="29"/>
      <c r="G1210" s="29"/>
      <c r="H1210" s="29"/>
      <c r="I1210" s="29"/>
      <c r="J1210" s="29"/>
      <c r="K1210" s="29"/>
      <c r="L1210" s="29"/>
      <c r="M1210" s="39"/>
      <c r="N1210" s="39"/>
      <c r="O1210" s="39"/>
      <c r="P1210" s="39"/>
      <c r="Q1210" s="39"/>
      <c r="R1210" s="39"/>
      <c r="S1210" s="39"/>
      <c r="T1210" s="39"/>
      <c r="U1210" s="39"/>
      <c r="V1210" s="39"/>
      <c r="W1210" s="48"/>
      <c r="X1210" s="38"/>
      <c r="Y1210" s="53"/>
    </row>
    <row r="1211" spans="2:25" ht="33.9" customHeight="1">
      <c r="B1211" s="21">
        <f t="shared" si="18"/>
        <v>1159</v>
      </c>
      <c r="C1211" s="29"/>
      <c r="D1211" s="29"/>
      <c r="E1211" s="29"/>
      <c r="F1211" s="29"/>
      <c r="G1211" s="29"/>
      <c r="H1211" s="29"/>
      <c r="I1211" s="29"/>
      <c r="J1211" s="29"/>
      <c r="K1211" s="29"/>
      <c r="L1211" s="29"/>
      <c r="M1211" s="39"/>
      <c r="N1211" s="39"/>
      <c r="O1211" s="39"/>
      <c r="P1211" s="39"/>
      <c r="Q1211" s="39"/>
      <c r="R1211" s="39"/>
      <c r="S1211" s="39"/>
      <c r="T1211" s="39"/>
      <c r="U1211" s="39"/>
      <c r="V1211" s="39"/>
      <c r="W1211" s="48"/>
      <c r="X1211" s="38"/>
      <c r="Y1211" s="53"/>
    </row>
    <row r="1212" spans="2:25" ht="33.9" customHeight="1">
      <c r="B1212" s="21">
        <f t="shared" si="18"/>
        <v>1160</v>
      </c>
      <c r="C1212" s="29"/>
      <c r="D1212" s="29"/>
      <c r="E1212" s="29"/>
      <c r="F1212" s="29"/>
      <c r="G1212" s="29"/>
      <c r="H1212" s="29"/>
      <c r="I1212" s="29"/>
      <c r="J1212" s="29"/>
      <c r="K1212" s="29"/>
      <c r="L1212" s="29"/>
      <c r="M1212" s="39"/>
      <c r="N1212" s="39"/>
      <c r="O1212" s="39"/>
      <c r="P1212" s="39"/>
      <c r="Q1212" s="39"/>
      <c r="R1212" s="39"/>
      <c r="S1212" s="39"/>
      <c r="T1212" s="39"/>
      <c r="U1212" s="39"/>
      <c r="V1212" s="39"/>
      <c r="W1212" s="48"/>
      <c r="X1212" s="38"/>
      <c r="Y1212" s="53"/>
    </row>
    <row r="1213" spans="2:25" ht="33.9" customHeight="1">
      <c r="B1213" s="21">
        <f t="shared" si="18"/>
        <v>1161</v>
      </c>
      <c r="C1213" s="29"/>
      <c r="D1213" s="29"/>
      <c r="E1213" s="29"/>
      <c r="F1213" s="29"/>
      <c r="G1213" s="29"/>
      <c r="H1213" s="29"/>
      <c r="I1213" s="29"/>
      <c r="J1213" s="29"/>
      <c r="K1213" s="29"/>
      <c r="L1213" s="29"/>
      <c r="M1213" s="39"/>
      <c r="N1213" s="39"/>
      <c r="O1213" s="39"/>
      <c r="P1213" s="39"/>
      <c r="Q1213" s="39"/>
      <c r="R1213" s="39"/>
      <c r="S1213" s="39"/>
      <c r="T1213" s="39"/>
      <c r="U1213" s="39"/>
      <c r="V1213" s="39"/>
      <c r="W1213" s="48"/>
      <c r="X1213" s="38"/>
      <c r="Y1213" s="53"/>
    </row>
    <row r="1214" spans="2:25" ht="33.9" customHeight="1">
      <c r="B1214" s="21">
        <f t="shared" si="18"/>
        <v>1162</v>
      </c>
      <c r="C1214" s="29"/>
      <c r="D1214" s="29"/>
      <c r="E1214" s="29"/>
      <c r="F1214" s="29"/>
      <c r="G1214" s="29"/>
      <c r="H1214" s="29"/>
      <c r="I1214" s="29"/>
      <c r="J1214" s="29"/>
      <c r="K1214" s="29"/>
      <c r="L1214" s="29"/>
      <c r="M1214" s="39"/>
      <c r="N1214" s="39"/>
      <c r="O1214" s="39"/>
      <c r="P1214" s="39"/>
      <c r="Q1214" s="39"/>
      <c r="R1214" s="39"/>
      <c r="S1214" s="39"/>
      <c r="T1214" s="39"/>
      <c r="U1214" s="39"/>
      <c r="V1214" s="39"/>
      <c r="W1214" s="48"/>
      <c r="X1214" s="38"/>
      <c r="Y1214" s="53"/>
    </row>
    <row r="1215" spans="2:25" ht="33.9" customHeight="1">
      <c r="B1215" s="21">
        <f t="shared" si="18"/>
        <v>1163</v>
      </c>
      <c r="C1215" s="29"/>
      <c r="D1215" s="29"/>
      <c r="E1215" s="29"/>
      <c r="F1215" s="29"/>
      <c r="G1215" s="29"/>
      <c r="H1215" s="29"/>
      <c r="I1215" s="29"/>
      <c r="J1215" s="29"/>
      <c r="K1215" s="29"/>
      <c r="L1215" s="29"/>
      <c r="M1215" s="39"/>
      <c r="N1215" s="39"/>
      <c r="O1215" s="39"/>
      <c r="P1215" s="39"/>
      <c r="Q1215" s="39"/>
      <c r="R1215" s="39"/>
      <c r="S1215" s="39"/>
      <c r="T1215" s="39"/>
      <c r="U1215" s="39"/>
      <c r="V1215" s="39"/>
      <c r="W1215" s="48"/>
      <c r="X1215" s="38"/>
      <c r="Y1215" s="53"/>
    </row>
    <row r="1216" spans="2:25" ht="33.9" customHeight="1">
      <c r="B1216" s="21">
        <f t="shared" si="18"/>
        <v>1164</v>
      </c>
      <c r="C1216" s="29"/>
      <c r="D1216" s="29"/>
      <c r="E1216" s="29"/>
      <c r="F1216" s="29"/>
      <c r="G1216" s="29"/>
      <c r="H1216" s="29"/>
      <c r="I1216" s="29"/>
      <c r="J1216" s="29"/>
      <c r="K1216" s="29"/>
      <c r="L1216" s="29"/>
      <c r="M1216" s="39"/>
      <c r="N1216" s="39"/>
      <c r="O1216" s="39"/>
      <c r="P1216" s="39"/>
      <c r="Q1216" s="39"/>
      <c r="R1216" s="39"/>
      <c r="S1216" s="39"/>
      <c r="T1216" s="39"/>
      <c r="U1216" s="39"/>
      <c r="V1216" s="39"/>
      <c r="W1216" s="48"/>
      <c r="X1216" s="38"/>
      <c r="Y1216" s="53"/>
    </row>
    <row r="1217" spans="2:25" ht="33.9" customHeight="1">
      <c r="B1217" s="21">
        <f t="shared" si="18"/>
        <v>1165</v>
      </c>
      <c r="C1217" s="29"/>
      <c r="D1217" s="29"/>
      <c r="E1217" s="29"/>
      <c r="F1217" s="29"/>
      <c r="G1217" s="29"/>
      <c r="H1217" s="29"/>
      <c r="I1217" s="29"/>
      <c r="J1217" s="29"/>
      <c r="K1217" s="29"/>
      <c r="L1217" s="29"/>
      <c r="M1217" s="39"/>
      <c r="N1217" s="39"/>
      <c r="O1217" s="39"/>
      <c r="P1217" s="39"/>
      <c r="Q1217" s="39"/>
      <c r="R1217" s="39"/>
      <c r="S1217" s="39"/>
      <c r="T1217" s="39"/>
      <c r="U1217" s="39"/>
      <c r="V1217" s="39"/>
      <c r="W1217" s="48"/>
      <c r="X1217" s="38"/>
      <c r="Y1217" s="53"/>
    </row>
    <row r="1218" spans="2:25" ht="33.9" customHeight="1">
      <c r="B1218" s="21">
        <f t="shared" si="18"/>
        <v>1166</v>
      </c>
      <c r="C1218" s="29"/>
      <c r="D1218" s="29"/>
      <c r="E1218" s="29"/>
      <c r="F1218" s="29"/>
      <c r="G1218" s="29"/>
      <c r="H1218" s="29"/>
      <c r="I1218" s="29"/>
      <c r="J1218" s="29"/>
      <c r="K1218" s="29"/>
      <c r="L1218" s="29"/>
      <c r="M1218" s="39"/>
      <c r="N1218" s="39"/>
      <c r="O1218" s="39"/>
      <c r="P1218" s="39"/>
      <c r="Q1218" s="39"/>
      <c r="R1218" s="39"/>
      <c r="S1218" s="39"/>
      <c r="T1218" s="39"/>
      <c r="U1218" s="39"/>
      <c r="V1218" s="39"/>
      <c r="W1218" s="48"/>
      <c r="X1218" s="38"/>
      <c r="Y1218" s="53"/>
    </row>
    <row r="1219" spans="2:25" ht="33.9" customHeight="1">
      <c r="B1219" s="21">
        <f t="shared" si="18"/>
        <v>1167</v>
      </c>
      <c r="C1219" s="29"/>
      <c r="D1219" s="29"/>
      <c r="E1219" s="29"/>
      <c r="F1219" s="29"/>
      <c r="G1219" s="29"/>
      <c r="H1219" s="29"/>
      <c r="I1219" s="29"/>
      <c r="J1219" s="29"/>
      <c r="K1219" s="29"/>
      <c r="L1219" s="29"/>
      <c r="M1219" s="39"/>
      <c r="N1219" s="39"/>
      <c r="O1219" s="39"/>
      <c r="P1219" s="39"/>
      <c r="Q1219" s="39"/>
      <c r="R1219" s="39"/>
      <c r="S1219" s="39"/>
      <c r="T1219" s="39"/>
      <c r="U1219" s="39"/>
      <c r="V1219" s="39"/>
      <c r="W1219" s="48"/>
      <c r="X1219" s="38"/>
      <c r="Y1219" s="53"/>
    </row>
    <row r="1220" spans="2:25" ht="33.9" customHeight="1">
      <c r="B1220" s="21">
        <f t="shared" si="18"/>
        <v>1168</v>
      </c>
      <c r="C1220" s="29"/>
      <c r="D1220" s="29"/>
      <c r="E1220" s="29"/>
      <c r="F1220" s="29"/>
      <c r="G1220" s="29"/>
      <c r="H1220" s="29"/>
      <c r="I1220" s="29"/>
      <c r="J1220" s="29"/>
      <c r="K1220" s="29"/>
      <c r="L1220" s="29"/>
      <c r="M1220" s="39"/>
      <c r="N1220" s="39"/>
      <c r="O1220" s="39"/>
      <c r="P1220" s="39"/>
      <c r="Q1220" s="39"/>
      <c r="R1220" s="39"/>
      <c r="S1220" s="39"/>
      <c r="T1220" s="39"/>
      <c r="U1220" s="39"/>
      <c r="V1220" s="39"/>
      <c r="W1220" s="48"/>
      <c r="X1220" s="38"/>
      <c r="Y1220" s="53"/>
    </row>
    <row r="1221" spans="2:25" ht="33.9" customHeight="1">
      <c r="B1221" s="21">
        <f t="shared" si="18"/>
        <v>1169</v>
      </c>
      <c r="C1221" s="29"/>
      <c r="D1221" s="29"/>
      <c r="E1221" s="29"/>
      <c r="F1221" s="29"/>
      <c r="G1221" s="29"/>
      <c r="H1221" s="29"/>
      <c r="I1221" s="29"/>
      <c r="J1221" s="29"/>
      <c r="K1221" s="29"/>
      <c r="L1221" s="29"/>
      <c r="M1221" s="39"/>
      <c r="N1221" s="39"/>
      <c r="O1221" s="39"/>
      <c r="P1221" s="39"/>
      <c r="Q1221" s="39"/>
      <c r="R1221" s="39"/>
      <c r="S1221" s="39"/>
      <c r="T1221" s="39"/>
      <c r="U1221" s="39"/>
      <c r="V1221" s="39"/>
      <c r="W1221" s="48"/>
      <c r="X1221" s="38"/>
      <c r="Y1221" s="53"/>
    </row>
    <row r="1222" spans="2:25" ht="33.9" customHeight="1">
      <c r="B1222" s="21">
        <f t="shared" si="18"/>
        <v>1170</v>
      </c>
      <c r="C1222" s="29"/>
      <c r="D1222" s="29"/>
      <c r="E1222" s="29"/>
      <c r="F1222" s="29"/>
      <c r="G1222" s="29"/>
      <c r="H1222" s="29"/>
      <c r="I1222" s="29"/>
      <c r="J1222" s="29"/>
      <c r="K1222" s="29"/>
      <c r="L1222" s="29"/>
      <c r="M1222" s="39"/>
      <c r="N1222" s="39"/>
      <c r="O1222" s="39"/>
      <c r="P1222" s="39"/>
      <c r="Q1222" s="39"/>
      <c r="R1222" s="39"/>
      <c r="S1222" s="39"/>
      <c r="T1222" s="39"/>
      <c r="U1222" s="39"/>
      <c r="V1222" s="39"/>
      <c r="W1222" s="48"/>
      <c r="X1222" s="38"/>
      <c r="Y1222" s="53"/>
    </row>
    <row r="1223" spans="2:25" ht="33.9" customHeight="1">
      <c r="B1223" s="21">
        <f t="shared" si="18"/>
        <v>1171</v>
      </c>
      <c r="C1223" s="29"/>
      <c r="D1223" s="29"/>
      <c r="E1223" s="29"/>
      <c r="F1223" s="29"/>
      <c r="G1223" s="29"/>
      <c r="H1223" s="29"/>
      <c r="I1223" s="29"/>
      <c r="J1223" s="29"/>
      <c r="K1223" s="29"/>
      <c r="L1223" s="29"/>
      <c r="M1223" s="39"/>
      <c r="N1223" s="39"/>
      <c r="O1223" s="39"/>
      <c r="P1223" s="39"/>
      <c r="Q1223" s="39"/>
      <c r="R1223" s="39"/>
      <c r="S1223" s="39"/>
      <c r="T1223" s="39"/>
      <c r="U1223" s="39"/>
      <c r="V1223" s="39"/>
      <c r="W1223" s="48"/>
      <c r="X1223" s="38"/>
      <c r="Y1223" s="53"/>
    </row>
    <row r="1224" spans="2:25" ht="33.9" customHeight="1">
      <c r="B1224" s="21">
        <f t="shared" si="18"/>
        <v>1172</v>
      </c>
      <c r="C1224" s="29"/>
      <c r="D1224" s="29"/>
      <c r="E1224" s="29"/>
      <c r="F1224" s="29"/>
      <c r="G1224" s="29"/>
      <c r="H1224" s="29"/>
      <c r="I1224" s="29"/>
      <c r="J1224" s="29"/>
      <c r="K1224" s="29"/>
      <c r="L1224" s="29"/>
      <c r="M1224" s="39"/>
      <c r="N1224" s="39"/>
      <c r="O1224" s="39"/>
      <c r="P1224" s="39"/>
      <c r="Q1224" s="39"/>
      <c r="R1224" s="39"/>
      <c r="S1224" s="39"/>
      <c r="T1224" s="39"/>
      <c r="U1224" s="39"/>
      <c r="V1224" s="39"/>
      <c r="W1224" s="48"/>
      <c r="X1224" s="38"/>
      <c r="Y1224" s="53"/>
    </row>
    <row r="1225" spans="2:25" ht="33.9" customHeight="1">
      <c r="B1225" s="21">
        <f t="shared" si="18"/>
        <v>1173</v>
      </c>
      <c r="C1225" s="29"/>
      <c r="D1225" s="29"/>
      <c r="E1225" s="29"/>
      <c r="F1225" s="29"/>
      <c r="G1225" s="29"/>
      <c r="H1225" s="29"/>
      <c r="I1225" s="29"/>
      <c r="J1225" s="29"/>
      <c r="K1225" s="29"/>
      <c r="L1225" s="29"/>
      <c r="M1225" s="39"/>
      <c r="N1225" s="39"/>
      <c r="O1225" s="39"/>
      <c r="P1225" s="39"/>
      <c r="Q1225" s="39"/>
      <c r="R1225" s="39"/>
      <c r="S1225" s="39"/>
      <c r="T1225" s="39"/>
      <c r="U1225" s="39"/>
      <c r="V1225" s="39"/>
      <c r="W1225" s="48"/>
      <c r="X1225" s="38"/>
      <c r="Y1225" s="53"/>
    </row>
    <row r="1226" spans="2:25" ht="33.9" customHeight="1">
      <c r="B1226" s="21">
        <f t="shared" si="18"/>
        <v>1174</v>
      </c>
      <c r="C1226" s="29"/>
      <c r="D1226" s="29"/>
      <c r="E1226" s="29"/>
      <c r="F1226" s="29"/>
      <c r="G1226" s="29"/>
      <c r="H1226" s="29"/>
      <c r="I1226" s="29"/>
      <c r="J1226" s="29"/>
      <c r="K1226" s="29"/>
      <c r="L1226" s="29"/>
      <c r="M1226" s="39"/>
      <c r="N1226" s="39"/>
      <c r="O1226" s="39"/>
      <c r="P1226" s="39"/>
      <c r="Q1226" s="39"/>
      <c r="R1226" s="39"/>
      <c r="S1226" s="39"/>
      <c r="T1226" s="39"/>
      <c r="U1226" s="39"/>
      <c r="V1226" s="39"/>
      <c r="W1226" s="48"/>
      <c r="X1226" s="38"/>
      <c r="Y1226" s="53"/>
    </row>
    <row r="1227" spans="2:25" ht="33.9" customHeight="1">
      <c r="B1227" s="21">
        <f t="shared" si="18"/>
        <v>1175</v>
      </c>
      <c r="C1227" s="29"/>
      <c r="D1227" s="29"/>
      <c r="E1227" s="29"/>
      <c r="F1227" s="29"/>
      <c r="G1227" s="29"/>
      <c r="H1227" s="29"/>
      <c r="I1227" s="29"/>
      <c r="J1227" s="29"/>
      <c r="K1227" s="29"/>
      <c r="L1227" s="29"/>
      <c r="M1227" s="39"/>
      <c r="N1227" s="39"/>
      <c r="O1227" s="39"/>
      <c r="P1227" s="39"/>
      <c r="Q1227" s="39"/>
      <c r="R1227" s="39"/>
      <c r="S1227" s="39"/>
      <c r="T1227" s="39"/>
      <c r="U1227" s="39"/>
      <c r="V1227" s="39"/>
      <c r="W1227" s="48"/>
      <c r="X1227" s="38"/>
      <c r="Y1227" s="53"/>
    </row>
    <row r="1228" spans="2:25" ht="33.9" customHeight="1">
      <c r="B1228" s="21">
        <f t="shared" si="18"/>
        <v>1176</v>
      </c>
      <c r="C1228" s="29"/>
      <c r="D1228" s="29"/>
      <c r="E1228" s="29"/>
      <c r="F1228" s="29"/>
      <c r="G1228" s="29"/>
      <c r="H1228" s="29"/>
      <c r="I1228" s="29"/>
      <c r="J1228" s="29"/>
      <c r="K1228" s="29"/>
      <c r="L1228" s="29"/>
      <c r="M1228" s="39"/>
      <c r="N1228" s="39"/>
      <c r="O1228" s="39"/>
      <c r="P1228" s="39"/>
      <c r="Q1228" s="39"/>
      <c r="R1228" s="39"/>
      <c r="S1228" s="39"/>
      <c r="T1228" s="39"/>
      <c r="U1228" s="39"/>
      <c r="V1228" s="39"/>
      <c r="W1228" s="48"/>
      <c r="X1228" s="38"/>
      <c r="Y1228" s="53"/>
    </row>
    <row r="1229" spans="2:25" ht="33.9" customHeight="1">
      <c r="B1229" s="21">
        <f t="shared" si="18"/>
        <v>1177</v>
      </c>
      <c r="C1229" s="29"/>
      <c r="D1229" s="29"/>
      <c r="E1229" s="29"/>
      <c r="F1229" s="29"/>
      <c r="G1229" s="29"/>
      <c r="H1229" s="29"/>
      <c r="I1229" s="29"/>
      <c r="J1229" s="29"/>
      <c r="K1229" s="29"/>
      <c r="L1229" s="29"/>
      <c r="M1229" s="39"/>
      <c r="N1229" s="39"/>
      <c r="O1229" s="39"/>
      <c r="P1229" s="39"/>
      <c r="Q1229" s="39"/>
      <c r="R1229" s="39"/>
      <c r="S1229" s="39"/>
      <c r="T1229" s="39"/>
      <c r="U1229" s="39"/>
      <c r="V1229" s="39"/>
      <c r="W1229" s="48"/>
      <c r="X1229" s="38"/>
      <c r="Y1229" s="53"/>
    </row>
    <row r="1230" spans="2:25" ht="33.9" customHeight="1">
      <c r="B1230" s="21">
        <f t="shared" si="18"/>
        <v>1178</v>
      </c>
      <c r="C1230" s="29"/>
      <c r="D1230" s="29"/>
      <c r="E1230" s="29"/>
      <c r="F1230" s="29"/>
      <c r="G1230" s="29"/>
      <c r="H1230" s="29"/>
      <c r="I1230" s="29"/>
      <c r="J1230" s="29"/>
      <c r="K1230" s="29"/>
      <c r="L1230" s="29"/>
      <c r="M1230" s="39"/>
      <c r="N1230" s="39"/>
      <c r="O1230" s="39"/>
      <c r="P1230" s="39"/>
      <c r="Q1230" s="39"/>
      <c r="R1230" s="39"/>
      <c r="S1230" s="39"/>
      <c r="T1230" s="39"/>
      <c r="U1230" s="39"/>
      <c r="V1230" s="39"/>
      <c r="W1230" s="48"/>
      <c r="X1230" s="38"/>
      <c r="Y1230" s="53"/>
    </row>
    <row r="1231" spans="2:25" ht="33.9" customHeight="1">
      <c r="B1231" s="21">
        <f t="shared" si="18"/>
        <v>1179</v>
      </c>
      <c r="C1231" s="29"/>
      <c r="D1231" s="29"/>
      <c r="E1231" s="29"/>
      <c r="F1231" s="29"/>
      <c r="G1231" s="29"/>
      <c r="H1231" s="29"/>
      <c r="I1231" s="29"/>
      <c r="J1231" s="29"/>
      <c r="K1231" s="29"/>
      <c r="L1231" s="29"/>
      <c r="M1231" s="39"/>
      <c r="N1231" s="39"/>
      <c r="O1231" s="39"/>
      <c r="P1231" s="39"/>
      <c r="Q1231" s="39"/>
      <c r="R1231" s="39"/>
      <c r="S1231" s="39"/>
      <c r="T1231" s="39"/>
      <c r="U1231" s="39"/>
      <c r="V1231" s="39"/>
      <c r="W1231" s="48"/>
      <c r="X1231" s="38"/>
      <c r="Y1231" s="53"/>
    </row>
    <row r="1232" spans="2:25" ht="33.9" customHeight="1">
      <c r="B1232" s="21">
        <f t="shared" si="18"/>
        <v>1180</v>
      </c>
      <c r="C1232" s="29"/>
      <c r="D1232" s="29"/>
      <c r="E1232" s="29"/>
      <c r="F1232" s="29"/>
      <c r="G1232" s="29"/>
      <c r="H1232" s="29"/>
      <c r="I1232" s="29"/>
      <c r="J1232" s="29"/>
      <c r="K1232" s="29"/>
      <c r="L1232" s="29"/>
      <c r="M1232" s="39"/>
      <c r="N1232" s="39"/>
      <c r="O1232" s="39"/>
      <c r="P1232" s="39"/>
      <c r="Q1232" s="39"/>
      <c r="R1232" s="39"/>
      <c r="S1232" s="39"/>
      <c r="T1232" s="39"/>
      <c r="U1232" s="39"/>
      <c r="V1232" s="39"/>
      <c r="W1232" s="48"/>
      <c r="X1232" s="38"/>
      <c r="Y1232" s="53"/>
    </row>
    <row r="1233" spans="2:25" ht="33.9" customHeight="1">
      <c r="B1233" s="21">
        <f t="shared" si="18"/>
        <v>1181</v>
      </c>
      <c r="C1233" s="29"/>
      <c r="D1233" s="29"/>
      <c r="E1233" s="29"/>
      <c r="F1233" s="29"/>
      <c r="G1233" s="29"/>
      <c r="H1233" s="29"/>
      <c r="I1233" s="29"/>
      <c r="J1233" s="29"/>
      <c r="K1233" s="29"/>
      <c r="L1233" s="29"/>
      <c r="M1233" s="39"/>
      <c r="N1233" s="39"/>
      <c r="O1233" s="39"/>
      <c r="P1233" s="39"/>
      <c r="Q1233" s="39"/>
      <c r="R1233" s="39"/>
      <c r="S1233" s="39"/>
      <c r="T1233" s="39"/>
      <c r="U1233" s="39"/>
      <c r="V1233" s="39"/>
      <c r="W1233" s="48"/>
      <c r="X1233" s="38"/>
      <c r="Y1233" s="53"/>
    </row>
    <row r="1234" spans="2:25" ht="33.9" customHeight="1">
      <c r="B1234" s="21">
        <f t="shared" si="18"/>
        <v>1182</v>
      </c>
      <c r="C1234" s="29"/>
      <c r="D1234" s="29"/>
      <c r="E1234" s="29"/>
      <c r="F1234" s="29"/>
      <c r="G1234" s="29"/>
      <c r="H1234" s="29"/>
      <c r="I1234" s="29"/>
      <c r="J1234" s="29"/>
      <c r="K1234" s="29"/>
      <c r="L1234" s="29"/>
      <c r="M1234" s="39"/>
      <c r="N1234" s="39"/>
      <c r="O1234" s="39"/>
      <c r="P1234" s="39"/>
      <c r="Q1234" s="39"/>
      <c r="R1234" s="39"/>
      <c r="S1234" s="39"/>
      <c r="T1234" s="39"/>
      <c r="U1234" s="39"/>
      <c r="V1234" s="39"/>
      <c r="W1234" s="48"/>
      <c r="X1234" s="38"/>
      <c r="Y1234" s="53"/>
    </row>
    <row r="1235" spans="2:25" ht="33.9" customHeight="1">
      <c r="B1235" s="21">
        <f t="shared" si="18"/>
        <v>1183</v>
      </c>
      <c r="C1235" s="29"/>
      <c r="D1235" s="29"/>
      <c r="E1235" s="29"/>
      <c r="F1235" s="29"/>
      <c r="G1235" s="29"/>
      <c r="H1235" s="29"/>
      <c r="I1235" s="29"/>
      <c r="J1235" s="29"/>
      <c r="K1235" s="29"/>
      <c r="L1235" s="29"/>
      <c r="M1235" s="39"/>
      <c r="N1235" s="39"/>
      <c r="O1235" s="39"/>
      <c r="P1235" s="39"/>
      <c r="Q1235" s="39"/>
      <c r="R1235" s="39"/>
      <c r="S1235" s="39"/>
      <c r="T1235" s="39"/>
      <c r="U1235" s="39"/>
      <c r="V1235" s="39"/>
      <c r="W1235" s="48"/>
      <c r="X1235" s="38"/>
      <c r="Y1235" s="53"/>
    </row>
    <row r="1236" spans="2:25" ht="33.9" customHeight="1">
      <c r="B1236" s="21">
        <f t="shared" si="18"/>
        <v>1184</v>
      </c>
      <c r="C1236" s="29"/>
      <c r="D1236" s="29"/>
      <c r="E1236" s="29"/>
      <c r="F1236" s="29"/>
      <c r="G1236" s="29"/>
      <c r="H1236" s="29"/>
      <c r="I1236" s="29"/>
      <c r="J1236" s="29"/>
      <c r="K1236" s="29"/>
      <c r="L1236" s="29"/>
      <c r="M1236" s="39"/>
      <c r="N1236" s="39"/>
      <c r="O1236" s="39"/>
      <c r="P1236" s="39"/>
      <c r="Q1236" s="39"/>
      <c r="R1236" s="39"/>
      <c r="S1236" s="39"/>
      <c r="T1236" s="39"/>
      <c r="U1236" s="39"/>
      <c r="V1236" s="39"/>
      <c r="W1236" s="48"/>
      <c r="X1236" s="38"/>
      <c r="Y1236" s="53"/>
    </row>
    <row r="1237" spans="2:25" ht="33.9" customHeight="1">
      <c r="B1237" s="21">
        <f t="shared" si="18"/>
        <v>1185</v>
      </c>
      <c r="C1237" s="29"/>
      <c r="D1237" s="29"/>
      <c r="E1237" s="29"/>
      <c r="F1237" s="29"/>
      <c r="G1237" s="29"/>
      <c r="H1237" s="29"/>
      <c r="I1237" s="29"/>
      <c r="J1237" s="29"/>
      <c r="K1237" s="29"/>
      <c r="L1237" s="29"/>
      <c r="M1237" s="39"/>
      <c r="N1237" s="39"/>
      <c r="O1237" s="39"/>
      <c r="P1237" s="39"/>
      <c r="Q1237" s="39"/>
      <c r="R1237" s="39"/>
      <c r="S1237" s="39"/>
      <c r="T1237" s="39"/>
      <c r="U1237" s="39"/>
      <c r="V1237" s="39"/>
      <c r="W1237" s="48"/>
      <c r="X1237" s="38"/>
      <c r="Y1237" s="53"/>
    </row>
    <row r="1238" spans="2:25" ht="33.9" customHeight="1">
      <c r="B1238" s="21">
        <f t="shared" si="18"/>
        <v>1186</v>
      </c>
      <c r="C1238" s="29"/>
      <c r="D1238" s="29"/>
      <c r="E1238" s="29"/>
      <c r="F1238" s="29"/>
      <c r="G1238" s="29"/>
      <c r="H1238" s="29"/>
      <c r="I1238" s="29"/>
      <c r="J1238" s="29"/>
      <c r="K1238" s="29"/>
      <c r="L1238" s="29"/>
      <c r="M1238" s="39"/>
      <c r="N1238" s="39"/>
      <c r="O1238" s="39"/>
      <c r="P1238" s="39"/>
      <c r="Q1238" s="39"/>
      <c r="R1238" s="39"/>
      <c r="S1238" s="39"/>
      <c r="T1238" s="39"/>
      <c r="U1238" s="39"/>
      <c r="V1238" s="39"/>
      <c r="W1238" s="48"/>
      <c r="X1238" s="38"/>
      <c r="Y1238" s="53"/>
    </row>
    <row r="1239" spans="2:25" ht="33.9" customHeight="1">
      <c r="B1239" s="21">
        <f t="shared" si="18"/>
        <v>1187</v>
      </c>
      <c r="C1239" s="29"/>
      <c r="D1239" s="29"/>
      <c r="E1239" s="29"/>
      <c r="F1239" s="29"/>
      <c r="G1239" s="29"/>
      <c r="H1239" s="29"/>
      <c r="I1239" s="29"/>
      <c r="J1239" s="29"/>
      <c r="K1239" s="29"/>
      <c r="L1239" s="29"/>
      <c r="M1239" s="39"/>
      <c r="N1239" s="39"/>
      <c r="O1239" s="39"/>
      <c r="P1239" s="39"/>
      <c r="Q1239" s="39"/>
      <c r="R1239" s="39"/>
      <c r="S1239" s="39"/>
      <c r="T1239" s="39"/>
      <c r="U1239" s="39"/>
      <c r="V1239" s="39"/>
      <c r="W1239" s="48"/>
      <c r="X1239" s="38"/>
      <c r="Y1239" s="53"/>
    </row>
    <row r="1240" spans="2:25" ht="33.9" customHeight="1">
      <c r="B1240" s="21">
        <f t="shared" si="18"/>
        <v>1188</v>
      </c>
      <c r="C1240" s="29"/>
      <c r="D1240" s="29"/>
      <c r="E1240" s="29"/>
      <c r="F1240" s="29"/>
      <c r="G1240" s="29"/>
      <c r="H1240" s="29"/>
      <c r="I1240" s="29"/>
      <c r="J1240" s="29"/>
      <c r="K1240" s="29"/>
      <c r="L1240" s="29"/>
      <c r="M1240" s="39"/>
      <c r="N1240" s="39"/>
      <c r="O1240" s="39"/>
      <c r="P1240" s="39"/>
      <c r="Q1240" s="39"/>
      <c r="R1240" s="39"/>
      <c r="S1240" s="39"/>
      <c r="T1240" s="39"/>
      <c r="U1240" s="39"/>
      <c r="V1240" s="39"/>
      <c r="W1240" s="48"/>
      <c r="X1240" s="38"/>
      <c r="Y1240" s="53"/>
    </row>
    <row r="1241" spans="2:25" ht="33.9" customHeight="1">
      <c r="B1241" s="21">
        <f t="shared" si="18"/>
        <v>1189</v>
      </c>
      <c r="C1241" s="29"/>
      <c r="D1241" s="29"/>
      <c r="E1241" s="29"/>
      <c r="F1241" s="29"/>
      <c r="G1241" s="29"/>
      <c r="H1241" s="29"/>
      <c r="I1241" s="29"/>
      <c r="J1241" s="29"/>
      <c r="K1241" s="29"/>
      <c r="L1241" s="29"/>
      <c r="M1241" s="39"/>
      <c r="N1241" s="39"/>
      <c r="O1241" s="39"/>
      <c r="P1241" s="39"/>
      <c r="Q1241" s="39"/>
      <c r="R1241" s="39"/>
      <c r="S1241" s="39"/>
      <c r="T1241" s="39"/>
      <c r="U1241" s="39"/>
      <c r="V1241" s="39"/>
      <c r="W1241" s="48"/>
      <c r="X1241" s="38"/>
      <c r="Y1241" s="53"/>
    </row>
    <row r="1242" spans="2:25" ht="33.9" customHeight="1">
      <c r="B1242" s="21">
        <f t="shared" si="18"/>
        <v>1190</v>
      </c>
      <c r="C1242" s="29"/>
      <c r="D1242" s="29"/>
      <c r="E1242" s="29"/>
      <c r="F1242" s="29"/>
      <c r="G1242" s="29"/>
      <c r="H1242" s="29"/>
      <c r="I1242" s="29"/>
      <c r="J1242" s="29"/>
      <c r="K1242" s="29"/>
      <c r="L1242" s="29"/>
      <c r="M1242" s="39"/>
      <c r="N1242" s="39"/>
      <c r="O1242" s="39"/>
      <c r="P1242" s="39"/>
      <c r="Q1242" s="39"/>
      <c r="R1242" s="39"/>
      <c r="S1242" s="39"/>
      <c r="T1242" s="39"/>
      <c r="U1242" s="39"/>
      <c r="V1242" s="39"/>
      <c r="W1242" s="48"/>
      <c r="X1242" s="38"/>
      <c r="Y1242" s="53"/>
    </row>
    <row r="1243" spans="2:25" ht="33.9" customHeight="1">
      <c r="B1243" s="21">
        <f t="shared" si="18"/>
        <v>1191</v>
      </c>
      <c r="C1243" s="29"/>
      <c r="D1243" s="29"/>
      <c r="E1243" s="29"/>
      <c r="F1243" s="29"/>
      <c r="G1243" s="29"/>
      <c r="H1243" s="29"/>
      <c r="I1243" s="29"/>
      <c r="J1243" s="29"/>
      <c r="K1243" s="29"/>
      <c r="L1243" s="29"/>
      <c r="M1243" s="39"/>
      <c r="N1243" s="39"/>
      <c r="O1243" s="39"/>
      <c r="P1243" s="39"/>
      <c r="Q1243" s="39"/>
      <c r="R1243" s="39"/>
      <c r="S1243" s="39"/>
      <c r="T1243" s="39"/>
      <c r="U1243" s="39"/>
      <c r="V1243" s="39"/>
      <c r="W1243" s="48"/>
      <c r="X1243" s="38"/>
      <c r="Y1243" s="53"/>
    </row>
    <row r="1244" spans="2:25" ht="33.9" customHeight="1">
      <c r="B1244" s="21">
        <f t="shared" si="18"/>
        <v>1192</v>
      </c>
      <c r="C1244" s="29"/>
      <c r="D1244" s="29"/>
      <c r="E1244" s="29"/>
      <c r="F1244" s="29"/>
      <c r="G1244" s="29"/>
      <c r="H1244" s="29"/>
      <c r="I1244" s="29"/>
      <c r="J1244" s="29"/>
      <c r="K1244" s="29"/>
      <c r="L1244" s="29"/>
      <c r="M1244" s="39"/>
      <c r="N1244" s="39"/>
      <c r="O1244" s="39"/>
      <c r="P1244" s="39"/>
      <c r="Q1244" s="39"/>
      <c r="R1244" s="39"/>
      <c r="S1244" s="39"/>
      <c r="T1244" s="39"/>
      <c r="U1244" s="39"/>
      <c r="V1244" s="39"/>
      <c r="W1244" s="48"/>
      <c r="X1244" s="38"/>
      <c r="Y1244" s="53"/>
    </row>
    <row r="1245" spans="2:25" ht="33.9" customHeight="1">
      <c r="B1245" s="21">
        <f t="shared" si="18"/>
        <v>1193</v>
      </c>
      <c r="C1245" s="29"/>
      <c r="D1245" s="29"/>
      <c r="E1245" s="29"/>
      <c r="F1245" s="29"/>
      <c r="G1245" s="29"/>
      <c r="H1245" s="29"/>
      <c r="I1245" s="29"/>
      <c r="J1245" s="29"/>
      <c r="K1245" s="29"/>
      <c r="L1245" s="29"/>
      <c r="M1245" s="39"/>
      <c r="N1245" s="39"/>
      <c r="O1245" s="39"/>
      <c r="P1245" s="39"/>
      <c r="Q1245" s="39"/>
      <c r="R1245" s="39"/>
      <c r="S1245" s="39"/>
      <c r="T1245" s="39"/>
      <c r="U1245" s="39"/>
      <c r="V1245" s="39"/>
      <c r="W1245" s="48"/>
      <c r="X1245" s="38"/>
      <c r="Y1245" s="53"/>
    </row>
    <row r="1246" spans="2:25" ht="33.9" customHeight="1">
      <c r="B1246" s="21">
        <f t="shared" si="18"/>
        <v>1194</v>
      </c>
      <c r="C1246" s="29"/>
      <c r="D1246" s="29"/>
      <c r="E1246" s="29"/>
      <c r="F1246" s="29"/>
      <c r="G1246" s="29"/>
      <c r="H1246" s="29"/>
      <c r="I1246" s="29"/>
      <c r="J1246" s="29"/>
      <c r="K1246" s="29"/>
      <c r="L1246" s="29"/>
      <c r="M1246" s="39"/>
      <c r="N1246" s="39"/>
      <c r="O1246" s="39"/>
      <c r="P1246" s="39"/>
      <c r="Q1246" s="39"/>
      <c r="R1246" s="39"/>
      <c r="S1246" s="39"/>
      <c r="T1246" s="39"/>
      <c r="U1246" s="39"/>
      <c r="V1246" s="39"/>
      <c r="W1246" s="48"/>
      <c r="X1246" s="38"/>
      <c r="Y1246" s="53"/>
    </row>
    <row r="1247" spans="2:25" ht="33.9" customHeight="1">
      <c r="B1247" s="21">
        <f t="shared" si="18"/>
        <v>1195</v>
      </c>
      <c r="C1247" s="29"/>
      <c r="D1247" s="29"/>
      <c r="E1247" s="29"/>
      <c r="F1247" s="29"/>
      <c r="G1247" s="29"/>
      <c r="H1247" s="29"/>
      <c r="I1247" s="29"/>
      <c r="J1247" s="29"/>
      <c r="K1247" s="29"/>
      <c r="L1247" s="29"/>
      <c r="M1247" s="39"/>
      <c r="N1247" s="39"/>
      <c r="O1247" s="39"/>
      <c r="P1247" s="39"/>
      <c r="Q1247" s="39"/>
      <c r="R1247" s="39"/>
      <c r="S1247" s="39"/>
      <c r="T1247" s="39"/>
      <c r="U1247" s="39"/>
      <c r="V1247" s="39"/>
      <c r="W1247" s="48"/>
      <c r="X1247" s="38"/>
      <c r="Y1247" s="53"/>
    </row>
    <row r="1248" spans="2:25" ht="33.9" customHeight="1">
      <c r="B1248" s="21">
        <f t="shared" si="18"/>
        <v>1196</v>
      </c>
      <c r="C1248" s="29"/>
      <c r="D1248" s="29"/>
      <c r="E1248" s="29"/>
      <c r="F1248" s="29"/>
      <c r="G1248" s="29"/>
      <c r="H1248" s="29"/>
      <c r="I1248" s="29"/>
      <c r="J1248" s="29"/>
      <c r="K1248" s="29"/>
      <c r="L1248" s="29"/>
      <c r="M1248" s="39"/>
      <c r="N1248" s="39"/>
      <c r="O1248" s="39"/>
      <c r="P1248" s="39"/>
      <c r="Q1248" s="39"/>
      <c r="R1248" s="39"/>
      <c r="S1248" s="39"/>
      <c r="T1248" s="39"/>
      <c r="U1248" s="39"/>
      <c r="V1248" s="39"/>
      <c r="W1248" s="48"/>
      <c r="X1248" s="38"/>
      <c r="Y1248" s="53"/>
    </row>
    <row r="1249" spans="2:25" ht="33.9" customHeight="1">
      <c r="B1249" s="21">
        <f t="shared" si="18"/>
        <v>1197</v>
      </c>
      <c r="C1249" s="29"/>
      <c r="D1249" s="29"/>
      <c r="E1249" s="29"/>
      <c r="F1249" s="29"/>
      <c r="G1249" s="29"/>
      <c r="H1249" s="29"/>
      <c r="I1249" s="29"/>
      <c r="J1249" s="29"/>
      <c r="K1249" s="29"/>
      <c r="L1249" s="29"/>
      <c r="M1249" s="39"/>
      <c r="N1249" s="39"/>
      <c r="O1249" s="39"/>
      <c r="P1249" s="39"/>
      <c r="Q1249" s="39"/>
      <c r="R1249" s="39"/>
      <c r="S1249" s="39"/>
      <c r="T1249" s="39"/>
      <c r="U1249" s="39"/>
      <c r="V1249" s="39"/>
      <c r="W1249" s="48"/>
      <c r="X1249" s="38"/>
      <c r="Y1249" s="53"/>
    </row>
    <row r="1250" spans="2:25" ht="33.9" customHeight="1">
      <c r="B1250" s="21">
        <f t="shared" si="18"/>
        <v>1198</v>
      </c>
      <c r="C1250" s="29"/>
      <c r="D1250" s="29"/>
      <c r="E1250" s="29"/>
      <c r="F1250" s="29"/>
      <c r="G1250" s="29"/>
      <c r="H1250" s="29"/>
      <c r="I1250" s="29"/>
      <c r="J1250" s="29"/>
      <c r="K1250" s="29"/>
      <c r="L1250" s="29"/>
      <c r="M1250" s="39"/>
      <c r="N1250" s="39"/>
      <c r="O1250" s="39"/>
      <c r="P1250" s="39"/>
      <c r="Q1250" s="39"/>
      <c r="R1250" s="39"/>
      <c r="S1250" s="39"/>
      <c r="T1250" s="39"/>
      <c r="U1250" s="39"/>
      <c r="V1250" s="39"/>
      <c r="W1250" s="48"/>
      <c r="X1250" s="38"/>
      <c r="Y1250" s="53"/>
    </row>
    <row r="1251" spans="2:25" ht="33.9" customHeight="1">
      <c r="B1251" s="21">
        <f t="shared" si="18"/>
        <v>1199</v>
      </c>
      <c r="C1251" s="29"/>
      <c r="D1251" s="29"/>
      <c r="E1251" s="29"/>
      <c r="F1251" s="29"/>
      <c r="G1251" s="29"/>
      <c r="H1251" s="29"/>
      <c r="I1251" s="29"/>
      <c r="J1251" s="29"/>
      <c r="K1251" s="29"/>
      <c r="L1251" s="29"/>
      <c r="M1251" s="39"/>
      <c r="N1251" s="39"/>
      <c r="O1251" s="39"/>
      <c r="P1251" s="39"/>
      <c r="Q1251" s="39"/>
      <c r="R1251" s="39"/>
      <c r="S1251" s="39"/>
      <c r="T1251" s="39"/>
      <c r="U1251" s="39"/>
      <c r="V1251" s="39"/>
      <c r="W1251" s="48"/>
      <c r="X1251" s="38"/>
      <c r="Y1251" s="53"/>
    </row>
    <row r="1252" spans="2:25" ht="33.9" customHeight="1">
      <c r="B1252" s="21">
        <f t="shared" si="18"/>
        <v>1200</v>
      </c>
      <c r="C1252" s="30"/>
      <c r="D1252" s="30"/>
      <c r="E1252" s="30"/>
      <c r="F1252" s="30"/>
      <c r="G1252" s="30"/>
      <c r="H1252" s="30"/>
      <c r="I1252" s="30"/>
      <c r="J1252" s="30"/>
      <c r="K1252" s="30"/>
      <c r="L1252" s="30"/>
      <c r="M1252" s="40"/>
      <c r="N1252" s="40"/>
      <c r="O1252" s="40"/>
      <c r="P1252" s="40"/>
      <c r="Q1252" s="40"/>
      <c r="R1252" s="40"/>
      <c r="S1252" s="40"/>
      <c r="T1252" s="40"/>
      <c r="U1252" s="40"/>
      <c r="V1252" s="40"/>
      <c r="W1252" s="40"/>
      <c r="X1252" s="51"/>
      <c r="Y1252" s="54"/>
    </row>
  </sheetData>
  <sheetProtection sheet="1" formatCells="0" formatColumns="0" formatRows="0" sort="0" autoFilter="0"/>
  <mergeCells count="36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C540:L540"/>
    <mergeCell ref="M540:Q540"/>
    <mergeCell ref="R540:V540"/>
    <mergeCell ref="C541:L541"/>
    <mergeCell ref="M541:Q541"/>
    <mergeCell ref="R541:V541"/>
    <mergeCell ref="C542:L542"/>
    <mergeCell ref="M542:Q542"/>
    <mergeCell ref="R542:V542"/>
    <mergeCell ref="C543:L543"/>
    <mergeCell ref="M543:Q543"/>
    <mergeCell ref="R543:V543"/>
    <mergeCell ref="C544:L544"/>
    <mergeCell ref="M544:Q544"/>
    <mergeCell ref="R544:V544"/>
    <mergeCell ref="C545:L545"/>
    <mergeCell ref="M545:Q545"/>
    <mergeCell ref="R545:V545"/>
    <mergeCell ref="C546:L546"/>
    <mergeCell ref="M546:Q546"/>
    <mergeCell ref="R546:V546"/>
    <mergeCell ref="C547:L547"/>
    <mergeCell ref="M547:Q547"/>
    <mergeCell ref="R547:V547"/>
    <mergeCell ref="C548:L548"/>
    <mergeCell ref="M548:Q548"/>
    <mergeCell ref="R548:V548"/>
    <mergeCell ref="C549:L549"/>
    <mergeCell ref="M549:Q549"/>
    <mergeCell ref="R549:V549"/>
    <mergeCell ref="C550:L550"/>
    <mergeCell ref="M550:Q550"/>
    <mergeCell ref="R550:V550"/>
    <mergeCell ref="C551:L551"/>
    <mergeCell ref="M551:Q551"/>
    <mergeCell ref="R551:V551"/>
    <mergeCell ref="C552:L552"/>
    <mergeCell ref="M552:Q552"/>
    <mergeCell ref="R552:V552"/>
    <mergeCell ref="C553:L553"/>
    <mergeCell ref="M553:Q553"/>
    <mergeCell ref="R553:V553"/>
    <mergeCell ref="C554:L554"/>
    <mergeCell ref="M554:Q554"/>
    <mergeCell ref="R554:V554"/>
    <mergeCell ref="C555:L555"/>
    <mergeCell ref="M555:Q555"/>
    <mergeCell ref="R555:V555"/>
    <mergeCell ref="C556:L556"/>
    <mergeCell ref="M556:Q556"/>
    <mergeCell ref="R556:V556"/>
    <mergeCell ref="C557:L557"/>
    <mergeCell ref="M557:Q557"/>
    <mergeCell ref="R557:V557"/>
    <mergeCell ref="C558:L558"/>
    <mergeCell ref="M558:Q558"/>
    <mergeCell ref="R558:V558"/>
    <mergeCell ref="C559:L559"/>
    <mergeCell ref="M559:Q559"/>
    <mergeCell ref="R559:V559"/>
    <mergeCell ref="C560:L560"/>
    <mergeCell ref="M560:Q560"/>
    <mergeCell ref="R560:V560"/>
    <mergeCell ref="C561:L561"/>
    <mergeCell ref="M561:Q561"/>
    <mergeCell ref="R561:V561"/>
    <mergeCell ref="C562:L562"/>
    <mergeCell ref="M562:Q562"/>
    <mergeCell ref="R562:V562"/>
    <mergeCell ref="C563:L563"/>
    <mergeCell ref="M563:Q563"/>
    <mergeCell ref="R563:V563"/>
    <mergeCell ref="C564:L564"/>
    <mergeCell ref="M564:Q564"/>
    <mergeCell ref="R564:V564"/>
    <mergeCell ref="C565:L565"/>
    <mergeCell ref="M565:Q565"/>
    <mergeCell ref="R565:V565"/>
    <mergeCell ref="C566:L566"/>
    <mergeCell ref="M566:Q566"/>
    <mergeCell ref="R566:V566"/>
    <mergeCell ref="C567:L567"/>
    <mergeCell ref="M567:Q567"/>
    <mergeCell ref="R567:V567"/>
    <mergeCell ref="C568:L568"/>
    <mergeCell ref="M568:Q568"/>
    <mergeCell ref="R568:V568"/>
    <mergeCell ref="C569:L569"/>
    <mergeCell ref="M569:Q569"/>
    <mergeCell ref="R569:V569"/>
    <mergeCell ref="C570:L570"/>
    <mergeCell ref="M570:Q570"/>
    <mergeCell ref="R570:V570"/>
    <mergeCell ref="C571:L571"/>
    <mergeCell ref="M571:Q571"/>
    <mergeCell ref="R571:V571"/>
    <mergeCell ref="C572:L572"/>
    <mergeCell ref="M572:Q572"/>
    <mergeCell ref="R572:V572"/>
    <mergeCell ref="C573:L573"/>
    <mergeCell ref="M573:Q573"/>
    <mergeCell ref="R573:V573"/>
    <mergeCell ref="C574:L574"/>
    <mergeCell ref="M574:Q574"/>
    <mergeCell ref="R574:V574"/>
    <mergeCell ref="C575:L575"/>
    <mergeCell ref="M575:Q575"/>
    <mergeCell ref="R575:V575"/>
    <mergeCell ref="C576:L576"/>
    <mergeCell ref="M576:Q576"/>
    <mergeCell ref="R576:V576"/>
    <mergeCell ref="C577:L577"/>
    <mergeCell ref="M577:Q577"/>
    <mergeCell ref="R577:V577"/>
    <mergeCell ref="C578:L578"/>
    <mergeCell ref="M578:Q578"/>
    <mergeCell ref="R578:V578"/>
    <mergeCell ref="C579:L579"/>
    <mergeCell ref="M579:Q579"/>
    <mergeCell ref="R579:V579"/>
    <mergeCell ref="C580:L580"/>
    <mergeCell ref="M580:Q580"/>
    <mergeCell ref="R580:V580"/>
    <mergeCell ref="C581:L581"/>
    <mergeCell ref="M581:Q581"/>
    <mergeCell ref="R581:V581"/>
    <mergeCell ref="C582:L582"/>
    <mergeCell ref="M582:Q582"/>
    <mergeCell ref="R582:V582"/>
    <mergeCell ref="C583:L583"/>
    <mergeCell ref="M583:Q583"/>
    <mergeCell ref="R583:V583"/>
    <mergeCell ref="C584:L584"/>
    <mergeCell ref="M584:Q584"/>
    <mergeCell ref="R584:V584"/>
    <mergeCell ref="C585:L585"/>
    <mergeCell ref="M585:Q585"/>
    <mergeCell ref="R585:V585"/>
    <mergeCell ref="C586:L586"/>
    <mergeCell ref="M586:Q586"/>
    <mergeCell ref="R586:V586"/>
    <mergeCell ref="C587:L587"/>
    <mergeCell ref="M587:Q587"/>
    <mergeCell ref="R587:V587"/>
    <mergeCell ref="C588:L588"/>
    <mergeCell ref="M588:Q588"/>
    <mergeCell ref="R588:V588"/>
    <mergeCell ref="C589:L589"/>
    <mergeCell ref="M589:Q589"/>
    <mergeCell ref="R589:V589"/>
    <mergeCell ref="C590:L590"/>
    <mergeCell ref="M590:Q590"/>
    <mergeCell ref="R590:V590"/>
    <mergeCell ref="C591:L591"/>
    <mergeCell ref="M591:Q591"/>
    <mergeCell ref="R591:V591"/>
    <mergeCell ref="C592:L592"/>
    <mergeCell ref="M592:Q592"/>
    <mergeCell ref="R592:V592"/>
    <mergeCell ref="C593:L593"/>
    <mergeCell ref="M593:Q593"/>
    <mergeCell ref="R593:V593"/>
    <mergeCell ref="C594:L594"/>
    <mergeCell ref="M594:Q594"/>
    <mergeCell ref="R594:V594"/>
    <mergeCell ref="C595:L595"/>
    <mergeCell ref="M595:Q595"/>
    <mergeCell ref="R595:V595"/>
    <mergeCell ref="C596:L596"/>
    <mergeCell ref="M596:Q596"/>
    <mergeCell ref="R596:V596"/>
    <mergeCell ref="C597:L597"/>
    <mergeCell ref="M597:Q597"/>
    <mergeCell ref="R597:V597"/>
    <mergeCell ref="C598:L598"/>
    <mergeCell ref="M598:Q598"/>
    <mergeCell ref="R598:V598"/>
    <mergeCell ref="C599:L599"/>
    <mergeCell ref="M599:Q599"/>
    <mergeCell ref="R599:V599"/>
    <mergeCell ref="C600:L600"/>
    <mergeCell ref="M600:Q600"/>
    <mergeCell ref="R600:V600"/>
    <mergeCell ref="C601:L601"/>
    <mergeCell ref="M601:Q601"/>
    <mergeCell ref="R601:V601"/>
    <mergeCell ref="C602:L602"/>
    <mergeCell ref="M602:Q602"/>
    <mergeCell ref="R602:V602"/>
    <mergeCell ref="C603:L603"/>
    <mergeCell ref="M603:Q603"/>
    <mergeCell ref="R603:V603"/>
    <mergeCell ref="C604:L604"/>
    <mergeCell ref="M604:Q604"/>
    <mergeCell ref="R604:V604"/>
    <mergeCell ref="C605:L605"/>
    <mergeCell ref="M605:Q605"/>
    <mergeCell ref="R605:V605"/>
    <mergeCell ref="C606:L606"/>
    <mergeCell ref="M606:Q606"/>
    <mergeCell ref="R606:V606"/>
    <mergeCell ref="C607:L607"/>
    <mergeCell ref="M607:Q607"/>
    <mergeCell ref="R607:V607"/>
    <mergeCell ref="C608:L608"/>
    <mergeCell ref="M608:Q608"/>
    <mergeCell ref="R608:V608"/>
    <mergeCell ref="C609:L609"/>
    <mergeCell ref="M609:Q609"/>
    <mergeCell ref="R609:V609"/>
    <mergeCell ref="C610:L610"/>
    <mergeCell ref="M610:Q610"/>
    <mergeCell ref="R610:V610"/>
    <mergeCell ref="C611:L611"/>
    <mergeCell ref="M611:Q611"/>
    <mergeCell ref="R611:V611"/>
    <mergeCell ref="C612:L612"/>
    <mergeCell ref="M612:Q612"/>
    <mergeCell ref="R612:V612"/>
    <mergeCell ref="C613:L613"/>
    <mergeCell ref="M613:Q613"/>
    <mergeCell ref="R613:V613"/>
    <mergeCell ref="C614:L614"/>
    <mergeCell ref="M614:Q614"/>
    <mergeCell ref="R614:V614"/>
    <mergeCell ref="C615:L615"/>
    <mergeCell ref="M615:Q615"/>
    <mergeCell ref="R615:V615"/>
    <mergeCell ref="C616:L616"/>
    <mergeCell ref="M616:Q616"/>
    <mergeCell ref="R616:V616"/>
    <mergeCell ref="C617:L617"/>
    <mergeCell ref="M617:Q617"/>
    <mergeCell ref="R617:V617"/>
    <mergeCell ref="C618:L618"/>
    <mergeCell ref="M618:Q618"/>
    <mergeCell ref="R618:V618"/>
    <mergeCell ref="C619:L619"/>
    <mergeCell ref="M619:Q619"/>
    <mergeCell ref="R619:V619"/>
    <mergeCell ref="C620:L620"/>
    <mergeCell ref="M620:Q620"/>
    <mergeCell ref="R620:V620"/>
    <mergeCell ref="C621:L621"/>
    <mergeCell ref="M621:Q621"/>
    <mergeCell ref="R621:V621"/>
    <mergeCell ref="C622:L622"/>
    <mergeCell ref="M622:Q622"/>
    <mergeCell ref="R622:V622"/>
    <mergeCell ref="C623:L623"/>
    <mergeCell ref="M623:Q623"/>
    <mergeCell ref="R623:V623"/>
    <mergeCell ref="C624:L624"/>
    <mergeCell ref="M624:Q624"/>
    <mergeCell ref="R624:V624"/>
    <mergeCell ref="C625:L625"/>
    <mergeCell ref="M625:Q625"/>
    <mergeCell ref="R625:V625"/>
    <mergeCell ref="C626:L626"/>
    <mergeCell ref="M626:Q626"/>
    <mergeCell ref="R626:V626"/>
    <mergeCell ref="C627:L627"/>
    <mergeCell ref="M627:Q627"/>
    <mergeCell ref="R627:V627"/>
    <mergeCell ref="C628:L628"/>
    <mergeCell ref="M628:Q628"/>
    <mergeCell ref="R628:V628"/>
    <mergeCell ref="C629:L629"/>
    <mergeCell ref="M629:Q629"/>
    <mergeCell ref="R629:V629"/>
    <mergeCell ref="C630:L630"/>
    <mergeCell ref="M630:Q630"/>
    <mergeCell ref="R630:V630"/>
    <mergeCell ref="C631:L631"/>
    <mergeCell ref="M631:Q631"/>
    <mergeCell ref="R631:V631"/>
    <mergeCell ref="C632:L632"/>
    <mergeCell ref="M632:Q632"/>
    <mergeCell ref="R632:V632"/>
    <mergeCell ref="C633:L633"/>
    <mergeCell ref="M633:Q633"/>
    <mergeCell ref="R633:V633"/>
    <mergeCell ref="C634:L634"/>
    <mergeCell ref="M634:Q634"/>
    <mergeCell ref="R634:V634"/>
    <mergeCell ref="C635:L635"/>
    <mergeCell ref="M635:Q635"/>
    <mergeCell ref="R635:V635"/>
    <mergeCell ref="C636:L636"/>
    <mergeCell ref="M636:Q636"/>
    <mergeCell ref="R636:V636"/>
    <mergeCell ref="C637:L637"/>
    <mergeCell ref="M637:Q637"/>
    <mergeCell ref="R637:V637"/>
    <mergeCell ref="C638:L638"/>
    <mergeCell ref="M638:Q638"/>
    <mergeCell ref="R638:V638"/>
    <mergeCell ref="C639:L639"/>
    <mergeCell ref="M639:Q639"/>
    <mergeCell ref="R639:V639"/>
    <mergeCell ref="C640:L640"/>
    <mergeCell ref="M640:Q640"/>
    <mergeCell ref="R640:V640"/>
    <mergeCell ref="C641:L641"/>
    <mergeCell ref="M641:Q641"/>
    <mergeCell ref="R641:V641"/>
    <mergeCell ref="C642:L642"/>
    <mergeCell ref="M642:Q642"/>
    <mergeCell ref="R642:V642"/>
    <mergeCell ref="C643:L643"/>
    <mergeCell ref="M643:Q643"/>
    <mergeCell ref="R643:V643"/>
    <mergeCell ref="C644:L644"/>
    <mergeCell ref="M644:Q644"/>
    <mergeCell ref="R644:V644"/>
    <mergeCell ref="C645:L645"/>
    <mergeCell ref="M645:Q645"/>
    <mergeCell ref="R645:V645"/>
    <mergeCell ref="C646:L646"/>
    <mergeCell ref="M646:Q646"/>
    <mergeCell ref="R646:V646"/>
    <mergeCell ref="C647:L647"/>
    <mergeCell ref="M647:Q647"/>
    <mergeCell ref="R647:V647"/>
    <mergeCell ref="C648:L648"/>
    <mergeCell ref="M648:Q648"/>
    <mergeCell ref="R648:V648"/>
    <mergeCell ref="C649:L649"/>
    <mergeCell ref="M649:Q649"/>
    <mergeCell ref="R649:V649"/>
    <mergeCell ref="C650:L650"/>
    <mergeCell ref="M650:Q650"/>
    <mergeCell ref="R650:V650"/>
    <mergeCell ref="C651:L651"/>
    <mergeCell ref="M651:Q651"/>
    <mergeCell ref="R651:V651"/>
    <mergeCell ref="C652:L652"/>
    <mergeCell ref="M652:Q652"/>
    <mergeCell ref="R652:V652"/>
    <mergeCell ref="C653:L653"/>
    <mergeCell ref="M653:Q653"/>
    <mergeCell ref="R653:V653"/>
    <mergeCell ref="C654:L654"/>
    <mergeCell ref="M654:Q654"/>
    <mergeCell ref="R654:V654"/>
    <mergeCell ref="C655:L655"/>
    <mergeCell ref="M655:Q655"/>
    <mergeCell ref="R655:V655"/>
    <mergeCell ref="C656:L656"/>
    <mergeCell ref="M656:Q656"/>
    <mergeCell ref="R656:V656"/>
    <mergeCell ref="C657:L657"/>
    <mergeCell ref="M657:Q657"/>
    <mergeCell ref="R657:V657"/>
    <mergeCell ref="C658:L658"/>
    <mergeCell ref="M658:Q658"/>
    <mergeCell ref="R658:V658"/>
    <mergeCell ref="C659:L659"/>
    <mergeCell ref="M659:Q659"/>
    <mergeCell ref="R659:V659"/>
    <mergeCell ref="C660:L660"/>
    <mergeCell ref="M660:Q660"/>
    <mergeCell ref="R660:V660"/>
    <mergeCell ref="C661:L661"/>
    <mergeCell ref="M661:Q661"/>
    <mergeCell ref="R661:V661"/>
    <mergeCell ref="C662:L662"/>
    <mergeCell ref="M662:Q662"/>
    <mergeCell ref="R662:V662"/>
    <mergeCell ref="C663:L663"/>
    <mergeCell ref="M663:Q663"/>
    <mergeCell ref="R663:V663"/>
    <mergeCell ref="C664:L664"/>
    <mergeCell ref="M664:Q664"/>
    <mergeCell ref="R664:V664"/>
    <mergeCell ref="C665:L665"/>
    <mergeCell ref="M665:Q665"/>
    <mergeCell ref="R665:V665"/>
    <mergeCell ref="C666:L666"/>
    <mergeCell ref="M666:Q666"/>
    <mergeCell ref="R666:V666"/>
    <mergeCell ref="C667:L667"/>
    <mergeCell ref="M667:Q667"/>
    <mergeCell ref="R667:V667"/>
    <mergeCell ref="C668:L668"/>
    <mergeCell ref="M668:Q668"/>
    <mergeCell ref="R668:V668"/>
    <mergeCell ref="C669:L669"/>
    <mergeCell ref="M669:Q669"/>
    <mergeCell ref="R669:V669"/>
    <mergeCell ref="C670:L670"/>
    <mergeCell ref="M670:Q670"/>
    <mergeCell ref="R670:V670"/>
    <mergeCell ref="C671:L671"/>
    <mergeCell ref="M671:Q671"/>
    <mergeCell ref="R671:V671"/>
    <mergeCell ref="C672:L672"/>
    <mergeCell ref="M672:Q672"/>
    <mergeCell ref="R672:V672"/>
    <mergeCell ref="C673:L673"/>
    <mergeCell ref="M673:Q673"/>
    <mergeCell ref="R673:V673"/>
    <mergeCell ref="C674:L674"/>
    <mergeCell ref="M674:Q674"/>
    <mergeCell ref="R674:V674"/>
    <mergeCell ref="C675:L675"/>
    <mergeCell ref="M675:Q675"/>
    <mergeCell ref="R675:V675"/>
    <mergeCell ref="C676:L676"/>
    <mergeCell ref="M676:Q676"/>
    <mergeCell ref="R676:V676"/>
    <mergeCell ref="C677:L677"/>
    <mergeCell ref="M677:Q677"/>
    <mergeCell ref="R677:V677"/>
    <mergeCell ref="C678:L678"/>
    <mergeCell ref="M678:Q678"/>
    <mergeCell ref="R678:V678"/>
    <mergeCell ref="C679:L679"/>
    <mergeCell ref="M679:Q679"/>
    <mergeCell ref="R679:V679"/>
    <mergeCell ref="C680:L680"/>
    <mergeCell ref="M680:Q680"/>
    <mergeCell ref="R680:V680"/>
    <mergeCell ref="C681:L681"/>
    <mergeCell ref="M681:Q681"/>
    <mergeCell ref="R681:V681"/>
    <mergeCell ref="C682:L682"/>
    <mergeCell ref="M682:Q682"/>
    <mergeCell ref="R682:V682"/>
    <mergeCell ref="C683:L683"/>
    <mergeCell ref="M683:Q683"/>
    <mergeCell ref="R683:V683"/>
    <mergeCell ref="C684:L684"/>
    <mergeCell ref="M684:Q684"/>
    <mergeCell ref="R684:V684"/>
    <mergeCell ref="C685:L685"/>
    <mergeCell ref="M685:Q685"/>
    <mergeCell ref="R685:V685"/>
    <mergeCell ref="C686:L686"/>
    <mergeCell ref="M686:Q686"/>
    <mergeCell ref="R686:V686"/>
    <mergeCell ref="C687:L687"/>
    <mergeCell ref="M687:Q687"/>
    <mergeCell ref="R687:V687"/>
    <mergeCell ref="C688:L688"/>
    <mergeCell ref="M688:Q688"/>
    <mergeCell ref="R688:V688"/>
    <mergeCell ref="C689:L689"/>
    <mergeCell ref="M689:Q689"/>
    <mergeCell ref="R689:V689"/>
    <mergeCell ref="C690:L690"/>
    <mergeCell ref="M690:Q690"/>
    <mergeCell ref="R690:V690"/>
    <mergeCell ref="C691:L691"/>
    <mergeCell ref="M691:Q691"/>
    <mergeCell ref="R691:V691"/>
    <mergeCell ref="C692:L692"/>
    <mergeCell ref="M692:Q692"/>
    <mergeCell ref="R692:V692"/>
    <mergeCell ref="C693:L693"/>
    <mergeCell ref="M693:Q693"/>
    <mergeCell ref="R693:V693"/>
    <mergeCell ref="C694:L694"/>
    <mergeCell ref="M694:Q694"/>
    <mergeCell ref="R694:V694"/>
    <mergeCell ref="C695:L695"/>
    <mergeCell ref="M695:Q695"/>
    <mergeCell ref="R695:V695"/>
    <mergeCell ref="C696:L696"/>
    <mergeCell ref="M696:Q696"/>
    <mergeCell ref="R696:V696"/>
    <mergeCell ref="C697:L697"/>
    <mergeCell ref="M697:Q697"/>
    <mergeCell ref="R697:V697"/>
    <mergeCell ref="C698:L698"/>
    <mergeCell ref="M698:Q698"/>
    <mergeCell ref="R698:V698"/>
    <mergeCell ref="C699:L699"/>
    <mergeCell ref="M699:Q699"/>
    <mergeCell ref="R699:V699"/>
    <mergeCell ref="C700:L700"/>
    <mergeCell ref="M700:Q700"/>
    <mergeCell ref="R700:V700"/>
    <mergeCell ref="C701:L701"/>
    <mergeCell ref="M701:Q701"/>
    <mergeCell ref="R701:V701"/>
    <mergeCell ref="C702:L702"/>
    <mergeCell ref="M702:Q702"/>
    <mergeCell ref="R702:V702"/>
    <mergeCell ref="C703:L703"/>
    <mergeCell ref="M703:Q703"/>
    <mergeCell ref="R703:V703"/>
    <mergeCell ref="C704:L704"/>
    <mergeCell ref="M704:Q704"/>
    <mergeCell ref="R704:V704"/>
    <mergeCell ref="C705:L705"/>
    <mergeCell ref="M705:Q705"/>
    <mergeCell ref="R705:V705"/>
    <mergeCell ref="C706:L706"/>
    <mergeCell ref="M706:Q706"/>
    <mergeCell ref="R706:V706"/>
    <mergeCell ref="C707:L707"/>
    <mergeCell ref="M707:Q707"/>
    <mergeCell ref="R707:V707"/>
    <mergeCell ref="C708:L708"/>
    <mergeCell ref="M708:Q708"/>
    <mergeCell ref="R708:V708"/>
    <mergeCell ref="C709:L709"/>
    <mergeCell ref="M709:Q709"/>
    <mergeCell ref="R709:V709"/>
    <mergeCell ref="C710:L710"/>
    <mergeCell ref="M710:Q710"/>
    <mergeCell ref="R710:V710"/>
    <mergeCell ref="C711:L711"/>
    <mergeCell ref="M711:Q711"/>
    <mergeCell ref="R711:V711"/>
    <mergeCell ref="C712:L712"/>
    <mergeCell ref="M712:Q712"/>
    <mergeCell ref="R712:V712"/>
    <mergeCell ref="C713:L713"/>
    <mergeCell ref="M713:Q713"/>
    <mergeCell ref="R713:V713"/>
    <mergeCell ref="C714:L714"/>
    <mergeCell ref="M714:Q714"/>
    <mergeCell ref="R714:V714"/>
    <mergeCell ref="C715:L715"/>
    <mergeCell ref="M715:Q715"/>
    <mergeCell ref="R715:V715"/>
    <mergeCell ref="C716:L716"/>
    <mergeCell ref="M716:Q716"/>
    <mergeCell ref="R716:V716"/>
    <mergeCell ref="C717:L717"/>
    <mergeCell ref="M717:Q717"/>
    <mergeCell ref="R717:V717"/>
    <mergeCell ref="C718:L718"/>
    <mergeCell ref="M718:Q718"/>
    <mergeCell ref="R718:V718"/>
    <mergeCell ref="C719:L719"/>
    <mergeCell ref="M719:Q719"/>
    <mergeCell ref="R719:V719"/>
    <mergeCell ref="C720:L720"/>
    <mergeCell ref="M720:Q720"/>
    <mergeCell ref="R720:V720"/>
    <mergeCell ref="C721:L721"/>
    <mergeCell ref="M721:Q721"/>
    <mergeCell ref="R721:V721"/>
    <mergeCell ref="C722:L722"/>
    <mergeCell ref="M722:Q722"/>
    <mergeCell ref="R722:V722"/>
    <mergeCell ref="C723:L723"/>
    <mergeCell ref="M723:Q723"/>
    <mergeCell ref="R723:V723"/>
    <mergeCell ref="C724:L724"/>
    <mergeCell ref="M724:Q724"/>
    <mergeCell ref="R724:V724"/>
    <mergeCell ref="C725:L725"/>
    <mergeCell ref="M725:Q725"/>
    <mergeCell ref="R725:V725"/>
    <mergeCell ref="C726:L726"/>
    <mergeCell ref="M726:Q726"/>
    <mergeCell ref="R726:V726"/>
    <mergeCell ref="C727:L727"/>
    <mergeCell ref="M727:Q727"/>
    <mergeCell ref="R727:V727"/>
    <mergeCell ref="C728:L728"/>
    <mergeCell ref="M728:Q728"/>
    <mergeCell ref="R728:V728"/>
    <mergeCell ref="C729:L729"/>
    <mergeCell ref="M729:Q729"/>
    <mergeCell ref="R729:V729"/>
    <mergeCell ref="C730:L730"/>
    <mergeCell ref="M730:Q730"/>
    <mergeCell ref="R730:V730"/>
    <mergeCell ref="C731:L731"/>
    <mergeCell ref="M731:Q731"/>
    <mergeCell ref="R731:V731"/>
    <mergeCell ref="C732:L732"/>
    <mergeCell ref="M732:Q732"/>
    <mergeCell ref="R732:V732"/>
    <mergeCell ref="C733:L733"/>
    <mergeCell ref="M733:Q733"/>
    <mergeCell ref="R733:V733"/>
    <mergeCell ref="C734:L734"/>
    <mergeCell ref="M734:Q734"/>
    <mergeCell ref="R734:V734"/>
    <mergeCell ref="C735:L735"/>
    <mergeCell ref="M735:Q735"/>
    <mergeCell ref="R735:V735"/>
    <mergeCell ref="C736:L736"/>
    <mergeCell ref="M736:Q736"/>
    <mergeCell ref="R736:V736"/>
    <mergeCell ref="C737:L737"/>
    <mergeCell ref="M737:Q737"/>
    <mergeCell ref="R737:V737"/>
    <mergeCell ref="C738:L738"/>
    <mergeCell ref="M738:Q738"/>
    <mergeCell ref="R738:V738"/>
    <mergeCell ref="C739:L739"/>
    <mergeCell ref="M739:Q739"/>
    <mergeCell ref="R739:V739"/>
    <mergeCell ref="C740:L740"/>
    <mergeCell ref="M740:Q740"/>
    <mergeCell ref="R740:V740"/>
    <mergeCell ref="C741:L741"/>
    <mergeCell ref="M741:Q741"/>
    <mergeCell ref="R741:V741"/>
    <mergeCell ref="C742:L742"/>
    <mergeCell ref="M742:Q742"/>
    <mergeCell ref="R742:V742"/>
    <mergeCell ref="C743:L743"/>
    <mergeCell ref="M743:Q743"/>
    <mergeCell ref="R743:V743"/>
    <mergeCell ref="C744:L744"/>
    <mergeCell ref="M744:Q744"/>
    <mergeCell ref="R744:V744"/>
    <mergeCell ref="C745:L745"/>
    <mergeCell ref="M745:Q745"/>
    <mergeCell ref="R745:V745"/>
    <mergeCell ref="C746:L746"/>
    <mergeCell ref="M746:Q746"/>
    <mergeCell ref="R746:V746"/>
    <mergeCell ref="C747:L747"/>
    <mergeCell ref="M747:Q747"/>
    <mergeCell ref="R747:V747"/>
    <mergeCell ref="C748:L748"/>
    <mergeCell ref="M748:Q748"/>
    <mergeCell ref="R748:V748"/>
    <mergeCell ref="C749:L749"/>
    <mergeCell ref="M749:Q749"/>
    <mergeCell ref="R749:V749"/>
    <mergeCell ref="C750:L750"/>
    <mergeCell ref="M750:Q750"/>
    <mergeCell ref="R750:V750"/>
    <mergeCell ref="C751:L751"/>
    <mergeCell ref="M751:Q751"/>
    <mergeCell ref="R751:V751"/>
    <mergeCell ref="C752:L752"/>
    <mergeCell ref="M752:Q752"/>
    <mergeCell ref="R752:V752"/>
    <mergeCell ref="C753:L753"/>
    <mergeCell ref="M753:Q753"/>
    <mergeCell ref="R753:V753"/>
    <mergeCell ref="C754:L754"/>
    <mergeCell ref="M754:Q754"/>
    <mergeCell ref="R754:V754"/>
    <mergeCell ref="C755:L755"/>
    <mergeCell ref="M755:Q755"/>
    <mergeCell ref="R755:V755"/>
    <mergeCell ref="C756:L756"/>
    <mergeCell ref="M756:Q756"/>
    <mergeCell ref="R756:V756"/>
    <mergeCell ref="C757:L757"/>
    <mergeCell ref="M757:Q757"/>
    <mergeCell ref="R757:V757"/>
    <mergeCell ref="C758:L758"/>
    <mergeCell ref="M758:Q758"/>
    <mergeCell ref="R758:V758"/>
    <mergeCell ref="C759:L759"/>
    <mergeCell ref="M759:Q759"/>
    <mergeCell ref="R759:V759"/>
    <mergeCell ref="C760:L760"/>
    <mergeCell ref="M760:Q760"/>
    <mergeCell ref="R760:V760"/>
    <mergeCell ref="C761:L761"/>
    <mergeCell ref="M761:Q761"/>
    <mergeCell ref="R761:V761"/>
    <mergeCell ref="C762:L762"/>
    <mergeCell ref="M762:Q762"/>
    <mergeCell ref="R762:V762"/>
    <mergeCell ref="C763:L763"/>
    <mergeCell ref="M763:Q763"/>
    <mergeCell ref="R763:V763"/>
    <mergeCell ref="C764:L764"/>
    <mergeCell ref="M764:Q764"/>
    <mergeCell ref="R764:V764"/>
    <mergeCell ref="C765:L765"/>
    <mergeCell ref="M765:Q765"/>
    <mergeCell ref="R765:V765"/>
    <mergeCell ref="C766:L766"/>
    <mergeCell ref="M766:Q766"/>
    <mergeCell ref="R766:V766"/>
    <mergeCell ref="C767:L767"/>
    <mergeCell ref="M767:Q767"/>
    <mergeCell ref="R767:V767"/>
    <mergeCell ref="C768:L768"/>
    <mergeCell ref="M768:Q768"/>
    <mergeCell ref="R768:V768"/>
    <mergeCell ref="C769:L769"/>
    <mergeCell ref="M769:Q769"/>
    <mergeCell ref="R769:V769"/>
    <mergeCell ref="C770:L770"/>
    <mergeCell ref="M770:Q770"/>
    <mergeCell ref="R770:V770"/>
    <mergeCell ref="C771:L771"/>
    <mergeCell ref="M771:Q771"/>
    <mergeCell ref="R771:V771"/>
    <mergeCell ref="C772:L772"/>
    <mergeCell ref="M772:Q772"/>
    <mergeCell ref="R772:V772"/>
    <mergeCell ref="C773:L773"/>
    <mergeCell ref="M773:Q773"/>
    <mergeCell ref="R773:V773"/>
    <mergeCell ref="C774:L774"/>
    <mergeCell ref="M774:Q774"/>
    <mergeCell ref="R774:V774"/>
    <mergeCell ref="C775:L775"/>
    <mergeCell ref="M775:Q775"/>
    <mergeCell ref="R775:V775"/>
    <mergeCell ref="C776:L776"/>
    <mergeCell ref="M776:Q776"/>
    <mergeCell ref="R776:V776"/>
    <mergeCell ref="C777:L777"/>
    <mergeCell ref="M777:Q777"/>
    <mergeCell ref="R777:V777"/>
    <mergeCell ref="C778:L778"/>
    <mergeCell ref="M778:Q778"/>
    <mergeCell ref="R778:V778"/>
    <mergeCell ref="C779:L779"/>
    <mergeCell ref="M779:Q779"/>
    <mergeCell ref="R779:V779"/>
    <mergeCell ref="C780:L780"/>
    <mergeCell ref="M780:Q780"/>
    <mergeCell ref="R780:V780"/>
    <mergeCell ref="C781:L781"/>
    <mergeCell ref="M781:Q781"/>
    <mergeCell ref="R781:V781"/>
    <mergeCell ref="C782:L782"/>
    <mergeCell ref="M782:Q782"/>
    <mergeCell ref="R782:V782"/>
    <mergeCell ref="C783:L783"/>
    <mergeCell ref="M783:Q783"/>
    <mergeCell ref="R783:V783"/>
    <mergeCell ref="C784:L784"/>
    <mergeCell ref="M784:Q784"/>
    <mergeCell ref="R784:V784"/>
    <mergeCell ref="C785:L785"/>
    <mergeCell ref="M785:Q785"/>
    <mergeCell ref="R785:V785"/>
    <mergeCell ref="C786:L786"/>
    <mergeCell ref="M786:Q786"/>
    <mergeCell ref="R786:V786"/>
    <mergeCell ref="C787:L787"/>
    <mergeCell ref="M787:Q787"/>
    <mergeCell ref="R787:V787"/>
    <mergeCell ref="C788:L788"/>
    <mergeCell ref="M788:Q788"/>
    <mergeCell ref="R788:V788"/>
    <mergeCell ref="C789:L789"/>
    <mergeCell ref="M789:Q789"/>
    <mergeCell ref="R789:V789"/>
    <mergeCell ref="C790:L790"/>
    <mergeCell ref="M790:Q790"/>
    <mergeCell ref="R790:V790"/>
    <mergeCell ref="C791:L791"/>
    <mergeCell ref="M791:Q791"/>
    <mergeCell ref="R791:V791"/>
    <mergeCell ref="C792:L792"/>
    <mergeCell ref="M792:Q792"/>
    <mergeCell ref="R792:V792"/>
    <mergeCell ref="C793:L793"/>
    <mergeCell ref="M793:Q793"/>
    <mergeCell ref="R793:V793"/>
    <mergeCell ref="C794:L794"/>
    <mergeCell ref="M794:Q794"/>
    <mergeCell ref="R794:V794"/>
    <mergeCell ref="C795:L795"/>
    <mergeCell ref="M795:Q795"/>
    <mergeCell ref="R795:V795"/>
    <mergeCell ref="C796:L796"/>
    <mergeCell ref="M796:Q796"/>
    <mergeCell ref="R796:V796"/>
    <mergeCell ref="C797:L797"/>
    <mergeCell ref="M797:Q797"/>
    <mergeCell ref="R797:V797"/>
    <mergeCell ref="C798:L798"/>
    <mergeCell ref="M798:Q798"/>
    <mergeCell ref="R798:V798"/>
    <mergeCell ref="C799:L799"/>
    <mergeCell ref="M799:Q799"/>
    <mergeCell ref="R799:V799"/>
    <mergeCell ref="C800:L800"/>
    <mergeCell ref="M800:Q800"/>
    <mergeCell ref="R800:V800"/>
    <mergeCell ref="C801:L801"/>
    <mergeCell ref="M801:Q801"/>
    <mergeCell ref="R801:V801"/>
    <mergeCell ref="C802:L802"/>
    <mergeCell ref="M802:Q802"/>
    <mergeCell ref="R802:V802"/>
    <mergeCell ref="C803:L803"/>
    <mergeCell ref="M803:Q803"/>
    <mergeCell ref="R803:V803"/>
    <mergeCell ref="C804:L804"/>
    <mergeCell ref="M804:Q804"/>
    <mergeCell ref="R804:V804"/>
    <mergeCell ref="C805:L805"/>
    <mergeCell ref="M805:Q805"/>
    <mergeCell ref="R805:V805"/>
    <mergeCell ref="C806:L806"/>
    <mergeCell ref="M806:Q806"/>
    <mergeCell ref="R806:V806"/>
    <mergeCell ref="C807:L807"/>
    <mergeCell ref="M807:Q807"/>
    <mergeCell ref="R807:V807"/>
    <mergeCell ref="C808:L808"/>
    <mergeCell ref="M808:Q808"/>
    <mergeCell ref="R808:V808"/>
    <mergeCell ref="C809:L809"/>
    <mergeCell ref="M809:Q809"/>
    <mergeCell ref="R809:V809"/>
    <mergeCell ref="C810:L810"/>
    <mergeCell ref="M810:Q810"/>
    <mergeCell ref="R810:V810"/>
    <mergeCell ref="C811:L811"/>
    <mergeCell ref="M811:Q811"/>
    <mergeCell ref="R811:V811"/>
    <mergeCell ref="C812:L812"/>
    <mergeCell ref="M812:Q812"/>
    <mergeCell ref="R812:V812"/>
    <mergeCell ref="C813:L813"/>
    <mergeCell ref="M813:Q813"/>
    <mergeCell ref="R813:V813"/>
    <mergeCell ref="C814:L814"/>
    <mergeCell ref="M814:Q814"/>
    <mergeCell ref="R814:V814"/>
    <mergeCell ref="C815:L815"/>
    <mergeCell ref="M815:Q815"/>
    <mergeCell ref="R815:V815"/>
    <mergeCell ref="C816:L816"/>
    <mergeCell ref="M816:Q816"/>
    <mergeCell ref="R816:V816"/>
    <mergeCell ref="C817:L817"/>
    <mergeCell ref="M817:Q817"/>
    <mergeCell ref="R817:V817"/>
    <mergeCell ref="C818:L818"/>
    <mergeCell ref="M818:Q818"/>
    <mergeCell ref="R818:V818"/>
    <mergeCell ref="C819:L819"/>
    <mergeCell ref="M819:Q819"/>
    <mergeCell ref="R819:V819"/>
    <mergeCell ref="C820:L820"/>
    <mergeCell ref="M820:Q820"/>
    <mergeCell ref="R820:V820"/>
    <mergeCell ref="C821:L821"/>
    <mergeCell ref="M821:Q821"/>
    <mergeCell ref="R821:V821"/>
    <mergeCell ref="C822:L822"/>
    <mergeCell ref="M822:Q822"/>
    <mergeCell ref="R822:V822"/>
    <mergeCell ref="C823:L823"/>
    <mergeCell ref="M823:Q823"/>
    <mergeCell ref="R823:V823"/>
    <mergeCell ref="C824:L824"/>
    <mergeCell ref="M824:Q824"/>
    <mergeCell ref="R824:V824"/>
    <mergeCell ref="C825:L825"/>
    <mergeCell ref="M825:Q825"/>
    <mergeCell ref="R825:V825"/>
    <mergeCell ref="C826:L826"/>
    <mergeCell ref="M826:Q826"/>
    <mergeCell ref="R826:V826"/>
    <mergeCell ref="C827:L827"/>
    <mergeCell ref="M827:Q827"/>
    <mergeCell ref="R827:V827"/>
    <mergeCell ref="C828:L828"/>
    <mergeCell ref="M828:Q828"/>
    <mergeCell ref="R828:V828"/>
    <mergeCell ref="C829:L829"/>
    <mergeCell ref="M829:Q829"/>
    <mergeCell ref="R829:V829"/>
    <mergeCell ref="C830:L830"/>
    <mergeCell ref="M830:Q830"/>
    <mergeCell ref="R830:V830"/>
    <mergeCell ref="C831:L831"/>
    <mergeCell ref="M831:Q831"/>
    <mergeCell ref="R831:V831"/>
    <mergeCell ref="C832:L832"/>
    <mergeCell ref="M832:Q832"/>
    <mergeCell ref="R832:V832"/>
    <mergeCell ref="C833:L833"/>
    <mergeCell ref="M833:Q833"/>
    <mergeCell ref="R833:V833"/>
    <mergeCell ref="C834:L834"/>
    <mergeCell ref="M834:Q834"/>
    <mergeCell ref="R834:V834"/>
    <mergeCell ref="C835:L835"/>
    <mergeCell ref="M835:Q835"/>
    <mergeCell ref="R835:V835"/>
    <mergeCell ref="C836:L836"/>
    <mergeCell ref="M836:Q836"/>
    <mergeCell ref="R836:V836"/>
    <mergeCell ref="C837:L837"/>
    <mergeCell ref="M837:Q837"/>
    <mergeCell ref="R837:V837"/>
    <mergeCell ref="C838:L838"/>
    <mergeCell ref="M838:Q838"/>
    <mergeCell ref="R838:V838"/>
    <mergeCell ref="C839:L839"/>
    <mergeCell ref="M839:Q839"/>
    <mergeCell ref="R839:V839"/>
    <mergeCell ref="C840:L840"/>
    <mergeCell ref="M840:Q840"/>
    <mergeCell ref="R840:V840"/>
    <mergeCell ref="C841:L841"/>
    <mergeCell ref="M841:Q841"/>
    <mergeCell ref="R841:V841"/>
    <mergeCell ref="C842:L842"/>
    <mergeCell ref="M842:Q842"/>
    <mergeCell ref="R842:V842"/>
    <mergeCell ref="C843:L843"/>
    <mergeCell ref="M843:Q843"/>
    <mergeCell ref="R843:V843"/>
    <mergeCell ref="C844:L844"/>
    <mergeCell ref="M844:Q844"/>
    <mergeCell ref="R844:V844"/>
    <mergeCell ref="C845:L845"/>
    <mergeCell ref="M845:Q845"/>
    <mergeCell ref="R845:V845"/>
    <mergeCell ref="C846:L846"/>
    <mergeCell ref="M846:Q846"/>
    <mergeCell ref="R846:V846"/>
    <mergeCell ref="C847:L847"/>
    <mergeCell ref="M847:Q847"/>
    <mergeCell ref="R847:V847"/>
    <mergeCell ref="C848:L848"/>
    <mergeCell ref="M848:Q848"/>
    <mergeCell ref="R848:V848"/>
    <mergeCell ref="C849:L849"/>
    <mergeCell ref="M849:Q849"/>
    <mergeCell ref="R849:V849"/>
    <mergeCell ref="C850:L850"/>
    <mergeCell ref="M850:Q850"/>
    <mergeCell ref="R850:V850"/>
    <mergeCell ref="C851:L851"/>
    <mergeCell ref="M851:Q851"/>
    <mergeCell ref="R851:V851"/>
    <mergeCell ref="C852:L852"/>
    <mergeCell ref="M852:Q852"/>
    <mergeCell ref="R852:V852"/>
    <mergeCell ref="C853:L853"/>
    <mergeCell ref="M853:Q853"/>
    <mergeCell ref="R853:V853"/>
    <mergeCell ref="C854:L854"/>
    <mergeCell ref="M854:Q854"/>
    <mergeCell ref="R854:V854"/>
    <mergeCell ref="C855:L855"/>
    <mergeCell ref="M855:Q855"/>
    <mergeCell ref="R855:V855"/>
    <mergeCell ref="C856:L856"/>
    <mergeCell ref="M856:Q856"/>
    <mergeCell ref="R856:V856"/>
    <mergeCell ref="C857:L857"/>
    <mergeCell ref="M857:Q857"/>
    <mergeCell ref="R857:V857"/>
    <mergeCell ref="C858:L858"/>
    <mergeCell ref="M858:Q858"/>
    <mergeCell ref="R858:V858"/>
    <mergeCell ref="C859:L859"/>
    <mergeCell ref="M859:Q859"/>
    <mergeCell ref="R859:V859"/>
    <mergeCell ref="C860:L860"/>
    <mergeCell ref="M860:Q860"/>
    <mergeCell ref="R860:V860"/>
    <mergeCell ref="C861:L861"/>
    <mergeCell ref="M861:Q861"/>
    <mergeCell ref="R861:V861"/>
    <mergeCell ref="C862:L862"/>
    <mergeCell ref="M862:Q862"/>
    <mergeCell ref="R862:V862"/>
    <mergeCell ref="C863:L863"/>
    <mergeCell ref="M863:Q863"/>
    <mergeCell ref="R863:V863"/>
    <mergeCell ref="C864:L864"/>
    <mergeCell ref="M864:Q864"/>
    <mergeCell ref="R864:V864"/>
    <mergeCell ref="C865:L865"/>
    <mergeCell ref="M865:Q865"/>
    <mergeCell ref="R865:V865"/>
    <mergeCell ref="C866:L866"/>
    <mergeCell ref="M866:Q866"/>
    <mergeCell ref="R866:V866"/>
    <mergeCell ref="C867:L867"/>
    <mergeCell ref="M867:Q867"/>
    <mergeCell ref="R867:V867"/>
    <mergeCell ref="C868:L868"/>
    <mergeCell ref="M868:Q868"/>
    <mergeCell ref="R868:V868"/>
    <mergeCell ref="C869:L869"/>
    <mergeCell ref="M869:Q869"/>
    <mergeCell ref="R869:V869"/>
    <mergeCell ref="C870:L870"/>
    <mergeCell ref="M870:Q870"/>
    <mergeCell ref="R870:V870"/>
    <mergeCell ref="C871:L871"/>
    <mergeCell ref="M871:Q871"/>
    <mergeCell ref="R871:V871"/>
    <mergeCell ref="C872:L872"/>
    <mergeCell ref="M872:Q872"/>
    <mergeCell ref="R872:V872"/>
    <mergeCell ref="C873:L873"/>
    <mergeCell ref="M873:Q873"/>
    <mergeCell ref="R873:V873"/>
    <mergeCell ref="C874:L874"/>
    <mergeCell ref="M874:Q874"/>
    <mergeCell ref="R874:V874"/>
    <mergeCell ref="C875:L875"/>
    <mergeCell ref="M875:Q875"/>
    <mergeCell ref="R875:V875"/>
    <mergeCell ref="C876:L876"/>
    <mergeCell ref="M876:Q876"/>
    <mergeCell ref="R876:V876"/>
    <mergeCell ref="C877:L877"/>
    <mergeCell ref="M877:Q877"/>
    <mergeCell ref="R877:V877"/>
    <mergeCell ref="C878:L878"/>
    <mergeCell ref="M878:Q878"/>
    <mergeCell ref="R878:V878"/>
    <mergeCell ref="C879:L879"/>
    <mergeCell ref="M879:Q879"/>
    <mergeCell ref="R879:V879"/>
    <mergeCell ref="C880:L880"/>
    <mergeCell ref="M880:Q880"/>
    <mergeCell ref="R880:V880"/>
    <mergeCell ref="C881:L881"/>
    <mergeCell ref="M881:Q881"/>
    <mergeCell ref="R881:V881"/>
    <mergeCell ref="C882:L882"/>
    <mergeCell ref="M882:Q882"/>
    <mergeCell ref="R882:V882"/>
    <mergeCell ref="C883:L883"/>
    <mergeCell ref="M883:Q883"/>
    <mergeCell ref="R883:V883"/>
    <mergeCell ref="C884:L884"/>
    <mergeCell ref="M884:Q884"/>
    <mergeCell ref="R884:V884"/>
    <mergeCell ref="C885:L885"/>
    <mergeCell ref="M885:Q885"/>
    <mergeCell ref="R885:V885"/>
    <mergeCell ref="C886:L886"/>
    <mergeCell ref="M886:Q886"/>
    <mergeCell ref="R886:V886"/>
    <mergeCell ref="C887:L887"/>
    <mergeCell ref="M887:Q887"/>
    <mergeCell ref="R887:V887"/>
    <mergeCell ref="C888:L888"/>
    <mergeCell ref="M888:Q888"/>
    <mergeCell ref="R888:V888"/>
    <mergeCell ref="C889:L889"/>
    <mergeCell ref="M889:Q889"/>
    <mergeCell ref="R889:V889"/>
    <mergeCell ref="C890:L890"/>
    <mergeCell ref="M890:Q890"/>
    <mergeCell ref="R890:V890"/>
    <mergeCell ref="C891:L891"/>
    <mergeCell ref="M891:Q891"/>
    <mergeCell ref="R891:V891"/>
    <mergeCell ref="C892:L892"/>
    <mergeCell ref="M892:Q892"/>
    <mergeCell ref="R892:V892"/>
    <mergeCell ref="C893:L893"/>
    <mergeCell ref="M893:Q893"/>
    <mergeCell ref="R893:V893"/>
    <mergeCell ref="C894:L894"/>
    <mergeCell ref="M894:Q894"/>
    <mergeCell ref="R894:V894"/>
    <mergeCell ref="C895:L895"/>
    <mergeCell ref="M895:Q895"/>
    <mergeCell ref="R895:V895"/>
    <mergeCell ref="C896:L896"/>
    <mergeCell ref="M896:Q896"/>
    <mergeCell ref="R896:V896"/>
    <mergeCell ref="C897:L897"/>
    <mergeCell ref="M897:Q897"/>
    <mergeCell ref="R897:V897"/>
    <mergeCell ref="C898:L898"/>
    <mergeCell ref="M898:Q898"/>
    <mergeCell ref="R898:V898"/>
    <mergeCell ref="C899:L899"/>
    <mergeCell ref="M899:Q899"/>
    <mergeCell ref="R899:V899"/>
    <mergeCell ref="C900:L900"/>
    <mergeCell ref="M900:Q900"/>
    <mergeCell ref="R900:V900"/>
    <mergeCell ref="C901:L901"/>
    <mergeCell ref="M901:Q901"/>
    <mergeCell ref="R901:V901"/>
    <mergeCell ref="C902:L902"/>
    <mergeCell ref="M902:Q902"/>
    <mergeCell ref="R902:V902"/>
    <mergeCell ref="C903:L903"/>
    <mergeCell ref="M903:Q903"/>
    <mergeCell ref="R903:V903"/>
    <mergeCell ref="C904:L904"/>
    <mergeCell ref="M904:Q904"/>
    <mergeCell ref="R904:V904"/>
    <mergeCell ref="C905:L905"/>
    <mergeCell ref="M905:Q905"/>
    <mergeCell ref="R905:V905"/>
    <mergeCell ref="C906:L906"/>
    <mergeCell ref="M906:Q906"/>
    <mergeCell ref="R906:V906"/>
    <mergeCell ref="C907:L907"/>
    <mergeCell ref="M907:Q907"/>
    <mergeCell ref="R907:V907"/>
    <mergeCell ref="C908:L908"/>
    <mergeCell ref="M908:Q908"/>
    <mergeCell ref="R908:V908"/>
    <mergeCell ref="C909:L909"/>
    <mergeCell ref="M909:Q909"/>
    <mergeCell ref="R909:V909"/>
    <mergeCell ref="C910:L910"/>
    <mergeCell ref="M910:Q910"/>
    <mergeCell ref="R910:V910"/>
    <mergeCell ref="C911:L911"/>
    <mergeCell ref="M911:Q911"/>
    <mergeCell ref="R911:V911"/>
    <mergeCell ref="C912:L912"/>
    <mergeCell ref="M912:Q912"/>
    <mergeCell ref="R912:V912"/>
    <mergeCell ref="C913:L913"/>
    <mergeCell ref="M913:Q913"/>
    <mergeCell ref="R913:V913"/>
    <mergeCell ref="C914:L914"/>
    <mergeCell ref="M914:Q914"/>
    <mergeCell ref="R914:V914"/>
    <mergeCell ref="C915:L915"/>
    <mergeCell ref="M915:Q915"/>
    <mergeCell ref="R915:V915"/>
    <mergeCell ref="C916:L916"/>
    <mergeCell ref="M916:Q916"/>
    <mergeCell ref="R916:V916"/>
    <mergeCell ref="C917:L917"/>
    <mergeCell ref="M917:Q917"/>
    <mergeCell ref="R917:V917"/>
    <mergeCell ref="C918:L918"/>
    <mergeCell ref="M918:Q918"/>
    <mergeCell ref="R918:V918"/>
    <mergeCell ref="C919:L919"/>
    <mergeCell ref="M919:Q919"/>
    <mergeCell ref="R919:V919"/>
    <mergeCell ref="C920:L920"/>
    <mergeCell ref="M920:Q920"/>
    <mergeCell ref="R920:V920"/>
    <mergeCell ref="C921:L921"/>
    <mergeCell ref="M921:Q921"/>
    <mergeCell ref="R921:V921"/>
    <mergeCell ref="C922:L922"/>
    <mergeCell ref="M922:Q922"/>
    <mergeCell ref="R922:V922"/>
    <mergeCell ref="C923:L923"/>
    <mergeCell ref="M923:Q923"/>
    <mergeCell ref="R923:V923"/>
    <mergeCell ref="C924:L924"/>
    <mergeCell ref="M924:Q924"/>
    <mergeCell ref="R924:V924"/>
    <mergeCell ref="C925:L925"/>
    <mergeCell ref="M925:Q925"/>
    <mergeCell ref="R925:V925"/>
    <mergeCell ref="C926:L926"/>
    <mergeCell ref="M926:Q926"/>
    <mergeCell ref="R926:V926"/>
    <mergeCell ref="C927:L927"/>
    <mergeCell ref="M927:Q927"/>
    <mergeCell ref="R927:V927"/>
    <mergeCell ref="C928:L928"/>
    <mergeCell ref="M928:Q928"/>
    <mergeCell ref="R928:V928"/>
    <mergeCell ref="C929:L929"/>
    <mergeCell ref="M929:Q929"/>
    <mergeCell ref="R929:V929"/>
    <mergeCell ref="C930:L930"/>
    <mergeCell ref="M930:Q930"/>
    <mergeCell ref="R930:V930"/>
    <mergeCell ref="C931:L931"/>
    <mergeCell ref="M931:Q931"/>
    <mergeCell ref="R931:V931"/>
    <mergeCell ref="C932:L932"/>
    <mergeCell ref="M932:Q932"/>
    <mergeCell ref="R932:V932"/>
    <mergeCell ref="C933:L933"/>
    <mergeCell ref="M933:Q933"/>
    <mergeCell ref="R933:V933"/>
    <mergeCell ref="C934:L934"/>
    <mergeCell ref="M934:Q934"/>
    <mergeCell ref="R934:V934"/>
    <mergeCell ref="C935:L935"/>
    <mergeCell ref="M935:Q935"/>
    <mergeCell ref="R935:V935"/>
    <mergeCell ref="C936:L936"/>
    <mergeCell ref="M936:Q936"/>
    <mergeCell ref="R936:V936"/>
    <mergeCell ref="C937:L937"/>
    <mergeCell ref="M937:Q937"/>
    <mergeCell ref="R937:V937"/>
    <mergeCell ref="C938:L938"/>
    <mergeCell ref="M938:Q938"/>
    <mergeCell ref="R938:V938"/>
    <mergeCell ref="C939:L939"/>
    <mergeCell ref="M939:Q939"/>
    <mergeCell ref="R939:V939"/>
    <mergeCell ref="C940:L940"/>
    <mergeCell ref="M940:Q940"/>
    <mergeCell ref="R940:V940"/>
    <mergeCell ref="C941:L941"/>
    <mergeCell ref="M941:Q941"/>
    <mergeCell ref="R941:V941"/>
    <mergeCell ref="C942:L942"/>
    <mergeCell ref="M942:Q942"/>
    <mergeCell ref="R942:V942"/>
    <mergeCell ref="C943:L943"/>
    <mergeCell ref="M943:Q943"/>
    <mergeCell ref="R943:V943"/>
    <mergeCell ref="C944:L944"/>
    <mergeCell ref="M944:Q944"/>
    <mergeCell ref="R944:V944"/>
    <mergeCell ref="C945:L945"/>
    <mergeCell ref="M945:Q945"/>
    <mergeCell ref="R945:V945"/>
    <mergeCell ref="C946:L946"/>
    <mergeCell ref="M946:Q946"/>
    <mergeCell ref="R946:V946"/>
    <mergeCell ref="C947:L947"/>
    <mergeCell ref="M947:Q947"/>
    <mergeCell ref="R947:V947"/>
    <mergeCell ref="C948:L948"/>
    <mergeCell ref="M948:Q948"/>
    <mergeCell ref="R948:V948"/>
    <mergeCell ref="C949:L949"/>
    <mergeCell ref="M949:Q949"/>
    <mergeCell ref="R949:V949"/>
    <mergeCell ref="C950:L950"/>
    <mergeCell ref="M950:Q950"/>
    <mergeCell ref="R950:V950"/>
    <mergeCell ref="C951:L951"/>
    <mergeCell ref="M951:Q951"/>
    <mergeCell ref="R951:V951"/>
    <mergeCell ref="C952:L952"/>
    <mergeCell ref="M952:Q952"/>
    <mergeCell ref="R952:V952"/>
    <mergeCell ref="C953:L953"/>
    <mergeCell ref="M953:Q953"/>
    <mergeCell ref="R953:V953"/>
    <mergeCell ref="C954:L954"/>
    <mergeCell ref="M954:Q954"/>
    <mergeCell ref="R954:V954"/>
    <mergeCell ref="C955:L955"/>
    <mergeCell ref="M955:Q955"/>
    <mergeCell ref="R955:V955"/>
    <mergeCell ref="C956:L956"/>
    <mergeCell ref="M956:Q956"/>
    <mergeCell ref="R956:V956"/>
    <mergeCell ref="C957:L957"/>
    <mergeCell ref="M957:Q957"/>
    <mergeCell ref="R957:V957"/>
    <mergeCell ref="C958:L958"/>
    <mergeCell ref="M958:Q958"/>
    <mergeCell ref="R958:V958"/>
    <mergeCell ref="C959:L959"/>
    <mergeCell ref="M959:Q959"/>
    <mergeCell ref="R959:V959"/>
    <mergeCell ref="C960:L960"/>
    <mergeCell ref="M960:Q960"/>
    <mergeCell ref="R960:V960"/>
    <mergeCell ref="C961:L961"/>
    <mergeCell ref="M961:Q961"/>
    <mergeCell ref="R961:V961"/>
    <mergeCell ref="C962:L962"/>
    <mergeCell ref="M962:Q962"/>
    <mergeCell ref="R962:V962"/>
    <mergeCell ref="C963:L963"/>
    <mergeCell ref="M963:Q963"/>
    <mergeCell ref="R963:V963"/>
    <mergeCell ref="C964:L964"/>
    <mergeCell ref="M964:Q964"/>
    <mergeCell ref="R964:V964"/>
    <mergeCell ref="C965:L965"/>
    <mergeCell ref="M965:Q965"/>
    <mergeCell ref="R965:V965"/>
    <mergeCell ref="C966:L966"/>
    <mergeCell ref="M966:Q966"/>
    <mergeCell ref="R966:V966"/>
    <mergeCell ref="C967:L967"/>
    <mergeCell ref="M967:Q967"/>
    <mergeCell ref="R967:V967"/>
    <mergeCell ref="C968:L968"/>
    <mergeCell ref="M968:Q968"/>
    <mergeCell ref="R968:V968"/>
    <mergeCell ref="C969:L969"/>
    <mergeCell ref="M969:Q969"/>
    <mergeCell ref="R969:V969"/>
    <mergeCell ref="C970:L970"/>
    <mergeCell ref="M970:Q970"/>
    <mergeCell ref="R970:V970"/>
    <mergeCell ref="C971:L971"/>
    <mergeCell ref="M971:Q971"/>
    <mergeCell ref="R971:V971"/>
    <mergeCell ref="C972:L972"/>
    <mergeCell ref="M972:Q972"/>
    <mergeCell ref="R972:V972"/>
    <mergeCell ref="C973:L973"/>
    <mergeCell ref="M973:Q973"/>
    <mergeCell ref="R973:V973"/>
    <mergeCell ref="C974:L974"/>
    <mergeCell ref="M974:Q974"/>
    <mergeCell ref="R974:V974"/>
    <mergeCell ref="C975:L975"/>
    <mergeCell ref="M975:Q975"/>
    <mergeCell ref="R975:V975"/>
    <mergeCell ref="C976:L976"/>
    <mergeCell ref="M976:Q976"/>
    <mergeCell ref="R976:V976"/>
    <mergeCell ref="C977:L977"/>
    <mergeCell ref="M977:Q977"/>
    <mergeCell ref="R977:V977"/>
    <mergeCell ref="C978:L978"/>
    <mergeCell ref="M978:Q978"/>
    <mergeCell ref="R978:V978"/>
    <mergeCell ref="C979:L979"/>
    <mergeCell ref="M979:Q979"/>
    <mergeCell ref="R979:V979"/>
    <mergeCell ref="C980:L980"/>
    <mergeCell ref="M980:Q980"/>
    <mergeCell ref="R980:V980"/>
    <mergeCell ref="C981:L981"/>
    <mergeCell ref="M981:Q981"/>
    <mergeCell ref="R981:V981"/>
    <mergeCell ref="C982:L982"/>
    <mergeCell ref="M982:Q982"/>
    <mergeCell ref="R982:V982"/>
    <mergeCell ref="C983:L983"/>
    <mergeCell ref="M983:Q983"/>
    <mergeCell ref="R983:V983"/>
    <mergeCell ref="C984:L984"/>
    <mergeCell ref="M984:Q984"/>
    <mergeCell ref="R984:V984"/>
    <mergeCell ref="C985:L985"/>
    <mergeCell ref="M985:Q985"/>
    <mergeCell ref="R985:V985"/>
    <mergeCell ref="C986:L986"/>
    <mergeCell ref="M986:Q986"/>
    <mergeCell ref="R986:V986"/>
    <mergeCell ref="C987:L987"/>
    <mergeCell ref="M987:Q987"/>
    <mergeCell ref="R987:V987"/>
    <mergeCell ref="C988:L988"/>
    <mergeCell ref="M988:Q988"/>
    <mergeCell ref="R988:V988"/>
    <mergeCell ref="C989:L989"/>
    <mergeCell ref="M989:Q989"/>
    <mergeCell ref="R989:V989"/>
    <mergeCell ref="C990:L990"/>
    <mergeCell ref="M990:Q990"/>
    <mergeCell ref="R990:V990"/>
    <mergeCell ref="C991:L991"/>
    <mergeCell ref="M991:Q991"/>
    <mergeCell ref="R991:V991"/>
    <mergeCell ref="C992:L992"/>
    <mergeCell ref="M992:Q992"/>
    <mergeCell ref="R992:V992"/>
    <mergeCell ref="C993:L993"/>
    <mergeCell ref="M993:Q993"/>
    <mergeCell ref="R993:V993"/>
    <mergeCell ref="C994:L994"/>
    <mergeCell ref="M994:Q994"/>
    <mergeCell ref="R994:V994"/>
    <mergeCell ref="C995:L995"/>
    <mergeCell ref="M995:Q995"/>
    <mergeCell ref="R995:V995"/>
    <mergeCell ref="C996:L996"/>
    <mergeCell ref="M996:Q996"/>
    <mergeCell ref="R996:V996"/>
    <mergeCell ref="C997:L997"/>
    <mergeCell ref="M997:Q997"/>
    <mergeCell ref="R997:V997"/>
    <mergeCell ref="C998:L998"/>
    <mergeCell ref="M998:Q998"/>
    <mergeCell ref="R998:V998"/>
    <mergeCell ref="C999:L999"/>
    <mergeCell ref="M999:Q999"/>
    <mergeCell ref="R999:V999"/>
    <mergeCell ref="C1000:L1000"/>
    <mergeCell ref="M1000:Q1000"/>
    <mergeCell ref="R1000:V1000"/>
    <mergeCell ref="C1001:L1001"/>
    <mergeCell ref="M1001:Q1001"/>
    <mergeCell ref="R1001:V1001"/>
    <mergeCell ref="C1002:L1002"/>
    <mergeCell ref="M1002:Q1002"/>
    <mergeCell ref="R1002:V1002"/>
    <mergeCell ref="C1003:L1003"/>
    <mergeCell ref="M1003:Q1003"/>
    <mergeCell ref="R1003:V1003"/>
    <mergeCell ref="C1004:L1004"/>
    <mergeCell ref="M1004:Q1004"/>
    <mergeCell ref="R1004:V1004"/>
    <mergeCell ref="C1005:L1005"/>
    <mergeCell ref="M1005:Q1005"/>
    <mergeCell ref="R1005:V1005"/>
    <mergeCell ref="C1006:L1006"/>
    <mergeCell ref="M1006:Q1006"/>
    <mergeCell ref="R1006:V1006"/>
    <mergeCell ref="C1007:L1007"/>
    <mergeCell ref="M1007:Q1007"/>
    <mergeCell ref="R1007:V1007"/>
    <mergeCell ref="C1008:L1008"/>
    <mergeCell ref="M1008:Q1008"/>
    <mergeCell ref="R1008:V1008"/>
    <mergeCell ref="C1009:L1009"/>
    <mergeCell ref="M1009:Q1009"/>
    <mergeCell ref="R1009:V1009"/>
    <mergeCell ref="C1010:L1010"/>
    <mergeCell ref="M1010:Q1010"/>
    <mergeCell ref="R1010:V1010"/>
    <mergeCell ref="C1011:L1011"/>
    <mergeCell ref="M1011:Q1011"/>
    <mergeCell ref="R1011:V1011"/>
    <mergeCell ref="C1012:L1012"/>
    <mergeCell ref="M1012:Q1012"/>
    <mergeCell ref="R1012:V1012"/>
    <mergeCell ref="C1013:L1013"/>
    <mergeCell ref="M1013:Q1013"/>
    <mergeCell ref="R1013:V1013"/>
    <mergeCell ref="C1014:L1014"/>
    <mergeCell ref="M1014:Q1014"/>
    <mergeCell ref="R1014:V1014"/>
    <mergeCell ref="C1015:L1015"/>
    <mergeCell ref="M1015:Q1015"/>
    <mergeCell ref="R1015:V1015"/>
    <mergeCell ref="C1016:L1016"/>
    <mergeCell ref="M1016:Q1016"/>
    <mergeCell ref="R1016:V1016"/>
    <mergeCell ref="C1017:L1017"/>
    <mergeCell ref="M1017:Q1017"/>
    <mergeCell ref="R1017:V1017"/>
    <mergeCell ref="C1018:L1018"/>
    <mergeCell ref="M1018:Q1018"/>
    <mergeCell ref="R1018:V1018"/>
    <mergeCell ref="C1019:L1019"/>
    <mergeCell ref="M1019:Q1019"/>
    <mergeCell ref="R1019:V1019"/>
    <mergeCell ref="C1020:L1020"/>
    <mergeCell ref="M1020:Q1020"/>
    <mergeCell ref="R1020:V1020"/>
    <mergeCell ref="C1021:L1021"/>
    <mergeCell ref="M1021:Q1021"/>
    <mergeCell ref="R1021:V1021"/>
    <mergeCell ref="C1022:L1022"/>
    <mergeCell ref="M1022:Q1022"/>
    <mergeCell ref="R1022:V1022"/>
    <mergeCell ref="C1023:L1023"/>
    <mergeCell ref="M1023:Q1023"/>
    <mergeCell ref="R1023:V1023"/>
    <mergeCell ref="C1024:L1024"/>
    <mergeCell ref="M1024:Q1024"/>
    <mergeCell ref="R1024:V1024"/>
    <mergeCell ref="C1025:L1025"/>
    <mergeCell ref="M1025:Q1025"/>
    <mergeCell ref="R1025:V1025"/>
    <mergeCell ref="C1026:L1026"/>
    <mergeCell ref="M1026:Q1026"/>
    <mergeCell ref="R1026:V1026"/>
    <mergeCell ref="C1027:L1027"/>
    <mergeCell ref="M1027:Q1027"/>
    <mergeCell ref="R1027:V1027"/>
    <mergeCell ref="C1028:L1028"/>
    <mergeCell ref="M1028:Q1028"/>
    <mergeCell ref="R1028:V1028"/>
    <mergeCell ref="C1029:L1029"/>
    <mergeCell ref="M1029:Q1029"/>
    <mergeCell ref="R1029:V1029"/>
    <mergeCell ref="C1030:L1030"/>
    <mergeCell ref="M1030:Q1030"/>
    <mergeCell ref="R1030:V1030"/>
    <mergeCell ref="C1031:L1031"/>
    <mergeCell ref="M1031:Q1031"/>
    <mergeCell ref="R1031:V1031"/>
    <mergeCell ref="C1032:L1032"/>
    <mergeCell ref="M1032:Q1032"/>
    <mergeCell ref="R1032:V1032"/>
    <mergeCell ref="C1033:L1033"/>
    <mergeCell ref="M1033:Q1033"/>
    <mergeCell ref="R1033:V1033"/>
    <mergeCell ref="C1034:L1034"/>
    <mergeCell ref="M1034:Q1034"/>
    <mergeCell ref="R1034:V1034"/>
    <mergeCell ref="C1035:L1035"/>
    <mergeCell ref="M1035:Q1035"/>
    <mergeCell ref="R1035:V1035"/>
    <mergeCell ref="C1036:L1036"/>
    <mergeCell ref="M1036:Q1036"/>
    <mergeCell ref="R1036:V1036"/>
    <mergeCell ref="C1037:L1037"/>
    <mergeCell ref="M1037:Q1037"/>
    <mergeCell ref="R1037:V1037"/>
    <mergeCell ref="C1038:L1038"/>
    <mergeCell ref="M1038:Q1038"/>
    <mergeCell ref="R1038:V1038"/>
    <mergeCell ref="C1039:L1039"/>
    <mergeCell ref="M1039:Q1039"/>
    <mergeCell ref="R1039:V1039"/>
    <mergeCell ref="C1040:L1040"/>
    <mergeCell ref="M1040:Q1040"/>
    <mergeCell ref="R1040:V1040"/>
    <mergeCell ref="C1041:L1041"/>
    <mergeCell ref="M1041:Q1041"/>
    <mergeCell ref="R1041:V1041"/>
    <mergeCell ref="C1042:L1042"/>
    <mergeCell ref="M1042:Q1042"/>
    <mergeCell ref="R1042:V1042"/>
    <mergeCell ref="C1043:L1043"/>
    <mergeCell ref="M1043:Q1043"/>
    <mergeCell ref="R1043:V1043"/>
    <mergeCell ref="C1044:L1044"/>
    <mergeCell ref="M1044:Q1044"/>
    <mergeCell ref="R1044:V1044"/>
    <mergeCell ref="C1045:L1045"/>
    <mergeCell ref="M1045:Q1045"/>
    <mergeCell ref="R1045:V1045"/>
    <mergeCell ref="C1046:L1046"/>
    <mergeCell ref="M1046:Q1046"/>
    <mergeCell ref="R1046:V1046"/>
    <mergeCell ref="C1047:L1047"/>
    <mergeCell ref="M1047:Q1047"/>
    <mergeCell ref="R1047:V1047"/>
    <mergeCell ref="C1048:L1048"/>
    <mergeCell ref="M1048:Q1048"/>
    <mergeCell ref="R1048:V1048"/>
    <mergeCell ref="C1049:L1049"/>
    <mergeCell ref="M1049:Q1049"/>
    <mergeCell ref="R1049:V1049"/>
    <mergeCell ref="C1050:L1050"/>
    <mergeCell ref="M1050:Q1050"/>
    <mergeCell ref="R1050:V1050"/>
    <mergeCell ref="C1051:L1051"/>
    <mergeCell ref="M1051:Q1051"/>
    <mergeCell ref="R1051:V1051"/>
    <mergeCell ref="C1052:L1052"/>
    <mergeCell ref="M1052:Q1052"/>
    <mergeCell ref="R1052:V1052"/>
    <mergeCell ref="C1053:L1053"/>
    <mergeCell ref="M1053:Q1053"/>
    <mergeCell ref="R1053:V1053"/>
    <mergeCell ref="C1054:L1054"/>
    <mergeCell ref="M1054:Q1054"/>
    <mergeCell ref="R1054:V1054"/>
    <mergeCell ref="C1055:L1055"/>
    <mergeCell ref="M1055:Q1055"/>
    <mergeCell ref="R1055:V1055"/>
    <mergeCell ref="C1056:L1056"/>
    <mergeCell ref="M1056:Q1056"/>
    <mergeCell ref="R1056:V1056"/>
    <mergeCell ref="C1057:L1057"/>
    <mergeCell ref="M1057:Q1057"/>
    <mergeCell ref="R1057:V1057"/>
    <mergeCell ref="C1058:L1058"/>
    <mergeCell ref="M1058:Q1058"/>
    <mergeCell ref="R1058:V1058"/>
    <mergeCell ref="C1059:L1059"/>
    <mergeCell ref="M1059:Q1059"/>
    <mergeCell ref="R1059:V1059"/>
    <mergeCell ref="C1060:L1060"/>
    <mergeCell ref="M1060:Q1060"/>
    <mergeCell ref="R1060:V1060"/>
    <mergeCell ref="C1061:L1061"/>
    <mergeCell ref="M1061:Q1061"/>
    <mergeCell ref="R1061:V1061"/>
    <mergeCell ref="C1062:L1062"/>
    <mergeCell ref="M1062:Q1062"/>
    <mergeCell ref="R1062:V1062"/>
    <mergeCell ref="C1063:L1063"/>
    <mergeCell ref="M1063:Q1063"/>
    <mergeCell ref="R1063:V1063"/>
    <mergeCell ref="C1064:L1064"/>
    <mergeCell ref="M1064:Q1064"/>
    <mergeCell ref="R1064:V1064"/>
    <mergeCell ref="C1065:L1065"/>
    <mergeCell ref="M1065:Q1065"/>
    <mergeCell ref="R1065:V1065"/>
    <mergeCell ref="C1066:L1066"/>
    <mergeCell ref="M1066:Q1066"/>
    <mergeCell ref="R1066:V1066"/>
    <mergeCell ref="C1067:L1067"/>
    <mergeCell ref="M1067:Q1067"/>
    <mergeCell ref="R1067:V1067"/>
    <mergeCell ref="C1068:L1068"/>
    <mergeCell ref="M1068:Q1068"/>
    <mergeCell ref="R1068:V1068"/>
    <mergeCell ref="C1069:L1069"/>
    <mergeCell ref="M1069:Q1069"/>
    <mergeCell ref="R1069:V1069"/>
    <mergeCell ref="C1070:L1070"/>
    <mergeCell ref="M1070:Q1070"/>
    <mergeCell ref="R1070:V1070"/>
    <mergeCell ref="C1071:L1071"/>
    <mergeCell ref="M1071:Q1071"/>
    <mergeCell ref="R1071:V1071"/>
    <mergeCell ref="C1072:L1072"/>
    <mergeCell ref="M1072:Q1072"/>
    <mergeCell ref="R1072:V1072"/>
    <mergeCell ref="C1073:L1073"/>
    <mergeCell ref="M1073:Q1073"/>
    <mergeCell ref="R1073:V1073"/>
    <mergeCell ref="C1074:L1074"/>
    <mergeCell ref="M1074:Q1074"/>
    <mergeCell ref="R1074:V1074"/>
    <mergeCell ref="C1075:L1075"/>
    <mergeCell ref="M1075:Q1075"/>
    <mergeCell ref="R1075:V1075"/>
    <mergeCell ref="C1076:L1076"/>
    <mergeCell ref="M1076:Q1076"/>
    <mergeCell ref="R1076:V1076"/>
    <mergeCell ref="C1077:L1077"/>
    <mergeCell ref="M1077:Q1077"/>
    <mergeCell ref="R1077:V1077"/>
    <mergeCell ref="C1078:L1078"/>
    <mergeCell ref="M1078:Q1078"/>
    <mergeCell ref="R1078:V1078"/>
    <mergeCell ref="C1079:L1079"/>
    <mergeCell ref="M1079:Q1079"/>
    <mergeCell ref="R1079:V1079"/>
    <mergeCell ref="C1080:L1080"/>
    <mergeCell ref="M1080:Q1080"/>
    <mergeCell ref="R1080:V1080"/>
    <mergeCell ref="C1081:L1081"/>
    <mergeCell ref="M1081:Q1081"/>
    <mergeCell ref="R1081:V1081"/>
    <mergeCell ref="C1082:L1082"/>
    <mergeCell ref="M1082:Q1082"/>
    <mergeCell ref="R1082:V1082"/>
    <mergeCell ref="C1083:L1083"/>
    <mergeCell ref="M1083:Q1083"/>
    <mergeCell ref="R1083:V1083"/>
    <mergeCell ref="C1084:L1084"/>
    <mergeCell ref="M1084:Q1084"/>
    <mergeCell ref="R1084:V1084"/>
    <mergeCell ref="C1085:L1085"/>
    <mergeCell ref="M1085:Q1085"/>
    <mergeCell ref="R1085:V1085"/>
    <mergeCell ref="C1086:L1086"/>
    <mergeCell ref="M1086:Q1086"/>
    <mergeCell ref="R1086:V1086"/>
    <mergeCell ref="C1087:L1087"/>
    <mergeCell ref="M1087:Q1087"/>
    <mergeCell ref="R1087:V1087"/>
    <mergeCell ref="C1088:L1088"/>
    <mergeCell ref="M1088:Q1088"/>
    <mergeCell ref="R1088:V1088"/>
    <mergeCell ref="C1089:L1089"/>
    <mergeCell ref="M1089:Q1089"/>
    <mergeCell ref="R1089:V1089"/>
    <mergeCell ref="C1090:L1090"/>
    <mergeCell ref="M1090:Q1090"/>
    <mergeCell ref="R1090:V1090"/>
    <mergeCell ref="C1091:L1091"/>
    <mergeCell ref="M1091:Q1091"/>
    <mergeCell ref="R1091:V1091"/>
    <mergeCell ref="C1092:L1092"/>
    <mergeCell ref="M1092:Q1092"/>
    <mergeCell ref="R1092:V1092"/>
    <mergeCell ref="C1093:L1093"/>
    <mergeCell ref="M1093:Q1093"/>
    <mergeCell ref="R1093:V1093"/>
    <mergeCell ref="C1094:L1094"/>
    <mergeCell ref="M1094:Q1094"/>
    <mergeCell ref="R1094:V1094"/>
    <mergeCell ref="C1095:L1095"/>
    <mergeCell ref="M1095:Q1095"/>
    <mergeCell ref="R1095:V1095"/>
    <mergeCell ref="C1096:L1096"/>
    <mergeCell ref="M1096:Q1096"/>
    <mergeCell ref="R1096:V1096"/>
    <mergeCell ref="C1097:L1097"/>
    <mergeCell ref="M1097:Q1097"/>
    <mergeCell ref="R1097:V1097"/>
    <mergeCell ref="C1098:L1098"/>
    <mergeCell ref="M1098:Q1098"/>
    <mergeCell ref="R1098:V1098"/>
    <mergeCell ref="C1099:L1099"/>
    <mergeCell ref="M1099:Q1099"/>
    <mergeCell ref="R1099:V1099"/>
    <mergeCell ref="C1100:L1100"/>
    <mergeCell ref="M1100:Q1100"/>
    <mergeCell ref="R1100:V1100"/>
    <mergeCell ref="C1101:L1101"/>
    <mergeCell ref="M1101:Q1101"/>
    <mergeCell ref="R1101:V1101"/>
    <mergeCell ref="C1102:L1102"/>
    <mergeCell ref="M1102:Q1102"/>
    <mergeCell ref="R1102:V1102"/>
    <mergeCell ref="C1103:L1103"/>
    <mergeCell ref="M1103:Q1103"/>
    <mergeCell ref="R1103:V1103"/>
    <mergeCell ref="C1104:L1104"/>
    <mergeCell ref="M1104:Q1104"/>
    <mergeCell ref="R1104:V1104"/>
    <mergeCell ref="C1105:L1105"/>
    <mergeCell ref="M1105:Q1105"/>
    <mergeCell ref="R1105:V1105"/>
    <mergeCell ref="C1106:L1106"/>
    <mergeCell ref="M1106:Q1106"/>
    <mergeCell ref="R1106:V1106"/>
    <mergeCell ref="C1107:L1107"/>
    <mergeCell ref="M1107:Q1107"/>
    <mergeCell ref="R1107:V1107"/>
    <mergeCell ref="C1108:L1108"/>
    <mergeCell ref="M1108:Q1108"/>
    <mergeCell ref="R1108:V1108"/>
    <mergeCell ref="C1109:L1109"/>
    <mergeCell ref="M1109:Q1109"/>
    <mergeCell ref="R1109:V1109"/>
    <mergeCell ref="C1110:L1110"/>
    <mergeCell ref="M1110:Q1110"/>
    <mergeCell ref="R1110:V1110"/>
    <mergeCell ref="C1111:L1111"/>
    <mergeCell ref="M1111:Q1111"/>
    <mergeCell ref="R1111:V1111"/>
    <mergeCell ref="C1112:L1112"/>
    <mergeCell ref="M1112:Q1112"/>
    <mergeCell ref="R1112:V1112"/>
    <mergeCell ref="C1113:L1113"/>
    <mergeCell ref="M1113:Q1113"/>
    <mergeCell ref="R1113:V1113"/>
    <mergeCell ref="C1114:L1114"/>
    <mergeCell ref="M1114:Q1114"/>
    <mergeCell ref="R1114:V1114"/>
    <mergeCell ref="C1115:L1115"/>
    <mergeCell ref="M1115:Q1115"/>
    <mergeCell ref="R1115:V1115"/>
    <mergeCell ref="C1116:L1116"/>
    <mergeCell ref="M1116:Q1116"/>
    <mergeCell ref="R1116:V1116"/>
    <mergeCell ref="C1117:L1117"/>
    <mergeCell ref="M1117:Q1117"/>
    <mergeCell ref="R1117:V1117"/>
    <mergeCell ref="C1118:L1118"/>
    <mergeCell ref="M1118:Q1118"/>
    <mergeCell ref="R1118:V1118"/>
    <mergeCell ref="C1119:L1119"/>
    <mergeCell ref="M1119:Q1119"/>
    <mergeCell ref="R1119:V1119"/>
    <mergeCell ref="C1120:L1120"/>
    <mergeCell ref="M1120:Q1120"/>
    <mergeCell ref="R1120:V1120"/>
    <mergeCell ref="C1121:L1121"/>
    <mergeCell ref="M1121:Q1121"/>
    <mergeCell ref="R1121:V1121"/>
    <mergeCell ref="C1122:L1122"/>
    <mergeCell ref="M1122:Q1122"/>
    <mergeCell ref="R1122:V1122"/>
    <mergeCell ref="C1123:L1123"/>
    <mergeCell ref="M1123:Q1123"/>
    <mergeCell ref="R1123:V1123"/>
    <mergeCell ref="C1124:L1124"/>
    <mergeCell ref="M1124:Q1124"/>
    <mergeCell ref="R1124:V1124"/>
    <mergeCell ref="C1125:L1125"/>
    <mergeCell ref="M1125:Q1125"/>
    <mergeCell ref="R1125:V1125"/>
    <mergeCell ref="C1126:L1126"/>
    <mergeCell ref="M1126:Q1126"/>
    <mergeCell ref="R1126:V1126"/>
    <mergeCell ref="C1127:L1127"/>
    <mergeCell ref="M1127:Q1127"/>
    <mergeCell ref="R1127:V1127"/>
    <mergeCell ref="C1128:L1128"/>
    <mergeCell ref="M1128:Q1128"/>
    <mergeCell ref="R1128:V1128"/>
    <mergeCell ref="C1129:L1129"/>
    <mergeCell ref="M1129:Q1129"/>
    <mergeCell ref="R1129:V1129"/>
    <mergeCell ref="C1130:L1130"/>
    <mergeCell ref="M1130:Q1130"/>
    <mergeCell ref="R1130:V1130"/>
    <mergeCell ref="C1131:L1131"/>
    <mergeCell ref="M1131:Q1131"/>
    <mergeCell ref="R1131:V1131"/>
    <mergeCell ref="C1132:L1132"/>
    <mergeCell ref="M1132:Q1132"/>
    <mergeCell ref="R1132:V1132"/>
    <mergeCell ref="C1133:L1133"/>
    <mergeCell ref="M1133:Q1133"/>
    <mergeCell ref="R1133:V1133"/>
    <mergeCell ref="C1134:L1134"/>
    <mergeCell ref="M1134:Q1134"/>
    <mergeCell ref="R1134:V1134"/>
    <mergeCell ref="C1135:L1135"/>
    <mergeCell ref="M1135:Q1135"/>
    <mergeCell ref="R1135:V1135"/>
    <mergeCell ref="C1136:L1136"/>
    <mergeCell ref="M1136:Q1136"/>
    <mergeCell ref="R1136:V1136"/>
    <mergeCell ref="C1137:L1137"/>
    <mergeCell ref="M1137:Q1137"/>
    <mergeCell ref="R1137:V1137"/>
    <mergeCell ref="C1138:L1138"/>
    <mergeCell ref="M1138:Q1138"/>
    <mergeCell ref="R1138:V1138"/>
    <mergeCell ref="C1139:L1139"/>
    <mergeCell ref="M1139:Q1139"/>
    <mergeCell ref="R1139:V1139"/>
    <mergeCell ref="C1140:L1140"/>
    <mergeCell ref="M1140:Q1140"/>
    <mergeCell ref="R1140:V1140"/>
    <mergeCell ref="C1141:L1141"/>
    <mergeCell ref="M1141:Q1141"/>
    <mergeCell ref="R1141:V1141"/>
    <mergeCell ref="C1142:L1142"/>
    <mergeCell ref="M1142:Q1142"/>
    <mergeCell ref="R1142:V1142"/>
    <mergeCell ref="C1143:L1143"/>
    <mergeCell ref="M1143:Q1143"/>
    <mergeCell ref="R1143:V1143"/>
    <mergeCell ref="C1144:L1144"/>
    <mergeCell ref="M1144:Q1144"/>
    <mergeCell ref="R1144:V1144"/>
    <mergeCell ref="C1145:L1145"/>
    <mergeCell ref="M1145:Q1145"/>
    <mergeCell ref="R1145:V1145"/>
    <mergeCell ref="C1146:L1146"/>
    <mergeCell ref="M1146:Q1146"/>
    <mergeCell ref="R1146:V1146"/>
    <mergeCell ref="C1147:L1147"/>
    <mergeCell ref="M1147:Q1147"/>
    <mergeCell ref="R1147:V1147"/>
    <mergeCell ref="C1148:L1148"/>
    <mergeCell ref="M1148:Q1148"/>
    <mergeCell ref="R1148:V1148"/>
    <mergeCell ref="C1149:L1149"/>
    <mergeCell ref="M1149:Q1149"/>
    <mergeCell ref="R1149:V1149"/>
    <mergeCell ref="C1150:L1150"/>
    <mergeCell ref="M1150:Q1150"/>
    <mergeCell ref="R1150:V1150"/>
    <mergeCell ref="C1151:L1151"/>
    <mergeCell ref="M1151:Q1151"/>
    <mergeCell ref="R1151:V1151"/>
    <mergeCell ref="C1152:L1152"/>
    <mergeCell ref="M1152:Q1152"/>
    <mergeCell ref="R1152:V1152"/>
    <mergeCell ref="C1153:L1153"/>
    <mergeCell ref="M1153:Q1153"/>
    <mergeCell ref="R1153:V1153"/>
    <mergeCell ref="C1154:L1154"/>
    <mergeCell ref="M1154:Q1154"/>
    <mergeCell ref="R1154:V1154"/>
    <mergeCell ref="C1155:L1155"/>
    <mergeCell ref="M1155:Q1155"/>
    <mergeCell ref="R1155:V1155"/>
    <mergeCell ref="C1156:L1156"/>
    <mergeCell ref="M1156:Q1156"/>
    <mergeCell ref="R1156:V1156"/>
    <mergeCell ref="C1157:L1157"/>
    <mergeCell ref="M1157:Q1157"/>
    <mergeCell ref="R1157:V1157"/>
    <mergeCell ref="C1158:L1158"/>
    <mergeCell ref="M1158:Q1158"/>
    <mergeCell ref="R1158:V1158"/>
    <mergeCell ref="C1159:L1159"/>
    <mergeCell ref="M1159:Q1159"/>
    <mergeCell ref="R1159:V1159"/>
    <mergeCell ref="C1160:L1160"/>
    <mergeCell ref="M1160:Q1160"/>
    <mergeCell ref="R1160:V1160"/>
    <mergeCell ref="C1161:L1161"/>
    <mergeCell ref="M1161:Q1161"/>
    <mergeCell ref="R1161:V1161"/>
    <mergeCell ref="C1162:L1162"/>
    <mergeCell ref="M1162:Q1162"/>
    <mergeCell ref="R1162:V1162"/>
    <mergeCell ref="C1163:L1163"/>
    <mergeCell ref="M1163:Q1163"/>
    <mergeCell ref="R1163:V1163"/>
    <mergeCell ref="C1164:L1164"/>
    <mergeCell ref="M1164:Q1164"/>
    <mergeCell ref="R1164:V1164"/>
    <mergeCell ref="C1165:L1165"/>
    <mergeCell ref="M1165:Q1165"/>
    <mergeCell ref="R1165:V1165"/>
    <mergeCell ref="C1166:L1166"/>
    <mergeCell ref="M1166:Q1166"/>
    <mergeCell ref="R1166:V1166"/>
    <mergeCell ref="C1167:L1167"/>
    <mergeCell ref="M1167:Q1167"/>
    <mergeCell ref="R1167:V1167"/>
    <mergeCell ref="C1168:L1168"/>
    <mergeCell ref="M1168:Q1168"/>
    <mergeCell ref="R1168:V1168"/>
    <mergeCell ref="C1169:L1169"/>
    <mergeCell ref="M1169:Q1169"/>
    <mergeCell ref="R1169:V1169"/>
    <mergeCell ref="C1170:L1170"/>
    <mergeCell ref="M1170:Q1170"/>
    <mergeCell ref="R1170:V1170"/>
    <mergeCell ref="C1171:L1171"/>
    <mergeCell ref="M1171:Q1171"/>
    <mergeCell ref="R1171:V1171"/>
    <mergeCell ref="C1172:L1172"/>
    <mergeCell ref="M1172:Q1172"/>
    <mergeCell ref="R1172:V1172"/>
    <mergeCell ref="C1173:L1173"/>
    <mergeCell ref="M1173:Q1173"/>
    <mergeCell ref="R1173:V1173"/>
    <mergeCell ref="C1174:L1174"/>
    <mergeCell ref="M1174:Q1174"/>
    <mergeCell ref="R1174:V1174"/>
    <mergeCell ref="C1175:L1175"/>
    <mergeCell ref="M1175:Q1175"/>
    <mergeCell ref="R1175:V1175"/>
    <mergeCell ref="C1176:L1176"/>
    <mergeCell ref="M1176:Q1176"/>
    <mergeCell ref="R1176:V1176"/>
    <mergeCell ref="C1177:L1177"/>
    <mergeCell ref="M1177:Q1177"/>
    <mergeCell ref="R1177:V1177"/>
    <mergeCell ref="C1178:L1178"/>
    <mergeCell ref="M1178:Q1178"/>
    <mergeCell ref="R1178:V1178"/>
    <mergeCell ref="C1179:L1179"/>
    <mergeCell ref="M1179:Q1179"/>
    <mergeCell ref="R1179:V1179"/>
    <mergeCell ref="C1180:L1180"/>
    <mergeCell ref="M1180:Q1180"/>
    <mergeCell ref="R1180:V1180"/>
    <mergeCell ref="C1181:L1181"/>
    <mergeCell ref="M1181:Q1181"/>
    <mergeCell ref="R1181:V1181"/>
    <mergeCell ref="C1182:L1182"/>
    <mergeCell ref="M1182:Q1182"/>
    <mergeCell ref="R1182:V1182"/>
    <mergeCell ref="C1183:L1183"/>
    <mergeCell ref="M1183:Q1183"/>
    <mergeCell ref="R1183:V1183"/>
    <mergeCell ref="C1184:L1184"/>
    <mergeCell ref="M1184:Q1184"/>
    <mergeCell ref="R1184:V1184"/>
    <mergeCell ref="C1185:L1185"/>
    <mergeCell ref="M1185:Q1185"/>
    <mergeCell ref="R1185:V1185"/>
    <mergeCell ref="C1186:L1186"/>
    <mergeCell ref="M1186:Q1186"/>
    <mergeCell ref="R1186:V1186"/>
    <mergeCell ref="C1187:L1187"/>
    <mergeCell ref="M1187:Q1187"/>
    <mergeCell ref="R1187:V1187"/>
    <mergeCell ref="C1188:L1188"/>
    <mergeCell ref="M1188:Q1188"/>
    <mergeCell ref="R1188:V1188"/>
    <mergeCell ref="C1189:L1189"/>
    <mergeCell ref="M1189:Q1189"/>
    <mergeCell ref="R1189:V1189"/>
    <mergeCell ref="C1190:L1190"/>
    <mergeCell ref="M1190:Q1190"/>
    <mergeCell ref="R1190:V1190"/>
    <mergeCell ref="C1191:L1191"/>
    <mergeCell ref="M1191:Q1191"/>
    <mergeCell ref="R1191:V1191"/>
    <mergeCell ref="C1192:L1192"/>
    <mergeCell ref="M1192:Q1192"/>
    <mergeCell ref="R1192:V1192"/>
    <mergeCell ref="C1193:L1193"/>
    <mergeCell ref="M1193:Q1193"/>
    <mergeCell ref="R1193:V1193"/>
    <mergeCell ref="C1194:L1194"/>
    <mergeCell ref="M1194:Q1194"/>
    <mergeCell ref="R1194:V1194"/>
    <mergeCell ref="C1195:L1195"/>
    <mergeCell ref="M1195:Q1195"/>
    <mergeCell ref="R1195:V1195"/>
    <mergeCell ref="C1196:L1196"/>
    <mergeCell ref="M1196:Q1196"/>
    <mergeCell ref="R1196:V1196"/>
    <mergeCell ref="C1197:L1197"/>
    <mergeCell ref="M1197:Q1197"/>
    <mergeCell ref="R1197:V1197"/>
    <mergeCell ref="C1198:L1198"/>
    <mergeCell ref="M1198:Q1198"/>
    <mergeCell ref="R1198:V1198"/>
    <mergeCell ref="C1199:L1199"/>
    <mergeCell ref="M1199:Q1199"/>
    <mergeCell ref="R1199:V1199"/>
    <mergeCell ref="C1200:L1200"/>
    <mergeCell ref="M1200:Q1200"/>
    <mergeCell ref="R1200:V1200"/>
    <mergeCell ref="C1201:L1201"/>
    <mergeCell ref="M1201:Q1201"/>
    <mergeCell ref="R1201:V1201"/>
    <mergeCell ref="C1202:L1202"/>
    <mergeCell ref="M1202:Q1202"/>
    <mergeCell ref="R1202:V1202"/>
    <mergeCell ref="C1203:L1203"/>
    <mergeCell ref="M1203:Q1203"/>
    <mergeCell ref="R1203:V1203"/>
    <mergeCell ref="C1204:L1204"/>
    <mergeCell ref="M1204:Q1204"/>
    <mergeCell ref="R1204:V1204"/>
    <mergeCell ref="C1205:L1205"/>
    <mergeCell ref="M1205:Q1205"/>
    <mergeCell ref="R1205:V1205"/>
    <mergeCell ref="C1206:L1206"/>
    <mergeCell ref="M1206:Q1206"/>
    <mergeCell ref="R1206:V1206"/>
    <mergeCell ref="C1207:L1207"/>
    <mergeCell ref="M1207:Q1207"/>
    <mergeCell ref="R1207:V1207"/>
    <mergeCell ref="C1208:L1208"/>
    <mergeCell ref="M1208:Q1208"/>
    <mergeCell ref="R1208:V1208"/>
    <mergeCell ref="C1209:L1209"/>
    <mergeCell ref="M1209:Q1209"/>
    <mergeCell ref="R1209:V1209"/>
    <mergeCell ref="C1210:L1210"/>
    <mergeCell ref="M1210:Q1210"/>
    <mergeCell ref="R1210:V1210"/>
    <mergeCell ref="C1211:L1211"/>
    <mergeCell ref="M1211:Q1211"/>
    <mergeCell ref="R1211:V1211"/>
    <mergeCell ref="C1212:L1212"/>
    <mergeCell ref="M1212:Q1212"/>
    <mergeCell ref="R1212:V1212"/>
    <mergeCell ref="C1213:L1213"/>
    <mergeCell ref="M1213:Q1213"/>
    <mergeCell ref="R1213:V1213"/>
    <mergeCell ref="C1214:L1214"/>
    <mergeCell ref="M1214:Q1214"/>
    <mergeCell ref="R1214:V1214"/>
    <mergeCell ref="C1215:L1215"/>
    <mergeCell ref="M1215:Q1215"/>
    <mergeCell ref="R1215:V1215"/>
    <mergeCell ref="C1216:L1216"/>
    <mergeCell ref="M1216:Q1216"/>
    <mergeCell ref="R1216:V1216"/>
    <mergeCell ref="C1217:L1217"/>
    <mergeCell ref="M1217:Q1217"/>
    <mergeCell ref="R1217:V1217"/>
    <mergeCell ref="C1218:L1218"/>
    <mergeCell ref="M1218:Q1218"/>
    <mergeCell ref="R1218:V1218"/>
    <mergeCell ref="C1219:L1219"/>
    <mergeCell ref="M1219:Q1219"/>
    <mergeCell ref="R1219:V1219"/>
    <mergeCell ref="C1220:L1220"/>
    <mergeCell ref="M1220:Q1220"/>
    <mergeCell ref="R1220:V1220"/>
    <mergeCell ref="C1221:L1221"/>
    <mergeCell ref="M1221:Q1221"/>
    <mergeCell ref="R1221:V1221"/>
    <mergeCell ref="C1222:L1222"/>
    <mergeCell ref="M1222:Q1222"/>
    <mergeCell ref="R1222:V1222"/>
    <mergeCell ref="C1223:L1223"/>
    <mergeCell ref="M1223:Q1223"/>
    <mergeCell ref="R1223:V1223"/>
    <mergeCell ref="C1224:L1224"/>
    <mergeCell ref="M1224:Q1224"/>
    <mergeCell ref="R1224:V1224"/>
    <mergeCell ref="C1225:L1225"/>
    <mergeCell ref="M1225:Q1225"/>
    <mergeCell ref="R1225:V1225"/>
    <mergeCell ref="C1226:L1226"/>
    <mergeCell ref="M1226:Q1226"/>
    <mergeCell ref="R1226:V1226"/>
    <mergeCell ref="C1227:L1227"/>
    <mergeCell ref="M1227:Q1227"/>
    <mergeCell ref="R1227:V1227"/>
    <mergeCell ref="C1228:L1228"/>
    <mergeCell ref="M1228:Q1228"/>
    <mergeCell ref="R1228:V1228"/>
    <mergeCell ref="C1229:L1229"/>
    <mergeCell ref="M1229:Q1229"/>
    <mergeCell ref="R1229:V1229"/>
    <mergeCell ref="C1230:L1230"/>
    <mergeCell ref="M1230:Q1230"/>
    <mergeCell ref="R1230:V1230"/>
    <mergeCell ref="C1231:L1231"/>
    <mergeCell ref="M1231:Q1231"/>
    <mergeCell ref="R1231:V1231"/>
    <mergeCell ref="C1232:L1232"/>
    <mergeCell ref="M1232:Q1232"/>
    <mergeCell ref="R1232:V1232"/>
    <mergeCell ref="C1233:L1233"/>
    <mergeCell ref="M1233:Q1233"/>
    <mergeCell ref="R1233:V1233"/>
    <mergeCell ref="C1234:L1234"/>
    <mergeCell ref="M1234:Q1234"/>
    <mergeCell ref="R1234:V1234"/>
    <mergeCell ref="C1235:L1235"/>
    <mergeCell ref="M1235:Q1235"/>
    <mergeCell ref="R1235:V1235"/>
    <mergeCell ref="C1236:L1236"/>
    <mergeCell ref="M1236:Q1236"/>
    <mergeCell ref="R1236:V1236"/>
    <mergeCell ref="C1237:L1237"/>
    <mergeCell ref="M1237:Q1237"/>
    <mergeCell ref="R1237:V1237"/>
    <mergeCell ref="C1238:L1238"/>
    <mergeCell ref="M1238:Q1238"/>
    <mergeCell ref="R1238:V1238"/>
    <mergeCell ref="C1239:L1239"/>
    <mergeCell ref="M1239:Q1239"/>
    <mergeCell ref="R1239:V1239"/>
    <mergeCell ref="C1240:L1240"/>
    <mergeCell ref="M1240:Q1240"/>
    <mergeCell ref="R1240:V1240"/>
    <mergeCell ref="C1241:L1241"/>
    <mergeCell ref="M1241:Q1241"/>
    <mergeCell ref="R1241:V1241"/>
    <mergeCell ref="C1242:L1242"/>
    <mergeCell ref="M1242:Q1242"/>
    <mergeCell ref="R1242:V1242"/>
    <mergeCell ref="C1243:L1243"/>
    <mergeCell ref="M1243:Q1243"/>
    <mergeCell ref="R1243:V1243"/>
    <mergeCell ref="C1244:L1244"/>
    <mergeCell ref="M1244:Q1244"/>
    <mergeCell ref="R1244:V1244"/>
    <mergeCell ref="C1245:L1245"/>
    <mergeCell ref="M1245:Q1245"/>
    <mergeCell ref="R1245:V1245"/>
    <mergeCell ref="C1246:L1246"/>
    <mergeCell ref="M1246:Q1246"/>
    <mergeCell ref="R1246:V1246"/>
    <mergeCell ref="C1247:L1247"/>
    <mergeCell ref="M1247:Q1247"/>
    <mergeCell ref="R1247:V1247"/>
    <mergeCell ref="C1248:L1248"/>
    <mergeCell ref="M1248:Q1248"/>
    <mergeCell ref="R1248:V1248"/>
    <mergeCell ref="C1249:L1249"/>
    <mergeCell ref="M1249:Q1249"/>
    <mergeCell ref="R1249:V1249"/>
    <mergeCell ref="C1250:L1250"/>
    <mergeCell ref="M1250:Q1250"/>
    <mergeCell ref="R1250:V1250"/>
    <mergeCell ref="C1251:L1251"/>
    <mergeCell ref="M1251:Q1251"/>
    <mergeCell ref="R1251:V1251"/>
    <mergeCell ref="C1252:L1252"/>
    <mergeCell ref="M1252:Q1252"/>
    <mergeCell ref="R1252:V1252"/>
    <mergeCell ref="B43:B44"/>
    <mergeCell ref="B51:B52"/>
    <mergeCell ref="C51:L52"/>
    <mergeCell ref="M51:Q52"/>
    <mergeCell ref="X51:X52"/>
    <mergeCell ref="Y51:Y52"/>
  </mergeCells>
  <phoneticPr fontId="20" type="Hiragana"/>
  <dataValidations count="3">
    <dataValidation type="list" allowBlank="1" showDropDown="0" showInputMessage="1" showErrorMessage="1" sqref="R53:V1252 Y53:Y1252">
      <formula1>"0"</formula1>
    </dataValidation>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DropDown="0" showInputMessage="1" showErrorMessage="1" sqref="W53:W1252">
      <formula1>INDIRECT(R53)</formula1>
    </dataValidation>
  </dataValidations>
  <pageMargins left="0.70833333333333304" right="0.70833333333333304" top="0.74791666666666701" bottom="0.74791666666666701" header="0.51180555555555496" footer="0.51180555555555496"/>
  <pageSetup paperSize="9" scale="56" firstPageNumber="0" fitToWidth="1" fitToHeight="0" orientation="portrait" usePrinterDefaults="1" useFirstPageNumber="1"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K194"/>
  <sheetViews>
    <sheetView view="pageBreakPreview" zoomScaleNormal="120" zoomScaleSheetLayoutView="100" workbookViewId="0">
      <selection activeCell="AQ192" sqref="AQ192"/>
    </sheetView>
  </sheetViews>
  <sheetFormatPr defaultRowHeight="13.2"/>
  <cols>
    <col min="1" max="1" width="2.44921875" style="1" customWidth="1"/>
    <col min="2" max="2" width="2.88671875" style="1" customWidth="1"/>
    <col min="3" max="7" width="2.66796875" style="1" customWidth="1"/>
    <col min="8" max="20" width="2.44921875" style="1" customWidth="1"/>
    <col min="21" max="21" width="3.88671875" style="1" customWidth="1"/>
    <col min="22" max="37" width="2.44921875" style="1" customWidth="1"/>
    <col min="38" max="38" width="2.66796875" style="1" customWidth="1"/>
    <col min="39" max="53" width="6.328125" style="1" customWidth="1"/>
    <col min="54" max="54" width="2.44921875" style="1" customWidth="1"/>
    <col min="55" max="61" width="6.328125" style="1" customWidth="1"/>
    <col min="62" max="1025" width="9" style="1" customWidth="1"/>
  </cols>
  <sheetData>
    <row r="1" spans="1:50" ht="19.5" customHeight="1">
      <c r="A1" s="66"/>
      <c r="B1" s="72" t="s">
        <v>161</v>
      </c>
      <c r="C1" s="72"/>
      <c r="D1" s="72"/>
      <c r="E1" s="72"/>
      <c r="F1" s="72"/>
      <c r="G1" s="72"/>
      <c r="H1" s="72"/>
      <c r="I1" s="72"/>
      <c r="J1" s="72"/>
      <c r="K1" s="72"/>
      <c r="L1" s="72"/>
      <c r="M1" s="72"/>
      <c r="N1" s="72"/>
      <c r="O1" s="72"/>
      <c r="P1" s="72"/>
      <c r="Q1" s="72"/>
      <c r="R1" s="72"/>
      <c r="S1" s="72"/>
      <c r="T1" s="72"/>
      <c r="U1" s="72"/>
      <c r="V1" s="72"/>
      <c r="W1" s="72"/>
      <c r="X1" s="72"/>
      <c r="Y1" s="72"/>
      <c r="Z1" s="374" t="s">
        <v>167</v>
      </c>
      <c r="AA1" s="374"/>
      <c r="AB1" s="374"/>
      <c r="AC1" s="374"/>
      <c r="AD1" s="374" t="str">
        <f>IF(基本情報入力シート!C32="","",基本情報入力シート!C32)</f>
        <v/>
      </c>
      <c r="AE1" s="374"/>
      <c r="AF1" s="374"/>
      <c r="AG1" s="374"/>
      <c r="AH1" s="374"/>
      <c r="AI1" s="374"/>
      <c r="AJ1" s="374"/>
      <c r="AK1" s="374"/>
      <c r="AL1" s="66"/>
    </row>
    <row r="2" spans="1:50" ht="12" customHeight="1">
      <c r="A2" s="66"/>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66"/>
    </row>
    <row r="3" spans="1:50" ht="16.5" customHeight="1">
      <c r="A3" s="66"/>
      <c r="B3" s="73" t="s">
        <v>104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50" ht="5.0999999999999996" customHeight="1">
      <c r="A4" s="66"/>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row>
    <row r="5" spans="1:50" ht="20.25" customHeight="1">
      <c r="A5" s="66"/>
      <c r="B5" s="75" t="s">
        <v>171</v>
      </c>
      <c r="C5" s="72"/>
      <c r="D5" s="72"/>
      <c r="E5" s="72"/>
      <c r="F5" s="72"/>
      <c r="G5" s="72"/>
      <c r="H5" s="72"/>
      <c r="I5" s="72"/>
      <c r="J5" s="72"/>
      <c r="K5" s="72"/>
      <c r="L5" s="72"/>
      <c r="M5" s="72"/>
      <c r="N5" s="72"/>
      <c r="O5" s="72"/>
      <c r="P5" s="72"/>
      <c r="Q5" s="72"/>
      <c r="R5" s="72"/>
      <c r="S5" s="72"/>
      <c r="T5" s="72"/>
      <c r="U5" s="72"/>
      <c r="V5" s="72"/>
      <c r="W5" s="72"/>
      <c r="X5" s="72"/>
      <c r="Y5" s="72"/>
      <c r="Z5" s="72"/>
      <c r="AA5" s="72"/>
      <c r="AC5" s="72"/>
      <c r="AD5" s="72"/>
      <c r="AE5" s="72"/>
      <c r="AF5" s="72"/>
      <c r="AG5" s="72"/>
      <c r="AH5" s="72"/>
      <c r="AI5" s="72"/>
      <c r="AJ5" s="72"/>
      <c r="AK5" s="72"/>
      <c r="AL5" s="66"/>
    </row>
    <row r="6" spans="1:50" s="61" customFormat="1" ht="13.5" customHeight="1">
      <c r="A6" s="67"/>
      <c r="B6" s="76" t="s">
        <v>78</v>
      </c>
      <c r="C6" s="76"/>
      <c r="D6" s="76"/>
      <c r="E6" s="76"/>
      <c r="F6" s="76"/>
      <c r="G6" s="76"/>
      <c r="H6" s="281" t="str">
        <f>IF(基本情報入力シート!M36="","",基本情報入力シート!M36)</f>
        <v/>
      </c>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67"/>
    </row>
    <row r="7" spans="1:50" s="61" customFormat="1" ht="22.5" customHeight="1">
      <c r="A7" s="67"/>
      <c r="B7" s="77" t="s">
        <v>71</v>
      </c>
      <c r="C7" s="77"/>
      <c r="D7" s="77"/>
      <c r="E7" s="77"/>
      <c r="F7" s="77"/>
      <c r="G7" s="77"/>
      <c r="H7" s="282" t="str">
        <f>IF(基本情報入力シート!M37="","",基本情報入力シート!M37)</f>
        <v/>
      </c>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67"/>
    </row>
    <row r="8" spans="1:50" s="61" customFormat="1" ht="12.75" customHeight="1">
      <c r="A8" s="67"/>
      <c r="B8" s="78" t="s">
        <v>138</v>
      </c>
      <c r="C8" s="78"/>
      <c r="D8" s="78"/>
      <c r="E8" s="78"/>
      <c r="F8" s="78"/>
      <c r="G8" s="78"/>
      <c r="H8" s="283" t="s">
        <v>92</v>
      </c>
      <c r="I8" s="291" t="str">
        <f>IF(基本情報入力シート!AC38="－","",基本情報入力シート!AC38)</f>
        <v/>
      </c>
      <c r="J8" s="291"/>
      <c r="K8" s="291"/>
      <c r="L8" s="291"/>
      <c r="M8" s="291"/>
      <c r="N8" s="311"/>
      <c r="O8" s="312"/>
      <c r="P8" s="312"/>
      <c r="Q8" s="312"/>
      <c r="R8" s="312"/>
      <c r="S8" s="312"/>
      <c r="T8" s="312"/>
      <c r="U8" s="312"/>
      <c r="V8" s="312"/>
      <c r="W8" s="312"/>
      <c r="X8" s="312"/>
      <c r="Y8" s="312"/>
      <c r="Z8" s="312"/>
      <c r="AA8" s="312"/>
      <c r="AB8" s="312"/>
      <c r="AC8" s="312"/>
      <c r="AD8" s="312"/>
      <c r="AE8" s="312"/>
      <c r="AF8" s="312"/>
      <c r="AG8" s="312"/>
      <c r="AH8" s="312"/>
      <c r="AI8" s="312"/>
      <c r="AJ8" s="312"/>
      <c r="AK8" s="411"/>
      <c r="AL8" s="67"/>
    </row>
    <row r="9" spans="1:50" s="61" customFormat="1" ht="12" customHeight="1">
      <c r="A9" s="67"/>
      <c r="B9" s="78"/>
      <c r="C9" s="78"/>
      <c r="D9" s="78"/>
      <c r="E9" s="78"/>
      <c r="F9" s="78"/>
      <c r="G9" s="78"/>
      <c r="H9" s="284" t="str">
        <f>IF(基本情報入力シート!M39="","",基本情報入力シート!M39)</f>
        <v/>
      </c>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67"/>
    </row>
    <row r="10" spans="1:50" s="61" customFormat="1" ht="12" customHeight="1">
      <c r="A10" s="67"/>
      <c r="B10" s="78"/>
      <c r="C10" s="78"/>
      <c r="D10" s="78"/>
      <c r="E10" s="78"/>
      <c r="F10" s="78"/>
      <c r="G10" s="78"/>
      <c r="H10" s="285" t="str">
        <f>IF(基本情報入力シート!M40="","",基本情報入力シート!M40)</f>
        <v/>
      </c>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67"/>
    </row>
    <row r="11" spans="1:50" s="61" customFormat="1" ht="15" customHeight="1">
      <c r="A11" s="67"/>
      <c r="B11" s="79" t="s">
        <v>78</v>
      </c>
      <c r="C11" s="79"/>
      <c r="D11" s="79"/>
      <c r="E11" s="79"/>
      <c r="F11" s="79"/>
      <c r="G11" s="79"/>
      <c r="H11" s="281" t="str">
        <f>IF(基本情報入力シート!M43="","",基本情報入力シート!M43)</f>
        <v/>
      </c>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67"/>
      <c r="AT11" s="467"/>
      <c r="AU11" s="467"/>
      <c r="AV11" s="467"/>
      <c r="AW11" s="467"/>
      <c r="AX11" s="467"/>
    </row>
    <row r="12" spans="1:50" s="61" customFormat="1" ht="22.5" customHeight="1">
      <c r="A12" s="67"/>
      <c r="B12" s="80" t="s">
        <v>176</v>
      </c>
      <c r="C12" s="80"/>
      <c r="D12" s="80"/>
      <c r="E12" s="80"/>
      <c r="F12" s="80"/>
      <c r="G12" s="80"/>
      <c r="H12" s="285" t="str">
        <f>IF(基本情報入力シート!M44="","",基本情報入力シート!M44)</f>
        <v/>
      </c>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67"/>
      <c r="AT12" s="467"/>
      <c r="AU12" s="467"/>
      <c r="AV12" s="467"/>
      <c r="AW12" s="467"/>
      <c r="AX12" s="467"/>
    </row>
    <row r="13" spans="1:50" s="61" customFormat="1" ht="17.25" customHeight="1">
      <c r="A13" s="67"/>
      <c r="B13" s="81" t="s">
        <v>110</v>
      </c>
      <c r="C13" s="81"/>
      <c r="D13" s="81"/>
      <c r="E13" s="81"/>
      <c r="F13" s="81"/>
      <c r="G13" s="81"/>
      <c r="H13" s="77" t="s">
        <v>117</v>
      </c>
      <c r="I13" s="77"/>
      <c r="J13" s="77"/>
      <c r="K13" s="77"/>
      <c r="L13" s="307" t="str">
        <f>IF(基本情報入力シート!M45="","",基本情報入力シート!M45)</f>
        <v/>
      </c>
      <c r="M13" s="307"/>
      <c r="N13" s="307"/>
      <c r="O13" s="307"/>
      <c r="P13" s="307"/>
      <c r="Q13" s="307"/>
      <c r="R13" s="307"/>
      <c r="S13" s="307"/>
      <c r="T13" s="307"/>
      <c r="U13" s="307"/>
      <c r="V13" s="81" t="s">
        <v>62</v>
      </c>
      <c r="W13" s="81"/>
      <c r="X13" s="81"/>
      <c r="Y13" s="81"/>
      <c r="Z13" s="307" t="str">
        <f>IF(基本情報入力シート!M46="","",基本情報入力シート!M46)</f>
        <v/>
      </c>
      <c r="AA13" s="307"/>
      <c r="AB13" s="307"/>
      <c r="AC13" s="307"/>
      <c r="AD13" s="307"/>
      <c r="AE13" s="307"/>
      <c r="AF13" s="307"/>
      <c r="AG13" s="307"/>
      <c r="AH13" s="307"/>
      <c r="AI13" s="307"/>
      <c r="AJ13" s="307"/>
      <c r="AK13" s="307"/>
      <c r="AL13" s="67"/>
      <c r="AT13" s="467"/>
      <c r="AU13" s="467"/>
      <c r="AV13" s="467"/>
      <c r="AW13" s="467"/>
      <c r="AX13" s="467"/>
    </row>
    <row r="14" spans="1:50" ht="6" customHeight="1">
      <c r="A14" s="6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66"/>
      <c r="AS14" s="468"/>
    </row>
    <row r="15" spans="1:50" ht="18" customHeight="1">
      <c r="A15" s="66"/>
      <c r="B15" s="82" t="s">
        <v>125</v>
      </c>
      <c r="C15" s="154"/>
      <c r="D15" s="154"/>
      <c r="E15" s="154"/>
      <c r="F15" s="154"/>
      <c r="G15" s="72"/>
      <c r="H15" s="154"/>
      <c r="I15" s="154"/>
      <c r="J15" s="154"/>
      <c r="K15" s="154"/>
      <c r="L15" s="308"/>
      <c r="M15" s="310"/>
      <c r="N15" s="72"/>
      <c r="O15" s="308"/>
      <c r="P15" s="308"/>
      <c r="Q15" s="308"/>
      <c r="R15" s="308"/>
      <c r="S15" s="308"/>
      <c r="T15" s="308"/>
      <c r="U15" s="308"/>
      <c r="V15" s="308"/>
      <c r="W15" s="154"/>
      <c r="X15" s="154"/>
      <c r="Y15" s="154"/>
      <c r="Z15" s="154"/>
      <c r="AA15" s="308"/>
      <c r="AB15" s="308"/>
      <c r="AC15" s="66"/>
      <c r="AD15" s="66"/>
      <c r="AE15" s="308"/>
      <c r="AF15" s="308"/>
      <c r="AG15" s="308"/>
      <c r="AH15" s="308"/>
      <c r="AI15" s="308"/>
      <c r="AJ15" s="308"/>
      <c r="AK15" s="308"/>
      <c r="AL15" s="66"/>
      <c r="AT15" s="468"/>
      <c r="AU15" s="468"/>
      <c r="AV15" s="468"/>
      <c r="AW15" s="468"/>
      <c r="AX15" s="468"/>
    </row>
    <row r="16" spans="1:50" s="61" customFormat="1" ht="19.5" customHeight="1">
      <c r="A16" s="67"/>
      <c r="B16" s="83" t="s">
        <v>36</v>
      </c>
      <c r="C16" s="155"/>
      <c r="D16" s="119"/>
      <c r="E16" s="98"/>
      <c r="F16" s="98"/>
      <c r="G16" s="98"/>
      <c r="H16" s="98"/>
      <c r="I16" s="98"/>
      <c r="J16" s="98"/>
      <c r="K16" s="98"/>
      <c r="L16" s="309"/>
      <c r="M16" s="309"/>
      <c r="N16" s="309"/>
      <c r="O16" s="309"/>
      <c r="P16" s="309"/>
      <c r="Q16" s="309"/>
      <c r="R16" s="309"/>
      <c r="S16" s="309"/>
      <c r="T16" s="339"/>
      <c r="U16" s="347"/>
      <c r="V16" s="347"/>
      <c r="W16" s="359"/>
      <c r="X16" s="67"/>
      <c r="Y16" s="67"/>
      <c r="Z16" s="67"/>
      <c r="AA16" s="67"/>
      <c r="AB16" s="67"/>
      <c r="AC16" s="67"/>
      <c r="AD16" s="67"/>
      <c r="AE16" s="67"/>
      <c r="AF16" s="67"/>
      <c r="AG16" s="67"/>
      <c r="AH16" s="397"/>
      <c r="AI16" s="67"/>
      <c r="AJ16" s="67"/>
      <c r="AK16" s="67"/>
      <c r="AL16" s="67"/>
    </row>
    <row r="17" spans="1:53" s="61" customFormat="1" ht="18.75" customHeight="1">
      <c r="A17" s="67"/>
      <c r="B17" s="84" t="s">
        <v>14</v>
      </c>
      <c r="C17" s="84"/>
      <c r="D17" s="84"/>
      <c r="E17" s="84"/>
      <c r="F17" s="84"/>
      <c r="G17" s="84"/>
      <c r="H17" s="84"/>
      <c r="I17" s="84"/>
      <c r="J17" s="84"/>
      <c r="K17" s="84"/>
      <c r="L17" s="84"/>
      <c r="M17" s="84"/>
      <c r="N17" s="84"/>
      <c r="O17" s="84"/>
      <c r="P17" s="84"/>
      <c r="Q17" s="84"/>
      <c r="R17" s="84"/>
      <c r="S17" s="84"/>
      <c r="T17" s="84"/>
      <c r="U17" s="84"/>
      <c r="V17" s="84"/>
      <c r="W17" s="84"/>
      <c r="X17" s="67"/>
      <c r="Y17" s="67"/>
      <c r="Z17" s="67"/>
      <c r="AA17" s="67"/>
      <c r="AB17" s="67"/>
      <c r="AC17" s="67"/>
      <c r="AD17" s="67"/>
      <c r="AE17" s="67"/>
      <c r="AF17" s="67"/>
      <c r="AG17" s="67"/>
      <c r="AH17" s="397"/>
      <c r="AI17" s="67"/>
      <c r="AJ17" s="67"/>
      <c r="AK17" s="67"/>
      <c r="AL17" s="67"/>
    </row>
    <row r="18" spans="1:53" ht="19.5" customHeight="1">
      <c r="A18" s="66"/>
      <c r="B18" s="85" t="s">
        <v>59</v>
      </c>
      <c r="C18" s="156" t="s">
        <v>182</v>
      </c>
      <c r="D18" s="156"/>
      <c r="E18" s="156"/>
      <c r="F18" s="156"/>
      <c r="G18" s="156"/>
      <c r="H18" s="156"/>
      <c r="I18" s="156"/>
      <c r="J18" s="156"/>
      <c r="K18" s="156"/>
      <c r="L18" s="156"/>
      <c r="M18" s="156"/>
      <c r="N18" s="156"/>
      <c r="O18" s="156"/>
      <c r="P18" s="156"/>
      <c r="Q18" s="319">
        <f>SUM('別紙様式3-2（４・５月）'!N5,'別紙様式3-2（４・５月）'!N6,'別紙様式3-2（４・５月）'!N7,'別紙様式3-3（６月以降分）'!N5)</f>
        <v>0</v>
      </c>
      <c r="R18" s="319"/>
      <c r="S18" s="319"/>
      <c r="T18" s="319"/>
      <c r="U18" s="319"/>
      <c r="V18" s="319"/>
      <c r="W18" s="360" t="s">
        <v>185</v>
      </c>
      <c r="X18" s="66"/>
      <c r="Y18" s="66"/>
      <c r="Z18" s="66"/>
      <c r="AA18" s="66"/>
      <c r="AB18" s="66"/>
      <c r="AC18" s="66"/>
      <c r="AD18" s="66"/>
      <c r="AE18" s="66"/>
      <c r="AF18" s="66"/>
      <c r="AG18" s="66"/>
      <c r="AH18" s="66"/>
      <c r="AI18" s="66"/>
      <c r="AJ18" s="66"/>
      <c r="AK18" s="66"/>
      <c r="AL18" s="66"/>
    </row>
    <row r="19" spans="1:53" ht="27" customHeight="1">
      <c r="A19" s="66"/>
      <c r="B19" s="86"/>
      <c r="C19" s="157" t="s">
        <v>74</v>
      </c>
      <c r="D19" s="160" t="s">
        <v>187</v>
      </c>
      <c r="E19" s="160"/>
      <c r="F19" s="160"/>
      <c r="G19" s="160"/>
      <c r="H19" s="160"/>
      <c r="I19" s="160"/>
      <c r="J19" s="160"/>
      <c r="K19" s="160"/>
      <c r="L19" s="160"/>
      <c r="M19" s="160"/>
      <c r="N19" s="160"/>
      <c r="O19" s="160"/>
      <c r="P19" s="160"/>
      <c r="Q19" s="319" t="e">
        <f>SUM('別紙様式3-2（４・５月）'!N9,'別紙様式3-3（６月以降分）'!N7)</f>
        <v>#N/A</v>
      </c>
      <c r="R19" s="319"/>
      <c r="S19" s="319"/>
      <c r="T19" s="319"/>
      <c r="U19" s="319"/>
      <c r="V19" s="319"/>
      <c r="W19" s="361" t="s">
        <v>185</v>
      </c>
      <c r="X19" s="66"/>
      <c r="Y19" s="66"/>
      <c r="Z19" s="66"/>
      <c r="AA19" s="66"/>
      <c r="AB19" s="66"/>
      <c r="AC19" s="66"/>
      <c r="AD19" s="66"/>
      <c r="AE19" s="66"/>
      <c r="AF19" s="66"/>
      <c r="AG19" s="66"/>
      <c r="AH19" s="66"/>
      <c r="AI19" s="66"/>
      <c r="AJ19" s="66"/>
      <c r="AK19" s="66"/>
      <c r="AL19" s="66"/>
    </row>
    <row r="20" spans="1:53" ht="27" customHeight="1">
      <c r="A20" s="66"/>
      <c r="B20" s="87"/>
      <c r="C20" s="158"/>
      <c r="D20" s="218" t="s">
        <v>144</v>
      </c>
      <c r="E20" s="235" t="s">
        <v>190</v>
      </c>
      <c r="F20" s="235"/>
      <c r="G20" s="235"/>
      <c r="H20" s="235"/>
      <c r="I20" s="235"/>
      <c r="J20" s="235"/>
      <c r="K20" s="235"/>
      <c r="L20" s="235"/>
      <c r="M20" s="235"/>
      <c r="N20" s="235"/>
      <c r="O20" s="235"/>
      <c r="P20" s="235"/>
      <c r="Q20" s="320"/>
      <c r="R20" s="320"/>
      <c r="S20" s="320"/>
      <c r="T20" s="320"/>
      <c r="U20" s="320"/>
      <c r="V20" s="320"/>
      <c r="W20" s="362" t="s">
        <v>185</v>
      </c>
      <c r="X20" s="72" t="s">
        <v>198</v>
      </c>
      <c r="Y20" s="336" t="e">
        <f>IF(Q20&gt;Q19,"×","")</f>
        <v>#N/A</v>
      </c>
      <c r="Z20" s="66"/>
      <c r="AA20" s="66"/>
      <c r="AB20" s="66"/>
      <c r="AC20" s="66"/>
      <c r="AD20" s="66"/>
      <c r="AE20" s="66"/>
      <c r="AF20" s="66"/>
      <c r="AG20" s="66"/>
      <c r="AH20" s="66"/>
      <c r="AI20" s="66"/>
      <c r="AJ20" s="66"/>
      <c r="AK20" s="66"/>
      <c r="AL20" s="66"/>
      <c r="AM20" s="441" t="s">
        <v>18</v>
      </c>
      <c r="AN20" s="441"/>
      <c r="AO20" s="441"/>
      <c r="AP20" s="441"/>
      <c r="AQ20" s="441"/>
      <c r="AR20" s="441"/>
      <c r="AS20" s="441"/>
      <c r="AT20" s="441"/>
      <c r="AU20" s="441"/>
      <c r="AV20" s="441"/>
      <c r="AW20" s="441"/>
      <c r="AX20" s="441"/>
      <c r="AY20" s="441"/>
      <c r="AZ20" s="441"/>
      <c r="BA20" s="441"/>
    </row>
    <row r="21" spans="1:53" ht="21.75" customHeight="1">
      <c r="A21" s="66"/>
      <c r="B21" s="88" t="s">
        <v>199</v>
      </c>
      <c r="C21" s="159" t="s">
        <v>30</v>
      </c>
      <c r="D21" s="159"/>
      <c r="E21" s="159"/>
      <c r="F21" s="159"/>
      <c r="G21" s="159"/>
      <c r="H21" s="159"/>
      <c r="I21" s="159"/>
      <c r="J21" s="159"/>
      <c r="K21" s="159"/>
      <c r="L21" s="159"/>
      <c r="M21" s="159"/>
      <c r="N21" s="159"/>
      <c r="O21" s="159"/>
      <c r="P21" s="159"/>
      <c r="Q21" s="319">
        <f>Q18-Q20</f>
        <v>0</v>
      </c>
      <c r="R21" s="319"/>
      <c r="S21" s="319"/>
      <c r="T21" s="319"/>
      <c r="U21" s="319"/>
      <c r="V21" s="319"/>
      <c r="W21" s="360" t="s">
        <v>185</v>
      </c>
      <c r="X21" s="72" t="s">
        <v>198</v>
      </c>
      <c r="Y21" s="336" t="str">
        <f>IFERROR(IF(Q22&gt;=Q21,"○","×"),"")</f>
        <v>○</v>
      </c>
      <c r="Z21" s="66"/>
      <c r="AA21" s="66"/>
      <c r="AB21" s="66"/>
      <c r="AC21" s="66"/>
      <c r="AD21" s="66"/>
      <c r="AE21" s="66"/>
      <c r="AF21" s="66"/>
      <c r="AG21" s="66"/>
      <c r="AH21" s="66"/>
      <c r="AI21" s="66"/>
      <c r="AJ21" s="66"/>
      <c r="AK21" s="66"/>
      <c r="AL21" s="66"/>
      <c r="AM21" s="442" t="s">
        <v>202</v>
      </c>
      <c r="AN21" s="442"/>
      <c r="AO21" s="442"/>
      <c r="AP21" s="442"/>
      <c r="AQ21" s="442"/>
      <c r="AR21" s="442"/>
      <c r="AS21" s="442"/>
      <c r="AT21" s="442"/>
      <c r="AU21" s="442"/>
      <c r="AV21" s="442"/>
      <c r="AW21" s="442"/>
      <c r="AX21" s="442"/>
      <c r="AY21" s="442"/>
      <c r="AZ21" s="442"/>
      <c r="BA21" s="442"/>
    </row>
    <row r="22" spans="1:53" ht="24.75" customHeight="1">
      <c r="A22" s="66"/>
      <c r="B22" s="88" t="s">
        <v>204</v>
      </c>
      <c r="C22" s="159" t="s">
        <v>181</v>
      </c>
      <c r="D22" s="159"/>
      <c r="E22" s="159"/>
      <c r="F22" s="159"/>
      <c r="G22" s="159"/>
      <c r="H22" s="159"/>
      <c r="I22" s="159"/>
      <c r="J22" s="159"/>
      <c r="K22" s="159"/>
      <c r="L22" s="159"/>
      <c r="M22" s="159"/>
      <c r="N22" s="159"/>
      <c r="O22" s="159"/>
      <c r="P22" s="159"/>
      <c r="Q22" s="320"/>
      <c r="R22" s="320"/>
      <c r="S22" s="320"/>
      <c r="T22" s="320"/>
      <c r="U22" s="320"/>
      <c r="V22" s="320"/>
      <c r="W22" s="363" t="s">
        <v>185</v>
      </c>
      <c r="X22" s="72" t="s">
        <v>198</v>
      </c>
      <c r="Y22" s="336"/>
      <c r="Z22" s="66"/>
      <c r="AA22" s="66"/>
      <c r="AB22" s="66"/>
      <c r="AC22" s="66"/>
      <c r="AD22" s="66"/>
      <c r="AE22" s="66"/>
      <c r="AF22" s="66"/>
      <c r="AG22" s="66"/>
      <c r="AH22" s="66"/>
      <c r="AI22" s="66"/>
      <c r="AJ22" s="66"/>
      <c r="AK22" s="66"/>
      <c r="AL22" s="66"/>
    </row>
    <row r="23" spans="1:53" ht="10.5" customHeight="1">
      <c r="A23" s="66"/>
      <c r="B23" s="89"/>
      <c r="C23" s="89"/>
      <c r="D23" s="89"/>
      <c r="E23" s="89"/>
      <c r="F23" s="89"/>
      <c r="G23" s="89"/>
      <c r="H23" s="89"/>
      <c r="I23" s="89"/>
      <c r="J23" s="89"/>
      <c r="K23" s="89"/>
      <c r="L23" s="89"/>
      <c r="M23" s="89"/>
      <c r="N23" s="89"/>
      <c r="O23" s="89"/>
      <c r="P23" s="89"/>
      <c r="Q23" s="89"/>
      <c r="R23" s="89"/>
      <c r="S23" s="89"/>
      <c r="T23" s="89"/>
      <c r="U23" s="89"/>
      <c r="V23" s="89"/>
      <c r="W23" s="89"/>
      <c r="X23" s="66"/>
      <c r="Y23" s="66"/>
      <c r="Z23" s="66"/>
      <c r="AA23" s="66"/>
      <c r="AB23" s="66"/>
      <c r="AC23" s="66"/>
      <c r="AD23" s="66"/>
      <c r="AE23" s="66"/>
      <c r="AF23" s="66"/>
      <c r="AG23" s="66"/>
      <c r="AH23" s="66"/>
      <c r="AI23" s="66"/>
      <c r="AJ23" s="66"/>
      <c r="AK23" s="66"/>
      <c r="AL23" s="66"/>
    </row>
    <row r="24" spans="1:53" ht="19.5" customHeight="1">
      <c r="A24" s="66"/>
      <c r="B24" s="90" t="s">
        <v>123</v>
      </c>
      <c r="C24" s="90"/>
      <c r="D24" s="90"/>
      <c r="E24" s="90"/>
      <c r="F24" s="90"/>
      <c r="G24" s="90"/>
      <c r="H24" s="90"/>
      <c r="I24" s="90"/>
      <c r="J24" s="90"/>
      <c r="K24" s="90"/>
      <c r="L24" s="90"/>
      <c r="M24" s="90"/>
      <c r="N24" s="90"/>
      <c r="O24" s="90"/>
      <c r="P24" s="90"/>
      <c r="Q24" s="90"/>
      <c r="R24" s="90"/>
      <c r="S24" s="90"/>
      <c r="T24" s="90"/>
      <c r="U24" s="90"/>
      <c r="V24" s="90"/>
      <c r="W24" s="90"/>
      <c r="X24" s="72"/>
      <c r="Y24" s="72"/>
      <c r="Z24" s="66"/>
      <c r="AA24" s="66"/>
      <c r="AB24" s="66"/>
      <c r="AC24" s="66"/>
      <c r="AD24" s="66"/>
      <c r="AE24" s="66"/>
      <c r="AF24" s="66"/>
      <c r="AG24" s="66"/>
      <c r="AH24" s="66"/>
      <c r="AI24" s="66"/>
      <c r="AJ24" s="66"/>
      <c r="AK24" s="66"/>
      <c r="AL24" s="66"/>
    </row>
    <row r="25" spans="1:53" ht="30" customHeight="1">
      <c r="A25" s="66"/>
      <c r="B25" s="88" t="s">
        <v>209</v>
      </c>
      <c r="C25" s="160" t="s">
        <v>214</v>
      </c>
      <c r="D25" s="160"/>
      <c r="E25" s="160"/>
      <c r="F25" s="160"/>
      <c r="G25" s="160"/>
      <c r="H25" s="160"/>
      <c r="I25" s="160"/>
      <c r="J25" s="160"/>
      <c r="K25" s="160"/>
      <c r="L25" s="160"/>
      <c r="M25" s="160"/>
      <c r="N25" s="160"/>
      <c r="O25" s="160"/>
      <c r="P25" s="160"/>
      <c r="Q25" s="321" t="e">
        <f>Q19-Q20</f>
        <v>#N/A</v>
      </c>
      <c r="R25" s="321"/>
      <c r="S25" s="321"/>
      <c r="T25" s="321"/>
      <c r="U25" s="321"/>
      <c r="V25" s="321"/>
      <c r="W25" s="361" t="s">
        <v>185</v>
      </c>
      <c r="X25" s="72" t="s">
        <v>198</v>
      </c>
      <c r="Y25" s="368" t="str">
        <f>IFERROR(IF(Q25&lt;=0,"",IF(Q26&gt;=Q25,"○","△")),"")</f>
        <v/>
      </c>
      <c r="Z25" s="72" t="s">
        <v>198</v>
      </c>
      <c r="AA25" s="336" t="str">
        <f>IFERROR(IF(Y25="△",IF(Q28&gt;=Q25,"○","×"),""),"")</f>
        <v/>
      </c>
      <c r="AB25" s="66"/>
      <c r="AC25" s="66"/>
      <c r="AD25" s="66"/>
      <c r="AE25" s="66"/>
      <c r="AF25" s="66"/>
      <c r="AG25" s="66"/>
      <c r="AH25" s="66"/>
      <c r="AI25" s="66"/>
      <c r="AJ25" s="66"/>
      <c r="AK25" s="66"/>
      <c r="AL25" s="66"/>
    </row>
    <row r="26" spans="1:53" ht="39.75" customHeight="1">
      <c r="A26" s="66"/>
      <c r="B26" s="88" t="s">
        <v>215</v>
      </c>
      <c r="C26" s="160" t="s">
        <v>216</v>
      </c>
      <c r="D26" s="160"/>
      <c r="E26" s="160"/>
      <c r="F26" s="160"/>
      <c r="G26" s="160"/>
      <c r="H26" s="160"/>
      <c r="I26" s="160"/>
      <c r="J26" s="160"/>
      <c r="K26" s="160"/>
      <c r="L26" s="160"/>
      <c r="M26" s="160"/>
      <c r="N26" s="160"/>
      <c r="O26" s="160"/>
      <c r="P26" s="160"/>
      <c r="Q26" s="320"/>
      <c r="R26" s="320"/>
      <c r="S26" s="320"/>
      <c r="T26" s="320"/>
      <c r="U26" s="320"/>
      <c r="V26" s="320"/>
      <c r="W26" s="361" t="s">
        <v>185</v>
      </c>
      <c r="X26" s="72" t="s">
        <v>198</v>
      </c>
      <c r="Y26" s="368"/>
      <c r="Z26" s="72"/>
      <c r="AA26" s="336"/>
      <c r="AB26" s="66"/>
      <c r="AC26" s="66"/>
      <c r="AD26" s="66"/>
      <c r="AE26" s="66"/>
      <c r="AF26" s="66"/>
      <c r="AG26" s="66"/>
      <c r="AH26" s="66"/>
      <c r="AI26" s="66"/>
      <c r="AJ26" s="66"/>
      <c r="AK26" s="66"/>
      <c r="AL26" s="66"/>
    </row>
    <row r="27" spans="1:53" ht="27.75" customHeight="1">
      <c r="A27" s="66"/>
      <c r="B27" s="88" t="s">
        <v>220</v>
      </c>
      <c r="C27" s="160" t="s">
        <v>225</v>
      </c>
      <c r="D27" s="160"/>
      <c r="E27" s="160"/>
      <c r="F27" s="160"/>
      <c r="G27" s="160"/>
      <c r="H27" s="160"/>
      <c r="I27" s="160"/>
      <c r="J27" s="160"/>
      <c r="K27" s="160"/>
      <c r="L27" s="160"/>
      <c r="M27" s="160"/>
      <c r="N27" s="160"/>
      <c r="O27" s="160"/>
      <c r="P27" s="160"/>
      <c r="Q27" s="320"/>
      <c r="R27" s="320"/>
      <c r="S27" s="320"/>
      <c r="T27" s="320"/>
      <c r="U27" s="320"/>
      <c r="V27" s="320"/>
      <c r="W27" s="361" t="s">
        <v>185</v>
      </c>
      <c r="X27" s="66"/>
      <c r="Y27" s="66"/>
      <c r="Z27" s="72"/>
      <c r="AA27" s="336"/>
      <c r="AB27" s="66"/>
      <c r="AC27" s="66"/>
      <c r="AD27" s="66"/>
      <c r="AE27" s="66"/>
      <c r="AF27" s="66"/>
      <c r="AG27" s="66"/>
      <c r="AH27" s="66"/>
      <c r="AI27" s="66"/>
      <c r="AJ27" s="66"/>
      <c r="AK27" s="66"/>
      <c r="AL27" s="66"/>
      <c r="AM27" s="443" t="s">
        <v>229</v>
      </c>
      <c r="AN27" s="443"/>
      <c r="AO27" s="443"/>
      <c r="AP27" s="443"/>
      <c r="AQ27" s="443"/>
      <c r="AR27" s="443"/>
      <c r="AS27" s="443"/>
      <c r="AT27" s="443"/>
      <c r="AU27" s="443"/>
      <c r="AV27" s="443"/>
      <c r="AW27" s="443"/>
      <c r="AX27" s="443"/>
      <c r="AY27" s="443"/>
      <c r="AZ27" s="443"/>
      <c r="BA27" s="443"/>
    </row>
    <row r="28" spans="1:53" ht="18" customHeight="1">
      <c r="A28" s="66"/>
      <c r="B28" s="88" t="s">
        <v>235</v>
      </c>
      <c r="C28" s="160" t="s">
        <v>237</v>
      </c>
      <c r="D28" s="160"/>
      <c r="E28" s="160"/>
      <c r="F28" s="160"/>
      <c r="G28" s="160"/>
      <c r="H28" s="160"/>
      <c r="I28" s="160"/>
      <c r="J28" s="160"/>
      <c r="K28" s="160"/>
      <c r="L28" s="160"/>
      <c r="M28" s="160"/>
      <c r="N28" s="160"/>
      <c r="O28" s="160"/>
      <c r="P28" s="160"/>
      <c r="Q28" s="322">
        <f>Q26+Q27</f>
        <v>0</v>
      </c>
      <c r="R28" s="322"/>
      <c r="S28" s="322"/>
      <c r="T28" s="322"/>
      <c r="U28" s="322"/>
      <c r="V28" s="322"/>
      <c r="W28" s="361" t="s">
        <v>185</v>
      </c>
      <c r="X28" s="66"/>
      <c r="Y28" s="66"/>
      <c r="Z28" s="66" t="s">
        <v>198</v>
      </c>
      <c r="AA28" s="336"/>
      <c r="AB28" s="66"/>
      <c r="AC28" s="66"/>
      <c r="AD28" s="66"/>
      <c r="AE28" s="66"/>
      <c r="AF28" s="66"/>
      <c r="AG28" s="66"/>
      <c r="AH28" s="66"/>
      <c r="AI28" s="66"/>
      <c r="AJ28" s="66"/>
      <c r="AK28" s="336" t="str">
        <f>IFERROR(IF(OR(AND(AM29=1,O29&lt;&gt;""),AND(AM30=1,U29&lt;&gt;"")),"○","×"),"")</f>
        <v>×</v>
      </c>
      <c r="AL28" s="66"/>
      <c r="AM28" s="444" t="s">
        <v>64</v>
      </c>
      <c r="AN28" s="444"/>
      <c r="AO28" s="444"/>
      <c r="AP28" s="444"/>
      <c r="AQ28" s="444"/>
      <c r="AR28" s="444"/>
      <c r="AS28" s="444"/>
      <c r="AT28" s="444"/>
      <c r="AU28" s="444"/>
      <c r="AV28" s="444"/>
      <c r="AW28" s="444"/>
      <c r="AX28" s="444"/>
      <c r="AY28" s="444"/>
      <c r="AZ28" s="444"/>
      <c r="BA28" s="444"/>
    </row>
    <row r="29" spans="1:53" ht="18" customHeight="1">
      <c r="A29" s="66"/>
      <c r="B29" s="91" t="s">
        <v>239</v>
      </c>
      <c r="C29" s="161" t="s">
        <v>241</v>
      </c>
      <c r="D29" s="161"/>
      <c r="E29" s="161"/>
      <c r="F29" s="250"/>
      <c r="G29" s="266" t="s">
        <v>245</v>
      </c>
      <c r="H29" s="266"/>
      <c r="I29" s="266"/>
      <c r="J29" s="266"/>
      <c r="K29" s="305" t="s">
        <v>248</v>
      </c>
      <c r="L29" s="305"/>
      <c r="M29" s="305"/>
      <c r="N29" s="305"/>
      <c r="O29" s="313"/>
      <c r="P29" s="313"/>
      <c r="Q29" s="323" t="s">
        <v>249</v>
      </c>
      <c r="R29" s="323"/>
      <c r="S29" s="323"/>
      <c r="T29" s="323"/>
      <c r="U29" s="348"/>
      <c r="V29" s="348"/>
      <c r="W29" s="348"/>
      <c r="X29" s="348"/>
      <c r="Y29" s="348"/>
      <c r="Z29" s="348"/>
      <c r="AA29" s="348"/>
      <c r="AB29" s="348"/>
      <c r="AC29" s="348"/>
      <c r="AD29" s="348"/>
      <c r="AE29" s="348"/>
      <c r="AF29" s="348"/>
      <c r="AG29" s="348"/>
      <c r="AH29" s="348"/>
      <c r="AI29" s="348"/>
      <c r="AJ29" s="348"/>
      <c r="AK29" s="348"/>
      <c r="AL29" s="435"/>
      <c r="AM29" s="445" t="b">
        <f>FALSE()</f>
        <v>0</v>
      </c>
    </row>
    <row r="30" spans="1:53" ht="18" customHeight="1">
      <c r="A30" s="66"/>
      <c r="B30" s="91"/>
      <c r="C30" s="161"/>
      <c r="D30" s="161"/>
      <c r="E30" s="161"/>
      <c r="F30" s="251"/>
      <c r="G30" s="267" t="s">
        <v>257</v>
      </c>
      <c r="H30" s="267"/>
      <c r="I30" s="267"/>
      <c r="J30" s="267"/>
      <c r="K30" s="305"/>
      <c r="L30" s="305"/>
      <c r="M30" s="305"/>
      <c r="N30" s="305"/>
      <c r="O30" s="313"/>
      <c r="P30" s="313"/>
      <c r="Q30" s="323"/>
      <c r="R30" s="323"/>
      <c r="S30" s="323"/>
      <c r="T30" s="323"/>
      <c r="U30" s="348"/>
      <c r="V30" s="348"/>
      <c r="W30" s="348"/>
      <c r="X30" s="348"/>
      <c r="Y30" s="348"/>
      <c r="Z30" s="348"/>
      <c r="AA30" s="348"/>
      <c r="AB30" s="348"/>
      <c r="AC30" s="348"/>
      <c r="AD30" s="348"/>
      <c r="AE30" s="348"/>
      <c r="AF30" s="348"/>
      <c r="AG30" s="348"/>
      <c r="AH30" s="348"/>
      <c r="AI30" s="348"/>
      <c r="AJ30" s="348"/>
      <c r="AK30" s="348"/>
      <c r="AL30" s="435"/>
      <c r="AM30" s="445" t="b">
        <f>FALSE()</f>
        <v>0</v>
      </c>
    </row>
    <row r="31" spans="1:53" ht="18" customHeight="1">
      <c r="A31" s="66"/>
      <c r="B31" s="92" t="s">
        <v>258</v>
      </c>
      <c r="C31" s="162"/>
      <c r="D31" s="162"/>
      <c r="E31" s="162"/>
      <c r="F31" s="252"/>
      <c r="G31" s="268"/>
      <c r="H31" s="268"/>
      <c r="I31" s="268"/>
      <c r="J31" s="268"/>
      <c r="K31" s="252"/>
      <c r="L31" s="252"/>
      <c r="M31" s="252"/>
      <c r="N31" s="252"/>
      <c r="O31" s="314"/>
      <c r="P31" s="314"/>
      <c r="Q31" s="268"/>
      <c r="R31" s="268"/>
      <c r="S31" s="268"/>
      <c r="T31" s="268"/>
      <c r="U31" s="349"/>
      <c r="V31" s="349"/>
      <c r="W31" s="349"/>
      <c r="X31" s="349"/>
      <c r="Y31" s="349"/>
      <c r="Z31" s="349"/>
      <c r="AA31" s="349"/>
      <c r="AB31" s="349"/>
      <c r="AC31" s="349"/>
      <c r="AD31" s="349"/>
      <c r="AE31" s="349"/>
      <c r="AF31" s="349"/>
      <c r="AG31" s="349"/>
      <c r="AH31" s="349"/>
      <c r="AI31" s="349"/>
      <c r="AJ31" s="349"/>
      <c r="AK31" s="349"/>
      <c r="AL31" s="435"/>
      <c r="AM31" s="446"/>
    </row>
    <row r="32" spans="1:53" ht="25.5" customHeight="1">
      <c r="A32" s="66"/>
      <c r="B32" s="93" t="s">
        <v>261</v>
      </c>
      <c r="C32" s="163" t="s">
        <v>266</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349"/>
      <c r="AM32" s="446"/>
      <c r="AN32" s="446"/>
    </row>
    <row r="33" spans="1:53" ht="23.25" customHeight="1">
      <c r="A33" s="66"/>
      <c r="B33" s="93" t="s">
        <v>261</v>
      </c>
      <c r="C33" s="163" t="s">
        <v>268</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349"/>
      <c r="AM33" s="446"/>
      <c r="AN33" s="446"/>
    </row>
    <row r="34" spans="1:53" ht="7.5" customHeight="1">
      <c r="A34" s="66"/>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72"/>
      <c r="AB34" s="200"/>
      <c r="AC34" s="200"/>
      <c r="AD34" s="200"/>
      <c r="AE34" s="200"/>
      <c r="AF34" s="200"/>
      <c r="AG34" s="200"/>
      <c r="AH34" s="200"/>
      <c r="AI34" s="200"/>
      <c r="AJ34" s="200"/>
      <c r="AK34" s="200"/>
      <c r="AL34" s="66"/>
    </row>
    <row r="35" spans="1:53" ht="19.5" customHeight="1">
      <c r="A35" s="66"/>
      <c r="B35" s="83" t="s">
        <v>272</v>
      </c>
      <c r="C35" s="164"/>
      <c r="D35" s="219"/>
      <c r="E35" s="219"/>
      <c r="F35" s="219"/>
      <c r="G35" s="269"/>
      <c r="H35" s="269"/>
      <c r="I35" s="269"/>
      <c r="J35" s="269"/>
      <c r="K35" s="269"/>
      <c r="L35" s="269"/>
      <c r="M35" s="269"/>
      <c r="N35" s="269"/>
      <c r="O35" s="269"/>
      <c r="P35" s="269"/>
      <c r="Q35" s="324"/>
      <c r="R35" s="324"/>
      <c r="S35" s="324"/>
      <c r="T35" s="324"/>
      <c r="U35" s="324"/>
      <c r="V35" s="324"/>
      <c r="W35" s="269"/>
      <c r="X35" s="269"/>
      <c r="Y35" s="269"/>
      <c r="Z35" s="269"/>
      <c r="AA35" s="269"/>
      <c r="AB35" s="269"/>
      <c r="AC35" s="269"/>
      <c r="AD35" s="384"/>
      <c r="AE35" s="269"/>
      <c r="AF35" s="269"/>
      <c r="AG35" s="269"/>
      <c r="AH35" s="269"/>
      <c r="AI35" s="269"/>
      <c r="AJ35" s="269"/>
      <c r="AK35" s="384"/>
      <c r="AL35" s="66"/>
    </row>
    <row r="36" spans="1:53" ht="18.75" customHeight="1">
      <c r="A36" s="66"/>
      <c r="B36" s="95" t="s">
        <v>59</v>
      </c>
      <c r="C36" s="165" t="s">
        <v>274</v>
      </c>
      <c r="D36" s="165"/>
      <c r="E36" s="165"/>
      <c r="F36" s="165"/>
      <c r="G36" s="165"/>
      <c r="H36" s="165"/>
      <c r="I36" s="165"/>
      <c r="J36" s="165"/>
      <c r="K36" s="165"/>
      <c r="L36" s="165"/>
      <c r="M36" s="165"/>
      <c r="N36" s="165"/>
      <c r="O36" s="165"/>
      <c r="P36" s="165"/>
      <c r="Q36" s="325">
        <f>Q37-Q38</f>
        <v>0</v>
      </c>
      <c r="R36" s="325"/>
      <c r="S36" s="325"/>
      <c r="T36" s="325"/>
      <c r="U36" s="325"/>
      <c r="V36" s="325"/>
      <c r="W36" s="364" t="s">
        <v>185</v>
      </c>
      <c r="X36" s="367" t="s">
        <v>198</v>
      </c>
      <c r="Y36" s="336" t="str">
        <f>IF(Q40="","",IF(Q36="","",IF(Q36&gt;=Q40,"○","×")))</f>
        <v>○</v>
      </c>
      <c r="Z36" s="375"/>
      <c r="AA36" s="269"/>
      <c r="AB36" s="269"/>
      <c r="AC36" s="269"/>
      <c r="AD36" s="384"/>
      <c r="AE36" s="384"/>
      <c r="AF36" s="384"/>
      <c r="AG36" s="384"/>
      <c r="AH36" s="384"/>
      <c r="AI36" s="384"/>
      <c r="AJ36" s="384"/>
      <c r="AK36" s="384"/>
      <c r="AL36" s="66"/>
      <c r="AM36" s="447" t="s">
        <v>183</v>
      </c>
      <c r="AN36" s="447"/>
      <c r="AO36" s="447"/>
      <c r="AP36" s="447"/>
      <c r="AQ36" s="447"/>
      <c r="AR36" s="447"/>
      <c r="AS36" s="447"/>
      <c r="AT36" s="447"/>
      <c r="AU36" s="447"/>
      <c r="AV36" s="447"/>
      <c r="AW36" s="447"/>
      <c r="AX36" s="447"/>
      <c r="AY36" s="447"/>
      <c r="AZ36" s="447"/>
      <c r="BA36" s="447"/>
    </row>
    <row r="37" spans="1:53" ht="18.75" customHeight="1">
      <c r="A37" s="66"/>
      <c r="B37" s="96"/>
      <c r="C37" s="166" t="s">
        <v>157</v>
      </c>
      <c r="D37" s="166"/>
      <c r="E37" s="166"/>
      <c r="F37" s="166"/>
      <c r="G37" s="166"/>
      <c r="H37" s="166"/>
      <c r="I37" s="166"/>
      <c r="J37" s="166"/>
      <c r="K37" s="166"/>
      <c r="L37" s="166"/>
      <c r="M37" s="166"/>
      <c r="N37" s="166"/>
      <c r="O37" s="166"/>
      <c r="P37" s="166"/>
      <c r="Q37" s="326"/>
      <c r="R37" s="326"/>
      <c r="S37" s="326"/>
      <c r="T37" s="326"/>
      <c r="U37" s="326"/>
      <c r="V37" s="326"/>
      <c r="W37" s="364" t="s">
        <v>185</v>
      </c>
      <c r="X37" s="367"/>
      <c r="Y37" s="336"/>
      <c r="Z37" s="375"/>
      <c r="AA37" s="269"/>
      <c r="AB37" s="269"/>
      <c r="AC37" s="269"/>
      <c r="AD37" s="384"/>
      <c r="AE37" s="269"/>
      <c r="AF37" s="269"/>
      <c r="AG37" s="269"/>
      <c r="AH37" s="269"/>
      <c r="AI37" s="269"/>
      <c r="AJ37" s="269"/>
      <c r="AK37" s="384"/>
      <c r="AL37" s="66"/>
      <c r="AM37" s="447"/>
      <c r="AN37" s="447"/>
      <c r="AO37" s="447"/>
      <c r="AP37" s="447"/>
      <c r="AQ37" s="447"/>
      <c r="AR37" s="447"/>
      <c r="AS37" s="447"/>
      <c r="AT37" s="447"/>
      <c r="AU37" s="447"/>
      <c r="AV37" s="447"/>
      <c r="AW37" s="447"/>
      <c r="AX37" s="447"/>
      <c r="AY37" s="447"/>
      <c r="AZ37" s="447"/>
      <c r="BA37" s="447"/>
    </row>
    <row r="38" spans="1:53" ht="18.75" customHeight="1">
      <c r="A38" s="66"/>
      <c r="B38" s="96"/>
      <c r="C38" s="167" t="s">
        <v>276</v>
      </c>
      <c r="D38" s="167"/>
      <c r="E38" s="167"/>
      <c r="F38" s="167"/>
      <c r="G38" s="167"/>
      <c r="H38" s="167"/>
      <c r="I38" s="167"/>
      <c r="J38" s="167"/>
      <c r="K38" s="167"/>
      <c r="L38" s="167"/>
      <c r="M38" s="167"/>
      <c r="N38" s="167"/>
      <c r="O38" s="167"/>
      <c r="P38" s="167"/>
      <c r="Q38" s="325">
        <f>Q22</f>
        <v>0</v>
      </c>
      <c r="R38" s="325"/>
      <c r="S38" s="325"/>
      <c r="T38" s="325"/>
      <c r="U38" s="325"/>
      <c r="V38" s="325"/>
      <c r="W38" s="364" t="s">
        <v>185</v>
      </c>
      <c r="X38" s="367"/>
      <c r="Y38" s="336"/>
      <c r="Z38" s="375"/>
      <c r="AA38" s="269"/>
      <c r="AB38" s="269"/>
      <c r="AC38" s="269"/>
      <c r="AD38" s="384"/>
      <c r="AE38" s="269"/>
      <c r="AF38" s="269"/>
      <c r="AG38" s="269"/>
      <c r="AH38" s="269"/>
      <c r="AI38" s="269"/>
      <c r="AJ38" s="269"/>
      <c r="AK38" s="384"/>
      <c r="AL38" s="66"/>
      <c r="AM38" s="447"/>
      <c r="AN38" s="447"/>
      <c r="AO38" s="447"/>
      <c r="AP38" s="447"/>
      <c r="AQ38" s="447"/>
      <c r="AR38" s="447"/>
      <c r="AS38" s="447"/>
      <c r="AT38" s="447"/>
      <c r="AU38" s="447"/>
      <c r="AV38" s="447"/>
      <c r="AW38" s="447"/>
      <c r="AX38" s="447"/>
      <c r="AY38" s="447"/>
      <c r="AZ38" s="447"/>
      <c r="BA38" s="447"/>
    </row>
    <row r="39" spans="1:53" ht="27" customHeight="1">
      <c r="A39" s="66"/>
      <c r="B39" s="96"/>
      <c r="C39" s="168" t="s">
        <v>278</v>
      </c>
      <c r="D39" s="168"/>
      <c r="E39" s="168"/>
      <c r="F39" s="168"/>
      <c r="G39" s="168"/>
      <c r="H39" s="168"/>
      <c r="I39" s="168"/>
      <c r="J39" s="168"/>
      <c r="K39" s="168"/>
      <c r="L39" s="168"/>
      <c r="M39" s="168"/>
      <c r="N39" s="168"/>
      <c r="O39" s="168"/>
      <c r="P39" s="168"/>
      <c r="Q39" s="327"/>
      <c r="R39" s="327"/>
      <c r="S39" s="327"/>
      <c r="T39" s="327"/>
      <c r="U39" s="327"/>
      <c r="V39" s="327"/>
      <c r="W39" s="365" t="s">
        <v>185</v>
      </c>
      <c r="X39" s="367"/>
      <c r="Y39" s="336"/>
      <c r="Z39" s="375"/>
      <c r="AA39" s="269"/>
      <c r="AB39" s="269"/>
      <c r="AC39" s="269"/>
      <c r="AD39" s="384"/>
      <c r="AE39" s="269"/>
      <c r="AF39" s="269"/>
      <c r="AG39" s="269"/>
      <c r="AH39" s="269"/>
      <c r="AI39" s="269"/>
      <c r="AJ39" s="269"/>
      <c r="AK39" s="384"/>
      <c r="AL39" s="66"/>
      <c r="AM39" s="447"/>
      <c r="AN39" s="447"/>
      <c r="AO39" s="447"/>
      <c r="AP39" s="447"/>
      <c r="AQ39" s="447"/>
      <c r="AR39" s="447"/>
      <c r="AS39" s="447"/>
      <c r="AT39" s="447"/>
      <c r="AU39" s="447"/>
      <c r="AV39" s="447"/>
      <c r="AW39" s="447"/>
      <c r="AX39" s="447"/>
      <c r="AY39" s="447"/>
      <c r="AZ39" s="447"/>
      <c r="BA39" s="447"/>
    </row>
    <row r="40" spans="1:53" ht="30.75" customHeight="1">
      <c r="A40" s="66"/>
      <c r="B40" s="95" t="s">
        <v>199</v>
      </c>
      <c r="C40" s="169" t="s">
        <v>280</v>
      </c>
      <c r="D40" s="169"/>
      <c r="E40" s="169"/>
      <c r="F40" s="169"/>
      <c r="G40" s="169"/>
      <c r="H40" s="169"/>
      <c r="I40" s="169"/>
      <c r="J40" s="169"/>
      <c r="K40" s="169"/>
      <c r="L40" s="169"/>
      <c r="M40" s="169"/>
      <c r="N40" s="169"/>
      <c r="O40" s="169"/>
      <c r="P40" s="169"/>
      <c r="Q40" s="325">
        <f>Q41-Q42-Q43-Q44-Q45-Q46</f>
        <v>0</v>
      </c>
      <c r="R40" s="325"/>
      <c r="S40" s="325"/>
      <c r="T40" s="325"/>
      <c r="U40" s="325"/>
      <c r="V40" s="325"/>
      <c r="W40" s="366" t="s">
        <v>185</v>
      </c>
      <c r="X40" s="367" t="s">
        <v>198</v>
      </c>
      <c r="Y40" s="336"/>
      <c r="Z40" s="375"/>
      <c r="AA40" s="269"/>
      <c r="AB40" s="269"/>
      <c r="AC40" s="269"/>
      <c r="AD40" s="384"/>
      <c r="AE40" s="269"/>
      <c r="AF40" s="269"/>
      <c r="AG40" s="269"/>
      <c r="AH40" s="269"/>
      <c r="AI40" s="269"/>
      <c r="AJ40" s="269"/>
      <c r="AK40" s="384"/>
      <c r="AL40" s="66"/>
      <c r="AM40" s="447"/>
      <c r="AN40" s="447"/>
      <c r="AO40" s="447"/>
      <c r="AP40" s="447"/>
      <c r="AQ40" s="447"/>
      <c r="AR40" s="447"/>
      <c r="AS40" s="447"/>
      <c r="AT40" s="447"/>
      <c r="AU40" s="447"/>
      <c r="AV40" s="447"/>
      <c r="AW40" s="447"/>
      <c r="AX40" s="447"/>
      <c r="AY40" s="447"/>
      <c r="AZ40" s="447"/>
      <c r="BA40" s="447"/>
    </row>
    <row r="41" spans="1:53" ht="18.75" customHeight="1">
      <c r="A41" s="66"/>
      <c r="B41" s="97"/>
      <c r="C41" s="170" t="s">
        <v>284</v>
      </c>
      <c r="D41" s="170"/>
      <c r="E41" s="170"/>
      <c r="F41" s="170"/>
      <c r="G41" s="170"/>
      <c r="H41" s="170"/>
      <c r="I41" s="170"/>
      <c r="J41" s="170"/>
      <c r="K41" s="170"/>
      <c r="L41" s="170"/>
      <c r="M41" s="170"/>
      <c r="N41" s="170"/>
      <c r="O41" s="170"/>
      <c r="P41" s="170"/>
      <c r="Q41" s="326"/>
      <c r="R41" s="326"/>
      <c r="S41" s="326"/>
      <c r="T41" s="326"/>
      <c r="U41" s="326"/>
      <c r="V41" s="326"/>
      <c r="W41" s="364" t="s">
        <v>185</v>
      </c>
      <c r="X41" s="269"/>
      <c r="Y41" s="269"/>
      <c r="Z41" s="269"/>
      <c r="AA41" s="269"/>
      <c r="AB41" s="269"/>
      <c r="AC41" s="269"/>
      <c r="AD41" s="384"/>
      <c r="AE41" s="269"/>
      <c r="AF41" s="269"/>
      <c r="AG41" s="269"/>
      <c r="AH41" s="269"/>
      <c r="AI41" s="269"/>
      <c r="AJ41" s="269"/>
      <c r="AK41" s="384"/>
      <c r="AL41" s="66"/>
    </row>
    <row r="42" spans="1:53" ht="18.75" customHeight="1">
      <c r="A42" s="66"/>
      <c r="B42" s="97"/>
      <c r="C42" s="170" t="s">
        <v>292</v>
      </c>
      <c r="D42" s="170"/>
      <c r="E42" s="170"/>
      <c r="F42" s="170"/>
      <c r="G42" s="170"/>
      <c r="H42" s="170"/>
      <c r="I42" s="170"/>
      <c r="J42" s="170"/>
      <c r="K42" s="170"/>
      <c r="L42" s="170"/>
      <c r="M42" s="170"/>
      <c r="N42" s="170"/>
      <c r="O42" s="170"/>
      <c r="P42" s="170"/>
      <c r="Q42" s="326"/>
      <c r="R42" s="326"/>
      <c r="S42" s="326"/>
      <c r="T42" s="326"/>
      <c r="U42" s="326"/>
      <c r="V42" s="326"/>
      <c r="W42" s="364" t="s">
        <v>185</v>
      </c>
      <c r="X42" s="269"/>
      <c r="Y42" s="269"/>
      <c r="Z42" s="269"/>
      <c r="AA42" s="269"/>
      <c r="AB42" s="269"/>
      <c r="AC42" s="269"/>
      <c r="AD42" s="384"/>
      <c r="AE42" s="269"/>
      <c r="AF42" s="269"/>
      <c r="AG42" s="269"/>
      <c r="AH42" s="269"/>
      <c r="AI42" s="269"/>
      <c r="AJ42" s="269"/>
      <c r="AK42" s="384"/>
      <c r="AL42" s="66"/>
    </row>
    <row r="43" spans="1:53" ht="18.75" customHeight="1">
      <c r="A43" s="66"/>
      <c r="B43" s="97"/>
      <c r="C43" s="170" t="s">
        <v>295</v>
      </c>
      <c r="D43" s="170"/>
      <c r="E43" s="170"/>
      <c r="F43" s="170"/>
      <c r="G43" s="170"/>
      <c r="H43" s="170"/>
      <c r="I43" s="170"/>
      <c r="J43" s="170"/>
      <c r="K43" s="170"/>
      <c r="L43" s="170"/>
      <c r="M43" s="170"/>
      <c r="N43" s="170"/>
      <c r="O43" s="170"/>
      <c r="P43" s="170"/>
      <c r="Q43" s="326"/>
      <c r="R43" s="326"/>
      <c r="S43" s="326"/>
      <c r="T43" s="326"/>
      <c r="U43" s="326"/>
      <c r="V43" s="326"/>
      <c r="W43" s="364" t="s">
        <v>185</v>
      </c>
      <c r="X43" s="269"/>
      <c r="Y43" s="269"/>
      <c r="Z43" s="269"/>
      <c r="AA43" s="269"/>
      <c r="AB43" s="269"/>
      <c r="AC43" s="269"/>
      <c r="AD43" s="384"/>
      <c r="AE43" s="269"/>
      <c r="AF43" s="269"/>
      <c r="AG43" s="269"/>
      <c r="AH43" s="269"/>
      <c r="AI43" s="269"/>
      <c r="AJ43" s="269"/>
      <c r="AK43" s="384"/>
      <c r="AL43" s="66"/>
    </row>
    <row r="44" spans="1:53" ht="20.25" customHeight="1">
      <c r="A44" s="66"/>
      <c r="B44" s="97"/>
      <c r="C44" s="171" t="s">
        <v>299</v>
      </c>
      <c r="D44" s="171"/>
      <c r="E44" s="171"/>
      <c r="F44" s="171"/>
      <c r="G44" s="171"/>
      <c r="H44" s="171"/>
      <c r="I44" s="171"/>
      <c r="J44" s="171"/>
      <c r="K44" s="171"/>
      <c r="L44" s="171"/>
      <c r="M44" s="171"/>
      <c r="N44" s="171"/>
      <c r="O44" s="171"/>
      <c r="P44" s="171"/>
      <c r="Q44" s="326"/>
      <c r="R44" s="326"/>
      <c r="S44" s="326"/>
      <c r="T44" s="326"/>
      <c r="U44" s="326"/>
      <c r="V44" s="326"/>
      <c r="W44" s="364" t="s">
        <v>185</v>
      </c>
      <c r="X44" s="269"/>
      <c r="Y44" s="269"/>
      <c r="Z44" s="269"/>
      <c r="AA44" s="269"/>
      <c r="AB44" s="269"/>
      <c r="AC44" s="269"/>
      <c r="AD44" s="384"/>
      <c r="AE44" s="269"/>
      <c r="AF44" s="269"/>
      <c r="AG44" s="269"/>
      <c r="AH44" s="269"/>
      <c r="AI44" s="269"/>
      <c r="AJ44" s="269"/>
      <c r="AK44" s="384"/>
      <c r="AL44" s="66"/>
    </row>
    <row r="45" spans="1:53" ht="27.75" customHeight="1">
      <c r="A45" s="66"/>
      <c r="B45" s="97"/>
      <c r="C45" s="171" t="s">
        <v>195</v>
      </c>
      <c r="D45" s="171"/>
      <c r="E45" s="171"/>
      <c r="F45" s="171"/>
      <c r="G45" s="171"/>
      <c r="H45" s="171"/>
      <c r="I45" s="171"/>
      <c r="J45" s="171"/>
      <c r="K45" s="171"/>
      <c r="L45" s="171"/>
      <c r="M45" s="171"/>
      <c r="N45" s="171"/>
      <c r="O45" s="171"/>
      <c r="P45" s="171"/>
      <c r="Q45" s="326"/>
      <c r="R45" s="326"/>
      <c r="S45" s="326"/>
      <c r="T45" s="326"/>
      <c r="U45" s="326"/>
      <c r="V45" s="326"/>
      <c r="W45" s="364" t="s">
        <v>185</v>
      </c>
      <c r="X45" s="269"/>
      <c r="Y45" s="269"/>
      <c r="Z45" s="269"/>
      <c r="AA45" s="269"/>
      <c r="AB45" s="269"/>
      <c r="AC45" s="269"/>
      <c r="AD45" s="384"/>
      <c r="AE45" s="269"/>
      <c r="AF45" s="269"/>
      <c r="AG45" s="269"/>
      <c r="AH45" s="269"/>
      <c r="AI45" s="269"/>
      <c r="AJ45" s="269"/>
      <c r="AK45" s="384"/>
      <c r="AL45" s="66"/>
    </row>
    <row r="46" spans="1:53" ht="28.5" customHeight="1">
      <c r="A46" s="66"/>
      <c r="B46" s="97"/>
      <c r="C46" s="172" t="s">
        <v>303</v>
      </c>
      <c r="D46" s="172"/>
      <c r="E46" s="172"/>
      <c r="F46" s="172"/>
      <c r="G46" s="172"/>
      <c r="H46" s="172"/>
      <c r="I46" s="172"/>
      <c r="J46" s="172"/>
      <c r="K46" s="172"/>
      <c r="L46" s="172"/>
      <c r="M46" s="172"/>
      <c r="N46" s="172"/>
      <c r="O46" s="172"/>
      <c r="P46" s="172"/>
      <c r="Q46" s="326"/>
      <c r="R46" s="326"/>
      <c r="S46" s="326"/>
      <c r="T46" s="326"/>
      <c r="U46" s="326"/>
      <c r="V46" s="326"/>
      <c r="W46" s="366" t="s">
        <v>185</v>
      </c>
      <c r="X46" s="269"/>
      <c r="Y46" s="269"/>
      <c r="Z46" s="269"/>
      <c r="AA46" s="269"/>
      <c r="AB46" s="384"/>
      <c r="AC46" s="269"/>
      <c r="AD46" s="269"/>
      <c r="AE46" s="269"/>
      <c r="AF46" s="269"/>
      <c r="AG46" s="269"/>
      <c r="AH46" s="269"/>
      <c r="AI46" s="384"/>
      <c r="AJ46" s="66"/>
      <c r="AK46" s="66"/>
      <c r="AL46" s="66"/>
      <c r="AM46" s="1"/>
      <c r="AN46" s="1"/>
      <c r="AO46" s="1"/>
      <c r="AP46" s="1"/>
      <c r="AQ46" s="1"/>
      <c r="AR46" s="1"/>
      <c r="AS46" s="1"/>
      <c r="AT46" s="1"/>
      <c r="AU46" s="1"/>
      <c r="AV46" s="1"/>
      <c r="AW46" s="1"/>
      <c r="AX46" s="1"/>
      <c r="AY46" s="1"/>
      <c r="AZ46" s="1"/>
      <c r="BA46" s="1"/>
    </row>
    <row r="47" spans="1:53" s="61" customFormat="1" ht="6" customHeight="1">
      <c r="A47" s="67"/>
      <c r="B47" s="98"/>
      <c r="C47" s="155"/>
      <c r="D47" s="119"/>
      <c r="E47" s="98"/>
      <c r="F47" s="98"/>
      <c r="G47" s="98"/>
      <c r="H47" s="98"/>
      <c r="I47" s="98"/>
      <c r="J47" s="98"/>
      <c r="K47" s="98"/>
      <c r="L47" s="309"/>
      <c r="M47" s="309"/>
      <c r="N47" s="309"/>
      <c r="O47" s="309"/>
      <c r="P47" s="309"/>
      <c r="Q47" s="309"/>
      <c r="R47" s="309"/>
      <c r="S47" s="309"/>
      <c r="T47" s="339"/>
      <c r="U47" s="347"/>
      <c r="V47" s="347"/>
      <c r="W47" s="347"/>
      <c r="X47" s="347"/>
      <c r="Y47" s="347"/>
      <c r="Z47" s="347"/>
      <c r="AA47" s="98"/>
      <c r="AB47" s="98"/>
      <c r="AC47" s="339"/>
      <c r="AD47" s="347"/>
      <c r="AE47" s="347"/>
      <c r="AF47" s="347"/>
      <c r="AG47" s="347"/>
      <c r="AH47" s="347"/>
      <c r="AI47" s="347"/>
      <c r="AJ47" s="98"/>
      <c r="AK47" s="98"/>
      <c r="AL47" s="67"/>
      <c r="AT47" s="467"/>
      <c r="AU47" s="467"/>
      <c r="AV47" s="467"/>
      <c r="AW47" s="467"/>
      <c r="AX47" s="467"/>
    </row>
    <row r="48" spans="1:53" ht="12" customHeight="1">
      <c r="A48" s="66"/>
      <c r="B48" s="69" t="s">
        <v>258</v>
      </c>
      <c r="C48" s="173"/>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1"/>
      <c r="AN48" s="1"/>
      <c r="AO48" s="1"/>
      <c r="AP48" s="1"/>
      <c r="AQ48" s="1"/>
      <c r="AR48" s="1"/>
      <c r="AS48" s="1"/>
      <c r="AT48" s="1"/>
      <c r="AU48" s="1"/>
      <c r="AV48" s="1"/>
      <c r="AW48" s="1"/>
      <c r="AX48" s="1"/>
      <c r="AY48" s="1"/>
      <c r="AZ48" s="1"/>
      <c r="BA48" s="1"/>
    </row>
    <row r="49" spans="1:53" s="61" customFormat="1" ht="24" customHeight="1">
      <c r="A49" s="67"/>
      <c r="B49" s="99" t="s">
        <v>261</v>
      </c>
      <c r="C49" s="174" t="s">
        <v>153</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436"/>
      <c r="AT49" s="467"/>
      <c r="AU49" s="467"/>
      <c r="AV49" s="467"/>
      <c r="AW49" s="467"/>
      <c r="AX49" s="467"/>
    </row>
    <row r="50" spans="1:53" s="61" customFormat="1" ht="33" customHeight="1">
      <c r="A50" s="67"/>
      <c r="B50" s="99" t="s">
        <v>261</v>
      </c>
      <c r="C50" s="175" t="s">
        <v>314</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436"/>
      <c r="AT50" s="467"/>
      <c r="AU50" s="467"/>
      <c r="AV50" s="467"/>
      <c r="AW50" s="467"/>
      <c r="AX50" s="467"/>
    </row>
    <row r="51" spans="1:53" s="61" customFormat="1" ht="44.25" customHeight="1">
      <c r="A51" s="67"/>
      <c r="B51" s="99" t="s">
        <v>261</v>
      </c>
      <c r="C51" s="174" t="s">
        <v>317</v>
      </c>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436"/>
      <c r="AT51" s="467"/>
      <c r="AU51" s="467"/>
      <c r="AV51" s="467"/>
      <c r="AW51" s="467"/>
      <c r="AX51" s="467"/>
    </row>
    <row r="52" spans="1:53" ht="4.5" customHeight="1">
      <c r="A52" s="66"/>
      <c r="B52" s="100"/>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
      <c r="AN52" s="1"/>
      <c r="AO52" s="1"/>
      <c r="AP52" s="1"/>
      <c r="AQ52" s="1"/>
      <c r="AR52" s="1"/>
      <c r="AS52" s="1"/>
      <c r="AT52" s="1"/>
      <c r="AU52" s="1"/>
      <c r="AV52" s="1"/>
      <c r="AW52" s="1"/>
      <c r="AX52" s="1"/>
      <c r="AY52" s="1"/>
      <c r="AZ52" s="1"/>
      <c r="BA52" s="1"/>
    </row>
    <row r="53" spans="1:53" ht="19.5" customHeight="1">
      <c r="A53" s="66"/>
      <c r="B53" s="101" t="s">
        <v>191</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12"/>
      <c r="AM53" s="1"/>
      <c r="AN53" s="1"/>
      <c r="AO53" s="1"/>
      <c r="AP53" s="1"/>
      <c r="AQ53" s="1"/>
      <c r="AR53" s="1"/>
      <c r="AS53" s="1"/>
      <c r="AT53" s="468"/>
      <c r="AU53" s="468"/>
      <c r="AV53" s="468"/>
      <c r="AW53" s="468"/>
      <c r="AX53" s="468"/>
      <c r="AY53" s="1"/>
      <c r="AZ53" s="1"/>
      <c r="BA53" s="1"/>
    </row>
    <row r="54" spans="1:53" ht="16.5" customHeight="1">
      <c r="A54" s="66"/>
      <c r="B54" s="102" t="s">
        <v>261</v>
      </c>
      <c r="C54" s="92" t="s">
        <v>318</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437"/>
      <c r="AM54" s="1"/>
      <c r="AN54" s="1"/>
      <c r="AO54" s="1"/>
      <c r="AP54" s="1"/>
      <c r="AQ54" s="1"/>
      <c r="AR54" s="1"/>
      <c r="AS54" s="1"/>
      <c r="AT54" s="468"/>
      <c r="AU54" s="468"/>
      <c r="AV54" s="468"/>
      <c r="AW54" s="468"/>
      <c r="AX54" s="468"/>
      <c r="AY54" s="1"/>
      <c r="AZ54" s="1"/>
      <c r="BA54" s="1"/>
    </row>
    <row r="55" spans="1:53" ht="51.75" customHeight="1">
      <c r="A55" s="66"/>
      <c r="B55" s="103" t="s">
        <v>217</v>
      </c>
      <c r="C55" s="103"/>
      <c r="D55" s="103"/>
      <c r="E55" s="10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67"/>
      <c r="AM55" s="1"/>
      <c r="AN55" s="1"/>
      <c r="AO55" s="1"/>
      <c r="AP55" s="1"/>
      <c r="AQ55" s="1"/>
      <c r="AR55" s="1"/>
      <c r="AS55" s="1"/>
      <c r="AT55" s="468"/>
      <c r="AU55" s="468"/>
      <c r="AV55" s="468"/>
      <c r="AW55" s="468"/>
      <c r="AX55" s="468"/>
      <c r="AY55" s="1"/>
      <c r="AZ55" s="1"/>
      <c r="BA55" s="1"/>
    </row>
    <row r="56" spans="1:53" ht="47.25" customHeight="1">
      <c r="A56" s="66"/>
      <c r="B56" s="103" t="s">
        <v>296</v>
      </c>
      <c r="C56" s="103"/>
      <c r="D56" s="103"/>
      <c r="E56" s="103"/>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67"/>
      <c r="AM56" s="1"/>
      <c r="AN56" s="1"/>
      <c r="AO56" s="1"/>
      <c r="AP56" s="1"/>
      <c r="AQ56" s="1"/>
      <c r="AR56" s="1"/>
      <c r="AS56" s="1"/>
      <c r="AT56" s="468"/>
      <c r="AU56" s="468"/>
      <c r="AV56" s="468"/>
      <c r="AW56" s="468"/>
      <c r="AX56" s="468"/>
      <c r="AY56" s="1"/>
      <c r="AZ56" s="1"/>
      <c r="BA56" s="1"/>
    </row>
    <row r="57" spans="1:53" ht="13.5" customHeight="1">
      <c r="A57" s="66"/>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448"/>
      <c r="AN57" s="1"/>
      <c r="AO57" s="1"/>
      <c r="AP57" s="1"/>
      <c r="AQ57" s="1"/>
      <c r="AR57" s="1"/>
      <c r="AS57" s="1"/>
      <c r="AT57" s="468"/>
      <c r="AU57" s="468"/>
      <c r="AV57" s="468"/>
      <c r="AW57" s="468"/>
      <c r="AX57" s="468"/>
      <c r="AY57" s="1"/>
      <c r="AZ57" s="1"/>
      <c r="BA57" s="1"/>
    </row>
    <row r="58" spans="1:53" s="62" customFormat="1" ht="30.75" customHeight="1">
      <c r="A58" s="68"/>
      <c r="B58" s="105" t="s">
        <v>320</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68"/>
      <c r="AT58" s="469"/>
      <c r="AU58" s="469"/>
      <c r="AV58" s="469"/>
      <c r="AW58" s="469"/>
      <c r="AX58" s="469"/>
    </row>
    <row r="59" spans="1:53" ht="28.5" customHeight="1">
      <c r="A59" s="66"/>
      <c r="B59" s="106" t="s">
        <v>325</v>
      </c>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66"/>
      <c r="AM59" s="1"/>
      <c r="AN59" s="1"/>
      <c r="AO59" s="1"/>
      <c r="AP59" s="1"/>
      <c r="AQ59" s="1"/>
      <c r="AR59" s="1"/>
      <c r="AS59" s="1"/>
      <c r="AT59" s="1"/>
      <c r="AU59" s="1"/>
      <c r="AV59" s="1"/>
      <c r="AW59" s="1"/>
      <c r="AX59" s="1"/>
      <c r="AY59" s="1"/>
      <c r="AZ59" s="1"/>
      <c r="BA59" s="1"/>
    </row>
    <row r="60" spans="1:53" ht="25.5" customHeight="1">
      <c r="A60" s="66"/>
      <c r="B60" s="107" t="s">
        <v>334</v>
      </c>
      <c r="C60" s="107"/>
      <c r="D60" s="107"/>
      <c r="E60" s="107"/>
      <c r="F60" s="107"/>
      <c r="G60" s="107"/>
      <c r="H60" s="107"/>
      <c r="I60" s="107"/>
      <c r="J60" s="107"/>
      <c r="K60" s="107"/>
      <c r="L60" s="107"/>
      <c r="M60" s="107"/>
      <c r="N60" s="107"/>
      <c r="O60" s="107"/>
      <c r="P60" s="107"/>
      <c r="Q60" s="107"/>
      <c r="R60" s="107"/>
      <c r="S60" s="107"/>
      <c r="T60" s="340" t="e">
        <f>'別紙様式3-3（６月以降分）'!N6</f>
        <v>#N/A</v>
      </c>
      <c r="U60" s="340"/>
      <c r="V60" s="340"/>
      <c r="W60" s="340"/>
      <c r="X60" s="340"/>
      <c r="Y60" s="369" t="s">
        <v>185</v>
      </c>
      <c r="Z60" s="376" t="s">
        <v>198</v>
      </c>
      <c r="AA60" s="92"/>
      <c r="AB60" s="385"/>
      <c r="AC60" s="385"/>
      <c r="AD60" s="385"/>
      <c r="AE60" s="385"/>
      <c r="AF60" s="385"/>
      <c r="AG60" s="66" t="s">
        <v>198</v>
      </c>
      <c r="AH60" s="368" t="e">
        <f>IF(T61&lt;T60,"×","")</f>
        <v>#N/A</v>
      </c>
      <c r="AI60" s="66"/>
      <c r="AJ60" s="66"/>
      <c r="AK60" s="66"/>
      <c r="AL60" s="66"/>
      <c r="AM60" s="444" t="s">
        <v>336</v>
      </c>
      <c r="AN60" s="444"/>
      <c r="AO60" s="444"/>
      <c r="AP60" s="444"/>
      <c r="AQ60" s="444"/>
      <c r="AR60" s="444"/>
      <c r="AS60" s="444"/>
      <c r="AT60" s="444"/>
      <c r="AU60" s="444"/>
      <c r="AV60" s="444"/>
      <c r="AW60" s="444"/>
      <c r="AX60" s="444"/>
      <c r="AY60" s="444"/>
      <c r="AZ60" s="444"/>
      <c r="BA60" s="444"/>
    </row>
    <row r="61" spans="1:53" ht="23.25" customHeight="1">
      <c r="A61" s="66"/>
      <c r="B61" s="108" t="s">
        <v>115</v>
      </c>
      <c r="C61" s="108"/>
      <c r="D61" s="108"/>
      <c r="E61" s="108"/>
      <c r="F61" s="108"/>
      <c r="G61" s="108"/>
      <c r="H61" s="108"/>
      <c r="I61" s="108"/>
      <c r="J61" s="108"/>
      <c r="K61" s="108"/>
      <c r="L61" s="108"/>
      <c r="M61" s="108"/>
      <c r="N61" s="108"/>
      <c r="O61" s="108"/>
      <c r="P61" s="108"/>
      <c r="Q61" s="108"/>
      <c r="R61" s="108"/>
      <c r="S61" s="108"/>
      <c r="T61" s="341"/>
      <c r="U61" s="341"/>
      <c r="V61" s="341"/>
      <c r="W61" s="341"/>
      <c r="X61" s="341"/>
      <c r="Y61" s="370" t="s">
        <v>185</v>
      </c>
      <c r="Z61" s="66"/>
      <c r="AA61" s="383" t="s">
        <v>337</v>
      </c>
      <c r="AB61" s="386">
        <f>IFERROR(T62/T60*100,0)</f>
        <v>0</v>
      </c>
      <c r="AC61" s="386"/>
      <c r="AD61" s="386"/>
      <c r="AE61" s="395" t="s">
        <v>340</v>
      </c>
      <c r="AF61" s="392" t="s">
        <v>343</v>
      </c>
      <c r="AG61" s="66" t="s">
        <v>198</v>
      </c>
      <c r="AH61" s="336" t="e">
        <f>IF(T60=0,"",(IF(AB61&gt;=200/3,"○","×")))</f>
        <v>#N/A</v>
      </c>
      <c r="AI61" s="402"/>
      <c r="AJ61" s="402"/>
      <c r="AK61" s="402"/>
      <c r="AL61" s="402"/>
      <c r="AM61" s="444" t="s">
        <v>346</v>
      </c>
      <c r="AN61" s="444"/>
      <c r="AO61" s="444"/>
      <c r="AP61" s="444"/>
      <c r="AQ61" s="444"/>
      <c r="AR61" s="444"/>
      <c r="AS61" s="444"/>
      <c r="AT61" s="444"/>
      <c r="AU61" s="444"/>
      <c r="AV61" s="444"/>
      <c r="AW61" s="444"/>
      <c r="AX61" s="444"/>
      <c r="AY61" s="444"/>
      <c r="AZ61" s="444"/>
      <c r="BA61" s="444"/>
    </row>
    <row r="62" spans="1:53" ht="26.25" customHeight="1">
      <c r="A62" s="66"/>
      <c r="B62" s="109"/>
      <c r="C62" s="176" t="s">
        <v>352</v>
      </c>
      <c r="D62" s="176"/>
      <c r="E62" s="176"/>
      <c r="F62" s="176"/>
      <c r="G62" s="176"/>
      <c r="H62" s="176"/>
      <c r="I62" s="176"/>
      <c r="J62" s="176"/>
      <c r="K62" s="176"/>
      <c r="L62" s="176"/>
      <c r="M62" s="176"/>
      <c r="N62" s="176"/>
      <c r="O62" s="176"/>
      <c r="P62" s="176"/>
      <c r="Q62" s="176"/>
      <c r="R62" s="176"/>
      <c r="S62" s="176"/>
      <c r="T62" s="342"/>
      <c r="U62" s="342"/>
      <c r="V62" s="342"/>
      <c r="W62" s="342"/>
      <c r="X62" s="342"/>
      <c r="Y62" s="371" t="s">
        <v>185</v>
      </c>
      <c r="Z62" s="377" t="s">
        <v>198</v>
      </c>
      <c r="AA62" s="372"/>
      <c r="AB62" s="387"/>
      <c r="AC62" s="389"/>
      <c r="AD62" s="391"/>
      <c r="AE62" s="391"/>
      <c r="AF62" s="392"/>
      <c r="AG62" s="66"/>
      <c r="AH62" s="66"/>
      <c r="AI62" s="402"/>
      <c r="AJ62" s="66"/>
      <c r="AK62" s="402"/>
      <c r="AL62" s="402"/>
      <c r="AM62" s="1"/>
      <c r="AN62" s="1"/>
      <c r="AO62" s="1"/>
      <c r="AP62" s="1"/>
      <c r="AQ62" s="9"/>
      <c r="AR62" s="1"/>
      <c r="AS62" s="1"/>
      <c r="AT62" s="1"/>
      <c r="AU62" s="1"/>
      <c r="AV62" s="1"/>
      <c r="AW62" s="1"/>
      <c r="AX62" s="1"/>
      <c r="AY62" s="1"/>
      <c r="AZ62" s="1"/>
      <c r="BA62" s="1"/>
    </row>
    <row r="63" spans="1:53" ht="16.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402"/>
      <c r="AK63" s="402"/>
      <c r="AL63" s="402"/>
      <c r="AM63" s="1"/>
      <c r="AN63" s="1"/>
      <c r="AO63" s="1"/>
      <c r="AP63" s="1"/>
      <c r="AQ63" s="1"/>
      <c r="AR63" s="1"/>
      <c r="AS63" s="1"/>
      <c r="AT63" s="1"/>
      <c r="AU63" s="1"/>
      <c r="AV63" s="1"/>
      <c r="AW63" s="1"/>
      <c r="AX63" s="1"/>
      <c r="AY63" s="1"/>
      <c r="AZ63" s="1"/>
      <c r="BA63" s="1"/>
    </row>
    <row r="64" spans="1:53" ht="26.25" customHeight="1">
      <c r="A64" s="66"/>
      <c r="B64" s="110" t="s">
        <v>358</v>
      </c>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66"/>
      <c r="AM64" s="1"/>
      <c r="AN64" s="1"/>
      <c r="AO64" s="1"/>
      <c r="AP64" s="1"/>
      <c r="AQ64" s="1"/>
      <c r="AR64" s="1"/>
      <c r="AS64" s="1"/>
      <c r="AT64" s="1"/>
      <c r="AU64" s="1"/>
      <c r="AV64" s="1"/>
      <c r="AW64" s="1"/>
      <c r="AX64" s="1"/>
      <c r="AY64" s="1"/>
      <c r="AZ64" s="1"/>
      <c r="BA64" s="1"/>
    </row>
    <row r="65" spans="1:82" s="63" customFormat="1" ht="14.25" customHeight="1">
      <c r="A65" s="69"/>
      <c r="B65" s="69"/>
      <c r="C65" s="113" t="s">
        <v>364</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N65" s="460"/>
      <c r="AO65" s="460"/>
      <c r="AP65" s="460"/>
      <c r="AQ65" s="460"/>
      <c r="AR65" s="460"/>
      <c r="AS65" s="460"/>
      <c r="AT65" s="460"/>
      <c r="AU65" s="460"/>
      <c r="AV65" s="460"/>
      <c r="AW65" s="460"/>
      <c r="AX65" s="460"/>
      <c r="AY65" s="460"/>
      <c r="AZ65" s="460"/>
      <c r="BA65" s="460"/>
      <c r="BB65" s="460"/>
      <c r="BC65" s="460"/>
      <c r="BD65" s="460"/>
      <c r="BE65" s="460"/>
      <c r="BF65" s="460"/>
      <c r="BG65" s="460"/>
      <c r="BH65" s="460"/>
      <c r="BI65" s="460"/>
      <c r="BJ65" s="460"/>
      <c r="BK65" s="460"/>
      <c r="BL65" s="460"/>
      <c r="BM65" s="460"/>
      <c r="BN65" s="460"/>
      <c r="BO65" s="460"/>
      <c r="BP65" s="460"/>
      <c r="BQ65" s="460"/>
      <c r="BR65" s="460"/>
      <c r="BS65" s="460"/>
      <c r="BT65" s="460"/>
    </row>
    <row r="66" spans="1:82" s="63" customFormat="1" ht="15" customHeight="1">
      <c r="A66" s="69"/>
      <c r="B66" s="69"/>
      <c r="C66" s="177" t="s">
        <v>365</v>
      </c>
      <c r="D66" s="221" t="s">
        <v>200</v>
      </c>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403"/>
      <c r="AJ66" s="403"/>
      <c r="AK66" s="403"/>
      <c r="AL66" s="403"/>
      <c r="AM66" s="445" t="b">
        <f>FALSE()</f>
        <v>0</v>
      </c>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c r="BK66" s="460"/>
      <c r="BL66" s="460"/>
      <c r="BM66" s="460"/>
      <c r="BN66" s="460"/>
      <c r="BO66" s="460"/>
      <c r="BP66" s="460"/>
      <c r="BQ66" s="460"/>
      <c r="BR66" s="460"/>
      <c r="BS66" s="460"/>
      <c r="BT66" s="460"/>
    </row>
    <row r="67" spans="1:82" s="63" customFormat="1" ht="21" customHeight="1">
      <c r="A67" s="69"/>
      <c r="B67" s="69"/>
      <c r="C67" s="178"/>
      <c r="D67" s="178"/>
      <c r="E67" s="236" t="s">
        <v>372</v>
      </c>
      <c r="F67" s="236"/>
      <c r="G67" s="236"/>
      <c r="H67" s="236"/>
      <c r="I67" s="236"/>
      <c r="J67" s="236"/>
      <c r="K67" s="236"/>
      <c r="L67" s="236"/>
      <c r="M67" s="236"/>
      <c r="N67" s="236"/>
      <c r="O67" s="236"/>
      <c r="P67" s="236"/>
      <c r="Q67" s="236"/>
      <c r="R67" s="236"/>
      <c r="S67" s="236"/>
      <c r="T67" s="236"/>
      <c r="U67" s="236"/>
      <c r="V67" s="236"/>
      <c r="W67" s="236"/>
      <c r="X67" s="236"/>
      <c r="Y67" s="236"/>
      <c r="Z67" s="236"/>
      <c r="AA67" s="72" t="s">
        <v>198</v>
      </c>
      <c r="AB67" s="336" t="str">
        <f>IF('別紙様式3-2（４・５月）'!AF6="継続ベア加算なし","",IF(AM66=1,"○","×"))</f>
        <v>×</v>
      </c>
      <c r="AC67" s="69"/>
      <c r="AD67" s="173"/>
      <c r="AE67" s="173"/>
      <c r="AF67" s="173"/>
      <c r="AG67" s="173"/>
      <c r="AH67" s="173"/>
      <c r="AI67" s="173"/>
      <c r="AJ67" s="173"/>
      <c r="AK67" s="173"/>
      <c r="AL67" s="173"/>
      <c r="AM67" s="449" t="s">
        <v>373</v>
      </c>
      <c r="AN67" s="449"/>
      <c r="AO67" s="449"/>
      <c r="AP67" s="449"/>
      <c r="AQ67" s="449"/>
      <c r="AR67" s="449"/>
      <c r="AS67" s="449"/>
      <c r="AT67" s="449"/>
      <c r="AU67" s="449"/>
      <c r="AV67" s="449"/>
      <c r="AW67" s="449"/>
      <c r="AX67" s="449"/>
      <c r="AY67" s="449"/>
      <c r="AZ67" s="449"/>
      <c r="BA67" s="449"/>
      <c r="BB67" s="460"/>
      <c r="BC67" s="460"/>
      <c r="BD67" s="460"/>
      <c r="BE67" s="460"/>
      <c r="BF67" s="460"/>
      <c r="BG67" s="460"/>
      <c r="BH67" s="460"/>
      <c r="BI67" s="460"/>
      <c r="BJ67" s="460"/>
      <c r="BK67" s="460"/>
      <c r="BL67" s="460"/>
      <c r="BM67" s="460"/>
      <c r="BN67" s="460"/>
      <c r="BO67" s="460"/>
      <c r="BP67" s="460"/>
      <c r="BQ67" s="460"/>
      <c r="BR67" s="460"/>
      <c r="BS67" s="460"/>
      <c r="BT67" s="460"/>
    </row>
    <row r="68" spans="1:82" s="63" customFormat="1" ht="6" customHeight="1">
      <c r="A68" s="69"/>
      <c r="B68" s="69"/>
      <c r="C68" s="69"/>
      <c r="D68" s="69"/>
      <c r="E68" s="69"/>
      <c r="F68" s="69"/>
      <c r="G68" s="69"/>
      <c r="H68" s="69"/>
      <c r="I68" s="69"/>
      <c r="J68" s="297"/>
      <c r="K68" s="297"/>
      <c r="L68" s="297"/>
      <c r="M68" s="297"/>
      <c r="N68" s="297"/>
      <c r="O68" s="297"/>
      <c r="P68" s="297"/>
      <c r="Q68" s="297"/>
      <c r="R68" s="297"/>
      <c r="S68" s="297"/>
      <c r="T68" s="297"/>
      <c r="U68" s="297"/>
      <c r="V68" s="297"/>
      <c r="W68" s="297"/>
      <c r="X68" s="297"/>
      <c r="Y68" s="173"/>
      <c r="Z68" s="173"/>
      <c r="AA68" s="173"/>
      <c r="AB68" s="173"/>
      <c r="AC68" s="173"/>
      <c r="AD68" s="173"/>
      <c r="AE68" s="173"/>
      <c r="AF68" s="173"/>
      <c r="AG68" s="173"/>
      <c r="AH68" s="173"/>
      <c r="AI68" s="173"/>
      <c r="AJ68" s="173"/>
      <c r="AK68" s="173"/>
      <c r="AL68" s="173"/>
      <c r="AM68" s="449"/>
      <c r="AN68" s="449"/>
      <c r="AO68" s="449"/>
      <c r="AP68" s="449"/>
      <c r="AQ68" s="449"/>
      <c r="AR68" s="449"/>
      <c r="AS68" s="449"/>
      <c r="AT68" s="449"/>
      <c r="AU68" s="449"/>
      <c r="AV68" s="449"/>
      <c r="AW68" s="449"/>
      <c r="AX68" s="449"/>
      <c r="AY68" s="449"/>
      <c r="AZ68" s="449"/>
      <c r="BA68" s="449"/>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row>
    <row r="69" spans="1:82" s="63" customFormat="1" ht="14.4">
      <c r="A69" s="69"/>
      <c r="B69" s="69"/>
      <c r="C69" s="113" t="s">
        <v>378</v>
      </c>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N69" s="460"/>
      <c r="AO69" s="465"/>
      <c r="AP69" s="465"/>
      <c r="AQ69" s="465"/>
      <c r="AR69" s="465"/>
      <c r="AS69" s="465"/>
      <c r="AT69" s="465"/>
      <c r="AU69" s="465"/>
      <c r="AV69" s="465"/>
      <c r="AW69" s="465"/>
      <c r="AX69" s="465"/>
      <c r="AY69" s="465"/>
      <c r="AZ69" s="465"/>
      <c r="BA69" s="465"/>
      <c r="BB69" s="460"/>
      <c r="BC69" s="460"/>
      <c r="BD69" s="460"/>
      <c r="BE69" s="460"/>
      <c r="BF69" s="460"/>
      <c r="BG69" s="460"/>
      <c r="BH69" s="460"/>
      <c r="BI69" s="460"/>
      <c r="BJ69" s="460"/>
      <c r="BK69" s="460"/>
      <c r="BL69" s="460"/>
      <c r="BM69" s="460"/>
      <c r="BN69" s="460"/>
      <c r="BO69" s="460"/>
      <c r="BP69" s="460"/>
      <c r="BQ69" s="460"/>
      <c r="BR69" s="460"/>
      <c r="BS69" s="460"/>
      <c r="BT69" s="460"/>
      <c r="BU69" s="460"/>
      <c r="BV69" s="460"/>
      <c r="BW69" s="460"/>
      <c r="BX69" s="460"/>
      <c r="BY69" s="460"/>
      <c r="BZ69" s="460"/>
      <c r="CA69" s="460"/>
      <c r="CB69" s="460"/>
      <c r="CC69" s="460"/>
      <c r="CD69" s="460"/>
    </row>
    <row r="70" spans="1:82" s="63" customFormat="1" ht="24.75" customHeight="1">
      <c r="A70" s="69"/>
      <c r="B70" s="69"/>
      <c r="C70" s="114" t="s">
        <v>365</v>
      </c>
      <c r="D70" s="221" t="s">
        <v>379</v>
      </c>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403"/>
      <c r="AJ70" s="403"/>
      <c r="AK70" s="403"/>
      <c r="AL70" s="403"/>
      <c r="AN70" s="460"/>
      <c r="AO70" s="465"/>
      <c r="AP70" s="465"/>
      <c r="AQ70" s="465"/>
      <c r="AR70" s="465"/>
      <c r="AS70" s="465"/>
      <c r="AT70" s="465"/>
      <c r="AU70" s="465"/>
      <c r="AV70" s="465"/>
      <c r="AW70" s="465"/>
      <c r="AX70" s="465"/>
      <c r="AY70" s="465"/>
      <c r="AZ70" s="465"/>
      <c r="BA70" s="465"/>
      <c r="BO70" s="460"/>
      <c r="BP70" s="460"/>
      <c r="BQ70" s="460"/>
      <c r="BR70" s="460"/>
      <c r="BS70" s="460"/>
      <c r="BT70" s="460"/>
      <c r="BU70" s="460"/>
      <c r="BV70" s="460"/>
      <c r="BW70" s="460"/>
      <c r="BX70" s="460"/>
      <c r="BY70" s="460"/>
      <c r="BZ70" s="460"/>
      <c r="CA70" s="460"/>
      <c r="CB70" s="460"/>
      <c r="CC70" s="460"/>
      <c r="CD70" s="460"/>
    </row>
    <row r="71" spans="1:82" ht="23.25" customHeight="1">
      <c r="A71" s="66"/>
      <c r="B71" s="66"/>
      <c r="C71" s="107" t="s">
        <v>383</v>
      </c>
      <c r="D71" s="107"/>
      <c r="E71" s="107"/>
      <c r="F71" s="107"/>
      <c r="G71" s="107"/>
      <c r="H71" s="107"/>
      <c r="I71" s="107"/>
      <c r="J71" s="107"/>
      <c r="K71" s="107"/>
      <c r="L71" s="107"/>
      <c r="M71" s="107"/>
      <c r="N71" s="107"/>
      <c r="O71" s="107"/>
      <c r="P71" s="107"/>
      <c r="Q71" s="107"/>
      <c r="R71" s="107"/>
      <c r="S71" s="107"/>
      <c r="T71" s="107"/>
      <c r="U71" s="350">
        <f>'別紙様式3-2（４・５月）'!N8</f>
        <v>0</v>
      </c>
      <c r="V71" s="350"/>
      <c r="W71" s="350"/>
      <c r="X71" s="350"/>
      <c r="Y71" s="350"/>
      <c r="Z71" s="370" t="s">
        <v>185</v>
      </c>
      <c r="AA71" s="201"/>
      <c r="AB71" s="248" t="s">
        <v>198</v>
      </c>
      <c r="AC71" s="336" t="str">
        <f>IF('別紙様式3-2（４・５月）'!AF5="新規ベア加算なし","",IF(U72&gt;=U71,"○","×"))</f>
        <v>○</v>
      </c>
      <c r="AD71" s="66"/>
      <c r="AE71" s="66"/>
      <c r="AF71" s="66"/>
      <c r="AG71" s="66"/>
      <c r="AH71" s="66"/>
      <c r="AI71" s="66"/>
      <c r="AJ71" s="66"/>
      <c r="AK71" s="66"/>
      <c r="AL71" s="66"/>
      <c r="AM71" s="1"/>
      <c r="AN71" s="1"/>
      <c r="AO71" s="465"/>
      <c r="AP71" s="465"/>
      <c r="AQ71" s="465"/>
      <c r="AR71" s="465"/>
      <c r="AS71" s="465"/>
      <c r="AT71" s="465"/>
      <c r="AU71" s="465"/>
      <c r="AV71" s="465"/>
      <c r="AW71" s="465"/>
      <c r="AX71" s="465"/>
      <c r="AY71" s="465"/>
      <c r="AZ71" s="465"/>
      <c r="BA71" s="465"/>
    </row>
    <row r="72" spans="1:82" ht="23.25" customHeight="1">
      <c r="A72" s="66"/>
      <c r="B72" s="66"/>
      <c r="C72" s="179" t="s">
        <v>385</v>
      </c>
      <c r="D72" s="179"/>
      <c r="E72" s="179"/>
      <c r="F72" s="179"/>
      <c r="G72" s="179"/>
      <c r="H72" s="179"/>
      <c r="I72" s="179"/>
      <c r="J72" s="179"/>
      <c r="K72" s="179"/>
      <c r="L72" s="179"/>
      <c r="M72" s="179"/>
      <c r="N72" s="179"/>
      <c r="O72" s="179"/>
      <c r="P72" s="179"/>
      <c r="Q72" s="179"/>
      <c r="R72" s="179"/>
      <c r="S72" s="179"/>
      <c r="T72" s="179"/>
      <c r="U72" s="350">
        <f>U73+U77</f>
        <v>0</v>
      </c>
      <c r="V72" s="350"/>
      <c r="W72" s="350"/>
      <c r="X72" s="350"/>
      <c r="Y72" s="350"/>
      <c r="Z72" s="370" t="s">
        <v>185</v>
      </c>
      <c r="AA72" s="66"/>
      <c r="AB72" s="248" t="s">
        <v>198</v>
      </c>
      <c r="AC72" s="336"/>
      <c r="AD72" s="248"/>
      <c r="AE72" s="248"/>
      <c r="AF72" s="248"/>
      <c r="AG72" s="248"/>
      <c r="AH72" s="248"/>
      <c r="AI72" s="402"/>
      <c r="AJ72" s="402"/>
      <c r="AK72" s="402"/>
      <c r="AL72" s="402"/>
      <c r="AM72" s="450"/>
      <c r="AN72" s="1"/>
      <c r="AO72" s="1"/>
      <c r="AP72" s="1"/>
      <c r="AQ72" s="1"/>
      <c r="AR72" s="1"/>
      <c r="AS72" s="1"/>
      <c r="AT72" s="1"/>
      <c r="AU72" s="1"/>
      <c r="AV72" s="1"/>
      <c r="AW72" s="1"/>
      <c r="AX72" s="1"/>
      <c r="AY72" s="1"/>
      <c r="AZ72" s="1"/>
      <c r="BA72" s="1"/>
    </row>
    <row r="73" spans="1:82" ht="12.9" customHeight="1">
      <c r="A73" s="66"/>
      <c r="B73" s="66"/>
      <c r="C73" s="180" t="s">
        <v>387</v>
      </c>
      <c r="D73" s="180"/>
      <c r="E73" s="237" t="s">
        <v>338</v>
      </c>
      <c r="F73" s="237"/>
      <c r="G73" s="237"/>
      <c r="H73" s="237"/>
      <c r="I73" s="237"/>
      <c r="J73" s="237"/>
      <c r="K73" s="237"/>
      <c r="L73" s="237"/>
      <c r="M73" s="237"/>
      <c r="N73" s="237"/>
      <c r="O73" s="237"/>
      <c r="P73" s="237"/>
      <c r="Q73" s="237"/>
      <c r="R73" s="237"/>
      <c r="S73" s="237"/>
      <c r="T73" s="237"/>
      <c r="U73" s="351"/>
      <c r="V73" s="351"/>
      <c r="W73" s="351"/>
      <c r="X73" s="351"/>
      <c r="Y73" s="351"/>
      <c r="Z73" s="378" t="s">
        <v>185</v>
      </c>
      <c r="AA73" s="66"/>
      <c r="AB73" s="385"/>
      <c r="AC73" s="385"/>
      <c r="AD73" s="392"/>
      <c r="AE73" s="396"/>
      <c r="AF73" s="396"/>
      <c r="AG73" s="392"/>
      <c r="AH73" s="66"/>
      <c r="AI73" s="402"/>
      <c r="AJ73" s="402"/>
      <c r="AK73" s="66"/>
      <c r="AL73" s="402"/>
      <c r="AM73" s="450"/>
      <c r="AN73" s="1"/>
      <c r="AO73" s="1"/>
      <c r="AP73" s="1"/>
      <c r="AQ73" s="1"/>
      <c r="AR73" s="1"/>
      <c r="AS73" s="1"/>
      <c r="AT73" s="1"/>
      <c r="AU73" s="1"/>
      <c r="AV73" s="1"/>
      <c r="AW73" s="1"/>
      <c r="AX73" s="1"/>
      <c r="AY73" s="1"/>
      <c r="AZ73" s="1"/>
      <c r="BA73" s="1"/>
    </row>
    <row r="74" spans="1:82" ht="12.9" customHeight="1">
      <c r="A74" s="66"/>
      <c r="B74" s="66"/>
      <c r="C74" s="180"/>
      <c r="D74" s="180"/>
      <c r="E74" s="237"/>
      <c r="F74" s="237"/>
      <c r="G74" s="237"/>
      <c r="H74" s="237"/>
      <c r="I74" s="237"/>
      <c r="J74" s="237"/>
      <c r="K74" s="237"/>
      <c r="L74" s="237"/>
      <c r="M74" s="237"/>
      <c r="N74" s="237"/>
      <c r="O74" s="237"/>
      <c r="P74" s="237"/>
      <c r="Q74" s="237"/>
      <c r="R74" s="237"/>
      <c r="S74" s="237"/>
      <c r="T74" s="237"/>
      <c r="U74" s="351"/>
      <c r="V74" s="351"/>
      <c r="W74" s="351"/>
      <c r="X74" s="351"/>
      <c r="Y74" s="351"/>
      <c r="Z74" s="378"/>
      <c r="AA74" s="66" t="s">
        <v>198</v>
      </c>
      <c r="AB74" s="388" t="s">
        <v>337</v>
      </c>
      <c r="AC74" s="390">
        <f>IFERROR(U75/U73*100,0)</f>
        <v>0</v>
      </c>
      <c r="AD74" s="390"/>
      <c r="AE74" s="390"/>
      <c r="AF74" s="388" t="s">
        <v>340</v>
      </c>
      <c r="AG74" s="388" t="s">
        <v>343</v>
      </c>
      <c r="AH74" s="398" t="s">
        <v>198</v>
      </c>
      <c r="AI74" s="336" t="str">
        <f>IF('別紙様式3-2（４・５月）'!AF5="","",IF(AND(AC74&gt;=200/3,AC74&lt;100),"○","×"))</f>
        <v/>
      </c>
      <c r="AJ74" s="402"/>
      <c r="AK74" s="66"/>
      <c r="AL74" s="402"/>
      <c r="AM74" s="451" t="s">
        <v>391</v>
      </c>
      <c r="AN74" s="451"/>
      <c r="AO74" s="451"/>
      <c r="AP74" s="451"/>
      <c r="AQ74" s="451"/>
      <c r="AR74" s="451"/>
      <c r="AS74" s="451"/>
      <c r="AT74" s="451"/>
      <c r="AU74" s="451"/>
      <c r="AV74" s="451"/>
      <c r="AW74" s="451"/>
      <c r="AX74" s="451"/>
      <c r="AY74" s="451"/>
      <c r="AZ74" s="451"/>
      <c r="BA74" s="451"/>
    </row>
    <row r="75" spans="1:82" ht="12.9" customHeight="1">
      <c r="A75" s="66"/>
      <c r="B75" s="66"/>
      <c r="C75" s="180"/>
      <c r="D75" s="180"/>
      <c r="E75" s="238"/>
      <c r="F75" s="255" t="s">
        <v>397</v>
      </c>
      <c r="G75" s="255"/>
      <c r="H75" s="255"/>
      <c r="I75" s="255"/>
      <c r="J75" s="255"/>
      <c r="K75" s="255"/>
      <c r="L75" s="255"/>
      <c r="M75" s="255"/>
      <c r="N75" s="255"/>
      <c r="O75" s="255"/>
      <c r="P75" s="255"/>
      <c r="Q75" s="255"/>
      <c r="R75" s="255"/>
      <c r="S75" s="255"/>
      <c r="T75" s="255"/>
      <c r="U75" s="352"/>
      <c r="V75" s="352"/>
      <c r="W75" s="352"/>
      <c r="X75" s="352"/>
      <c r="Y75" s="352"/>
      <c r="Z75" s="378" t="s">
        <v>185</v>
      </c>
      <c r="AA75" s="66" t="s">
        <v>198</v>
      </c>
      <c r="AB75" s="388"/>
      <c r="AC75" s="390"/>
      <c r="AD75" s="390"/>
      <c r="AE75" s="390"/>
      <c r="AF75" s="388"/>
      <c r="AG75" s="388"/>
      <c r="AH75" s="398"/>
      <c r="AI75" s="336"/>
      <c r="AJ75" s="402"/>
      <c r="AK75" s="66"/>
      <c r="AL75" s="402"/>
      <c r="AM75" s="451"/>
      <c r="AN75" s="451"/>
      <c r="AO75" s="451"/>
      <c r="AP75" s="451"/>
      <c r="AQ75" s="451"/>
      <c r="AR75" s="451"/>
      <c r="AS75" s="451"/>
      <c r="AT75" s="451"/>
      <c r="AU75" s="451"/>
      <c r="AV75" s="451"/>
      <c r="AW75" s="451"/>
      <c r="AX75" s="451"/>
      <c r="AY75" s="451"/>
      <c r="AZ75" s="451"/>
      <c r="BA75" s="451"/>
    </row>
    <row r="76" spans="1:82" ht="12.9" customHeight="1">
      <c r="A76" s="66"/>
      <c r="B76" s="66"/>
      <c r="C76" s="180"/>
      <c r="D76" s="180"/>
      <c r="E76" s="239"/>
      <c r="F76" s="255"/>
      <c r="G76" s="255"/>
      <c r="H76" s="255"/>
      <c r="I76" s="255"/>
      <c r="J76" s="255"/>
      <c r="K76" s="255"/>
      <c r="L76" s="255"/>
      <c r="M76" s="255"/>
      <c r="N76" s="255"/>
      <c r="O76" s="255"/>
      <c r="P76" s="255"/>
      <c r="Q76" s="255"/>
      <c r="R76" s="255"/>
      <c r="S76" s="255"/>
      <c r="T76" s="255"/>
      <c r="U76" s="352"/>
      <c r="V76" s="352"/>
      <c r="W76" s="352"/>
      <c r="X76" s="352"/>
      <c r="Y76" s="352"/>
      <c r="Z76" s="378"/>
      <c r="AA76" s="66"/>
      <c r="AB76" s="385"/>
      <c r="AC76" s="385"/>
      <c r="AD76" s="385"/>
      <c r="AE76" s="385"/>
      <c r="AF76" s="385"/>
      <c r="AG76" s="385"/>
      <c r="AH76" s="66"/>
      <c r="AI76" s="66"/>
      <c r="AJ76" s="402"/>
      <c r="AK76" s="402"/>
      <c r="AL76" s="402"/>
    </row>
    <row r="77" spans="1:82" ht="12.9" customHeight="1">
      <c r="A77" s="66"/>
      <c r="B77" s="66"/>
      <c r="C77" s="181" t="s">
        <v>401</v>
      </c>
      <c r="D77" s="181"/>
      <c r="E77" s="237" t="s">
        <v>404</v>
      </c>
      <c r="F77" s="237"/>
      <c r="G77" s="237"/>
      <c r="H77" s="237"/>
      <c r="I77" s="237"/>
      <c r="J77" s="237"/>
      <c r="K77" s="237"/>
      <c r="L77" s="237"/>
      <c r="M77" s="237"/>
      <c r="N77" s="237"/>
      <c r="O77" s="237"/>
      <c r="P77" s="237"/>
      <c r="Q77" s="237"/>
      <c r="R77" s="237"/>
      <c r="S77" s="237"/>
      <c r="T77" s="237"/>
      <c r="U77" s="351"/>
      <c r="V77" s="351"/>
      <c r="W77" s="351"/>
      <c r="X77" s="351"/>
      <c r="Y77" s="351"/>
      <c r="Z77" s="378" t="s">
        <v>185</v>
      </c>
      <c r="AA77" s="66"/>
      <c r="AB77" s="385"/>
      <c r="AC77" s="385"/>
      <c r="AD77" s="392"/>
      <c r="AE77" s="396"/>
      <c r="AF77" s="396"/>
      <c r="AG77" s="392"/>
      <c r="AH77" s="66"/>
      <c r="AI77" s="66"/>
      <c r="AJ77" s="402"/>
      <c r="AK77" s="402"/>
      <c r="AL77" s="402"/>
      <c r="AM77" s="450"/>
      <c r="AN77" s="1"/>
      <c r="AO77" s="1"/>
      <c r="AP77" s="1"/>
      <c r="AQ77" s="1"/>
      <c r="AR77" s="1"/>
      <c r="AS77" s="1"/>
      <c r="AT77" s="1"/>
      <c r="AU77" s="1"/>
      <c r="AV77" s="1"/>
      <c r="AW77" s="1"/>
      <c r="AX77" s="1"/>
      <c r="AY77" s="1"/>
      <c r="AZ77" s="1"/>
      <c r="BA77" s="1"/>
    </row>
    <row r="78" spans="1:82" ht="12.9" customHeight="1">
      <c r="A78" s="66"/>
      <c r="B78" s="66"/>
      <c r="C78" s="181"/>
      <c r="D78" s="181"/>
      <c r="E78" s="237"/>
      <c r="F78" s="237"/>
      <c r="G78" s="237"/>
      <c r="H78" s="237"/>
      <c r="I78" s="237"/>
      <c r="J78" s="237"/>
      <c r="K78" s="237"/>
      <c r="L78" s="237"/>
      <c r="M78" s="237"/>
      <c r="N78" s="237"/>
      <c r="O78" s="237"/>
      <c r="P78" s="237"/>
      <c r="Q78" s="237"/>
      <c r="R78" s="237"/>
      <c r="S78" s="237"/>
      <c r="T78" s="237"/>
      <c r="U78" s="351"/>
      <c r="V78" s="351"/>
      <c r="W78" s="351"/>
      <c r="X78" s="351"/>
      <c r="Y78" s="351"/>
      <c r="Z78" s="378"/>
      <c r="AA78" s="66" t="s">
        <v>198</v>
      </c>
      <c r="AB78" s="388" t="s">
        <v>337</v>
      </c>
      <c r="AC78" s="390">
        <f>IFERROR(U79/U77*100,0)</f>
        <v>0</v>
      </c>
      <c r="AD78" s="390"/>
      <c r="AE78" s="390"/>
      <c r="AF78" s="388" t="s">
        <v>340</v>
      </c>
      <c r="AG78" s="388" t="s">
        <v>343</v>
      </c>
      <c r="AH78" s="398" t="s">
        <v>198</v>
      </c>
      <c r="AI78" s="336" t="str">
        <f>IF('別紙様式3-2（４・５月）'!AF5="","",IF(AND(AC78&gt;=200/3,AC78&lt;100),"○","×"))</f>
        <v/>
      </c>
      <c r="AJ78" s="402"/>
      <c r="AK78" s="402"/>
      <c r="AL78" s="402"/>
      <c r="AM78" s="444" t="s">
        <v>408</v>
      </c>
      <c r="AN78" s="444"/>
      <c r="AO78" s="444"/>
      <c r="AP78" s="444"/>
      <c r="AQ78" s="444"/>
      <c r="AR78" s="444"/>
      <c r="AS78" s="444"/>
      <c r="AT78" s="444"/>
      <c r="AU78" s="444"/>
      <c r="AV78" s="444"/>
      <c r="AW78" s="444"/>
      <c r="AX78" s="444"/>
      <c r="AY78" s="444"/>
      <c r="AZ78" s="444"/>
      <c r="BA78" s="444"/>
    </row>
    <row r="79" spans="1:82" ht="12.9" customHeight="1">
      <c r="A79" s="66"/>
      <c r="B79" s="66"/>
      <c r="C79" s="181"/>
      <c r="D79" s="181"/>
      <c r="E79" s="238"/>
      <c r="F79" s="255" t="s">
        <v>397</v>
      </c>
      <c r="G79" s="255"/>
      <c r="H79" s="255"/>
      <c r="I79" s="255"/>
      <c r="J79" s="255"/>
      <c r="K79" s="255"/>
      <c r="L79" s="255"/>
      <c r="M79" s="255"/>
      <c r="N79" s="255"/>
      <c r="O79" s="255"/>
      <c r="P79" s="255"/>
      <c r="Q79" s="255"/>
      <c r="R79" s="255"/>
      <c r="S79" s="255"/>
      <c r="T79" s="255"/>
      <c r="U79" s="352"/>
      <c r="V79" s="352"/>
      <c r="W79" s="352"/>
      <c r="X79" s="352"/>
      <c r="Y79" s="352"/>
      <c r="Z79" s="378" t="s">
        <v>185</v>
      </c>
      <c r="AA79" s="66" t="s">
        <v>198</v>
      </c>
      <c r="AB79" s="388"/>
      <c r="AC79" s="390"/>
      <c r="AD79" s="390"/>
      <c r="AE79" s="390"/>
      <c r="AF79" s="388"/>
      <c r="AG79" s="388"/>
      <c r="AH79" s="398"/>
      <c r="AI79" s="336"/>
      <c r="AJ79" s="402"/>
      <c r="AK79" s="402"/>
      <c r="AL79" s="402"/>
      <c r="AM79" s="444"/>
      <c r="AN79" s="444"/>
      <c r="AO79" s="444"/>
      <c r="AP79" s="444"/>
      <c r="AQ79" s="444"/>
      <c r="AR79" s="444"/>
      <c r="AS79" s="444"/>
      <c r="AT79" s="444"/>
      <c r="AU79" s="444"/>
      <c r="AV79" s="444"/>
      <c r="AW79" s="444"/>
      <c r="AX79" s="444"/>
      <c r="AY79" s="444"/>
      <c r="AZ79" s="444"/>
      <c r="BA79" s="444"/>
    </row>
    <row r="80" spans="1:82" ht="12.9" customHeight="1">
      <c r="A80" s="66"/>
      <c r="B80" s="66"/>
      <c r="C80" s="181"/>
      <c r="D80" s="181"/>
      <c r="E80" s="240"/>
      <c r="F80" s="255"/>
      <c r="G80" s="255"/>
      <c r="H80" s="255"/>
      <c r="I80" s="255"/>
      <c r="J80" s="255"/>
      <c r="K80" s="255"/>
      <c r="L80" s="255"/>
      <c r="M80" s="255"/>
      <c r="N80" s="255"/>
      <c r="O80" s="255"/>
      <c r="P80" s="255"/>
      <c r="Q80" s="255"/>
      <c r="R80" s="255"/>
      <c r="S80" s="255"/>
      <c r="T80" s="255"/>
      <c r="U80" s="352"/>
      <c r="V80" s="352"/>
      <c r="W80" s="352"/>
      <c r="X80" s="352"/>
      <c r="Y80" s="352"/>
      <c r="Z80" s="378"/>
      <c r="AA80" s="66"/>
      <c r="AB80" s="66"/>
      <c r="AC80" s="66"/>
      <c r="AD80" s="66"/>
      <c r="AE80" s="66"/>
      <c r="AF80" s="66"/>
      <c r="AG80" s="66"/>
      <c r="AH80" s="66"/>
      <c r="AI80" s="404"/>
      <c r="AJ80" s="402"/>
      <c r="AK80" s="402"/>
      <c r="AL80" s="402"/>
    </row>
    <row r="81" spans="1:53" ht="16.5" customHeight="1">
      <c r="A81" s="66"/>
      <c r="B81" s="111"/>
      <c r="C81" s="111"/>
      <c r="D81" s="111"/>
      <c r="E81" s="111"/>
      <c r="F81" s="111"/>
      <c r="G81" s="111"/>
      <c r="H81" s="111"/>
      <c r="I81" s="111"/>
      <c r="J81" s="111"/>
      <c r="K81" s="111"/>
      <c r="L81" s="111"/>
      <c r="M81" s="111"/>
      <c r="N81" s="111"/>
      <c r="O81" s="111"/>
      <c r="P81" s="111"/>
      <c r="Q81" s="111"/>
      <c r="R81" s="111"/>
      <c r="S81" s="111"/>
      <c r="T81" s="111"/>
      <c r="U81" s="353"/>
      <c r="V81" s="356"/>
      <c r="W81" s="356"/>
      <c r="X81" s="356"/>
      <c r="Y81" s="372"/>
      <c r="Z81" s="379"/>
      <c r="AA81" s="372"/>
      <c r="AB81" s="387"/>
      <c r="AC81" s="389"/>
      <c r="AD81" s="391"/>
      <c r="AE81" s="391"/>
      <c r="AF81" s="392"/>
      <c r="AG81" s="102"/>
      <c r="AH81" s="399"/>
      <c r="AI81" s="404"/>
      <c r="AJ81" s="402"/>
      <c r="AK81" s="402"/>
      <c r="AL81" s="402"/>
      <c r="AM81" s="450"/>
      <c r="AN81" s="1"/>
      <c r="AO81" s="1"/>
      <c r="AP81" s="1"/>
      <c r="AQ81" s="1"/>
      <c r="AR81" s="1"/>
      <c r="AS81" s="1"/>
      <c r="AT81" s="1"/>
      <c r="AU81" s="1"/>
      <c r="AV81" s="1"/>
      <c r="AW81" s="1"/>
      <c r="AX81" s="1"/>
      <c r="AY81" s="1"/>
      <c r="AZ81" s="1"/>
      <c r="BA81" s="1"/>
    </row>
    <row r="82" spans="1:53" ht="18" customHeight="1">
      <c r="A82" s="66"/>
      <c r="B82" s="112" t="s">
        <v>159</v>
      </c>
      <c r="C82" s="112"/>
      <c r="D82" s="112"/>
      <c r="E82" s="112"/>
      <c r="F82" s="112"/>
      <c r="G82" s="112"/>
      <c r="H82" s="112"/>
      <c r="I82" s="112"/>
      <c r="J82" s="112"/>
      <c r="K82" s="112"/>
      <c r="L82" s="112"/>
      <c r="M82" s="122"/>
      <c r="N82" s="122"/>
      <c r="O82" s="315" t="s">
        <v>409</v>
      </c>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68"/>
      <c r="AM82" s="445" t="b">
        <f>TRUE()</f>
        <v>1</v>
      </c>
      <c r="AN82" s="461"/>
      <c r="AO82" s="1"/>
      <c r="AP82" s="1"/>
      <c r="AQ82" s="1"/>
      <c r="AR82" s="1"/>
      <c r="AS82" s="1"/>
      <c r="AT82" s="1"/>
      <c r="AU82" s="1"/>
      <c r="AV82" s="1"/>
      <c r="AW82" s="1"/>
      <c r="AX82" s="1"/>
      <c r="AY82" s="1"/>
      <c r="AZ82" s="1"/>
      <c r="BA82" s="1"/>
    </row>
    <row r="83" spans="1:53" ht="3" customHeight="1">
      <c r="A83" s="66"/>
      <c r="B83" s="66"/>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68"/>
      <c r="AM83" s="450"/>
      <c r="AN83" s="1"/>
      <c r="AO83" s="1"/>
      <c r="AP83" s="1"/>
      <c r="AQ83" s="1"/>
      <c r="AR83" s="1"/>
      <c r="AS83" s="1"/>
      <c r="AT83" s="1"/>
      <c r="AU83" s="1"/>
      <c r="AV83" s="1"/>
      <c r="AW83" s="1"/>
      <c r="AX83" s="1"/>
      <c r="AY83" s="1"/>
      <c r="AZ83" s="1"/>
      <c r="BA83" s="1"/>
    </row>
    <row r="84" spans="1:53" ht="13.5" customHeight="1">
      <c r="A84" s="66"/>
      <c r="B84" s="113" t="s">
        <v>411</v>
      </c>
      <c r="C84" s="155"/>
      <c r="D84" s="155"/>
      <c r="E84" s="155"/>
      <c r="F84" s="155"/>
      <c r="G84" s="155"/>
      <c r="H84" s="155"/>
      <c r="I84" s="155"/>
      <c r="J84" s="155"/>
      <c r="K84" s="155"/>
      <c r="L84" s="155"/>
      <c r="M84" s="155"/>
      <c r="N84" s="155"/>
      <c r="O84" s="155"/>
      <c r="P84" s="155"/>
      <c r="Q84" s="155"/>
      <c r="R84" s="155"/>
      <c r="S84" s="332" t="s">
        <v>365</v>
      </c>
      <c r="T84" s="343" t="s">
        <v>213</v>
      </c>
      <c r="U84" s="155"/>
      <c r="V84" s="155"/>
      <c r="W84" s="155"/>
      <c r="X84" s="155"/>
      <c r="Y84" s="155"/>
      <c r="Z84" s="155"/>
      <c r="AA84" s="155"/>
      <c r="AB84" s="155"/>
      <c r="AC84" s="155"/>
      <c r="AD84" s="155"/>
      <c r="AE84" s="155"/>
      <c r="AF84" s="155"/>
      <c r="AG84" s="155"/>
      <c r="AH84" s="155"/>
      <c r="AI84" s="405" t="str">
        <f>IF(OR('別紙様式3-2（４・５月）'!AE5="処遇加算Ⅰ・Ⅱあり",'別紙様式3-3（６月以降分）'!AF5="旧処遇加算Ⅰ・Ⅱ相当あり"),"該当","")</f>
        <v/>
      </c>
      <c r="AJ84" s="405"/>
      <c r="AK84" s="405"/>
      <c r="AL84" s="67"/>
      <c r="AM84" s="450"/>
      <c r="AN84" s="1"/>
      <c r="AO84" s="1"/>
      <c r="AP84" s="1"/>
      <c r="AQ84" s="1"/>
      <c r="AR84" s="1"/>
      <c r="AS84" s="1"/>
      <c r="AT84" s="1"/>
      <c r="AU84" s="1"/>
      <c r="AV84" s="1"/>
      <c r="AW84" s="1"/>
      <c r="AX84" s="1"/>
      <c r="AY84" s="1"/>
      <c r="AZ84" s="1"/>
      <c r="BA84" s="1"/>
    </row>
    <row r="85" spans="1:53" ht="2.25" customHeight="1">
      <c r="A85" s="66"/>
      <c r="B85" s="67"/>
      <c r="C85" s="67"/>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67"/>
      <c r="AM85" s="450"/>
      <c r="AN85" s="1"/>
      <c r="AO85" s="1"/>
      <c r="AP85" s="1"/>
      <c r="AQ85" s="1"/>
      <c r="AR85" s="1"/>
      <c r="AS85" s="1"/>
      <c r="AT85" s="1"/>
      <c r="AU85" s="1"/>
      <c r="AV85" s="1"/>
      <c r="AW85" s="1"/>
      <c r="AX85" s="1"/>
      <c r="AY85" s="1"/>
      <c r="AZ85" s="1"/>
      <c r="BA85" s="1"/>
    </row>
    <row r="86" spans="1:53" ht="13.5" customHeight="1">
      <c r="A86" s="66"/>
      <c r="B86" s="113" t="s">
        <v>416</v>
      </c>
      <c r="C86" s="182"/>
      <c r="D86" s="182"/>
      <c r="E86" s="182"/>
      <c r="F86" s="182"/>
      <c r="G86" s="182"/>
      <c r="H86" s="182"/>
      <c r="I86" s="182"/>
      <c r="J86" s="182"/>
      <c r="K86" s="182"/>
      <c r="L86" s="182"/>
      <c r="M86" s="182"/>
      <c r="N86" s="182"/>
      <c r="O86" s="182"/>
      <c r="P86" s="182"/>
      <c r="Q86" s="182"/>
      <c r="R86" s="182"/>
      <c r="S86" s="332" t="s">
        <v>365</v>
      </c>
      <c r="T86" s="343" t="s">
        <v>417</v>
      </c>
      <c r="U86" s="182"/>
      <c r="V86" s="182"/>
      <c r="W86" s="182"/>
      <c r="X86" s="182"/>
      <c r="Y86" s="182"/>
      <c r="Z86" s="182"/>
      <c r="AA86" s="182"/>
      <c r="AB86" s="182"/>
      <c r="AC86" s="182"/>
      <c r="AD86" s="182"/>
      <c r="AE86" s="182"/>
      <c r="AF86" s="182"/>
      <c r="AG86" s="182"/>
      <c r="AH86" s="182"/>
      <c r="AI86" s="405" t="str">
        <f>IF(AND('別紙様式3-2（４・５月）'!AE5="処遇加算Ⅰ・Ⅱなし",'別紙様式3-3（６月以降分）'!AF5="旧処遇加算Ⅰ・Ⅱ相当なし"),"該当","")</f>
        <v>該当</v>
      </c>
      <c r="AJ86" s="405"/>
      <c r="AK86" s="405"/>
      <c r="AL86" s="67"/>
      <c r="AM86" s="450"/>
      <c r="AN86" s="1"/>
      <c r="AO86" s="1"/>
      <c r="AP86" s="1"/>
      <c r="AQ86" s="1"/>
      <c r="AR86" s="1"/>
      <c r="AS86" s="1"/>
      <c r="AT86" s="1"/>
      <c r="AU86" s="1"/>
      <c r="AV86" s="1"/>
      <c r="AW86" s="1"/>
      <c r="AX86" s="1"/>
      <c r="AY86" s="1"/>
      <c r="AZ86" s="1"/>
      <c r="BA86" s="1"/>
    </row>
    <row r="87" spans="1:53" ht="6" customHeight="1">
      <c r="A87" s="66"/>
      <c r="B87" s="114"/>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67"/>
      <c r="AB87" s="183"/>
      <c r="AC87" s="183"/>
      <c r="AD87" s="183"/>
      <c r="AE87" s="183"/>
      <c r="AF87" s="183"/>
      <c r="AG87" s="183"/>
      <c r="AH87" s="183"/>
      <c r="AI87" s="183"/>
      <c r="AJ87" s="183"/>
      <c r="AK87" s="183"/>
      <c r="AL87" s="67"/>
      <c r="AM87" s="450"/>
      <c r="AN87" s="1"/>
      <c r="AO87" s="1"/>
      <c r="AP87" s="1"/>
      <c r="AQ87" s="1"/>
      <c r="AR87" s="1"/>
      <c r="AS87" s="1"/>
      <c r="AT87" s="1"/>
      <c r="AU87" s="1"/>
      <c r="AV87" s="1"/>
      <c r="AW87" s="1"/>
      <c r="AX87" s="1"/>
      <c r="AY87" s="1"/>
      <c r="AZ87" s="1"/>
      <c r="BA87" s="1"/>
    </row>
    <row r="88" spans="1:53" ht="16.5" customHeight="1">
      <c r="A88" s="66"/>
      <c r="B88" s="69"/>
      <c r="C88" s="184" t="s">
        <v>35</v>
      </c>
      <c r="D88" s="184"/>
      <c r="E88" s="184"/>
      <c r="F88" s="184"/>
      <c r="G88" s="184"/>
      <c r="H88" s="184"/>
      <c r="I88" s="184"/>
      <c r="J88" s="184"/>
      <c r="K88" s="184"/>
      <c r="L88" s="184"/>
      <c r="M88" s="184"/>
      <c r="N88" s="184"/>
      <c r="O88" s="184"/>
      <c r="P88" s="184"/>
      <c r="Q88" s="184"/>
      <c r="R88" s="184"/>
      <c r="S88" s="184"/>
      <c r="T88" s="184"/>
      <c r="U88" s="69"/>
      <c r="V88" s="69"/>
      <c r="W88" s="69"/>
      <c r="X88" s="69"/>
      <c r="Y88" s="69"/>
      <c r="Z88" s="69"/>
      <c r="AA88" s="69"/>
      <c r="AB88" s="69"/>
      <c r="AC88" s="69"/>
      <c r="AD88" s="200"/>
      <c r="AE88" s="200"/>
      <c r="AF88" s="200"/>
      <c r="AG88" s="200"/>
      <c r="AH88" s="200"/>
      <c r="AI88" s="200"/>
      <c r="AJ88" s="200"/>
      <c r="AK88" s="200"/>
      <c r="AL88" s="67"/>
      <c r="AM88" s="450"/>
      <c r="AN88" s="1"/>
      <c r="AO88" s="1"/>
      <c r="AP88" s="1"/>
      <c r="AQ88" s="1"/>
      <c r="AR88" s="1"/>
      <c r="AS88" s="1"/>
      <c r="AT88" s="1"/>
      <c r="AU88" s="1"/>
      <c r="AV88" s="1"/>
      <c r="AW88" s="1"/>
      <c r="AX88" s="1"/>
      <c r="AY88" s="1"/>
      <c r="AZ88" s="1"/>
      <c r="BA88" s="1"/>
    </row>
    <row r="89" spans="1:53" ht="18.75" customHeight="1">
      <c r="A89" s="66"/>
      <c r="B89" s="67"/>
      <c r="C89" s="122"/>
      <c r="D89" s="122"/>
      <c r="E89" s="241" t="s">
        <v>421</v>
      </c>
      <c r="F89" s="241"/>
      <c r="G89" s="241"/>
      <c r="H89" s="241"/>
      <c r="I89" s="241"/>
      <c r="J89" s="241"/>
      <c r="K89" s="241"/>
      <c r="L89" s="241"/>
      <c r="M89" s="241"/>
      <c r="N89" s="241"/>
      <c r="O89" s="241"/>
      <c r="P89" s="241"/>
      <c r="Q89" s="241"/>
      <c r="R89" s="241"/>
      <c r="S89" s="333" t="s">
        <v>198</v>
      </c>
      <c r="T89" s="336" t="str">
        <f>IF(AM82=1,"",IF(AM89=1,"○",IF(AND(AI86="該当",AM95=1),"","×")))</f>
        <v>×</v>
      </c>
      <c r="U89" s="67"/>
      <c r="V89" s="357"/>
      <c r="W89" s="357"/>
      <c r="X89" s="357"/>
      <c r="Y89" s="357"/>
      <c r="Z89" s="357"/>
      <c r="AA89" s="357"/>
      <c r="AB89" s="357"/>
      <c r="AC89" s="357"/>
      <c r="AD89" s="357"/>
      <c r="AE89" s="357"/>
      <c r="AF89" s="357"/>
      <c r="AG89" s="357"/>
      <c r="AH89" s="357"/>
      <c r="AI89" s="357"/>
      <c r="AJ89" s="357"/>
      <c r="AK89" s="357"/>
      <c r="AL89" s="67"/>
      <c r="AM89" s="445" t="b">
        <f>FALSE()</f>
        <v>0</v>
      </c>
      <c r="AN89" s="1"/>
      <c r="AO89" s="1"/>
      <c r="AP89" s="1"/>
      <c r="AQ89" s="1"/>
      <c r="AR89" s="1"/>
      <c r="AS89" s="1"/>
      <c r="AT89" s="1"/>
      <c r="AU89" s="1"/>
      <c r="AV89" s="1"/>
      <c r="AW89" s="1"/>
      <c r="AX89" s="1"/>
      <c r="AY89" s="1"/>
      <c r="AZ89" s="1"/>
      <c r="BA89" s="1"/>
    </row>
    <row r="90" spans="1:53" ht="14.25" customHeight="1">
      <c r="A90" s="66"/>
      <c r="B90" s="115"/>
      <c r="C90" s="123" t="s">
        <v>423</v>
      </c>
      <c r="D90" s="223" t="s">
        <v>426</v>
      </c>
      <c r="E90" s="94"/>
      <c r="F90" s="94"/>
      <c r="G90" s="94"/>
      <c r="H90" s="94"/>
      <c r="I90" s="94"/>
      <c r="J90" s="94"/>
      <c r="K90" s="94"/>
      <c r="L90" s="94"/>
      <c r="M90" s="94"/>
      <c r="N90" s="94"/>
      <c r="O90" s="94"/>
      <c r="P90" s="94"/>
      <c r="Q90" s="94"/>
      <c r="R90" s="94"/>
      <c r="S90" s="223"/>
      <c r="T90" s="223"/>
      <c r="U90" s="223"/>
      <c r="V90" s="94"/>
      <c r="W90" s="94"/>
      <c r="X90" s="94"/>
      <c r="Y90" s="94"/>
      <c r="Z90" s="381"/>
      <c r="AA90" s="381"/>
      <c r="AB90" s="381"/>
      <c r="AC90" s="381"/>
      <c r="AD90" s="248"/>
      <c r="AE90" s="248"/>
      <c r="AF90" s="248"/>
      <c r="AG90" s="248"/>
      <c r="AH90" s="155"/>
      <c r="AI90" s="155"/>
      <c r="AJ90" s="155"/>
      <c r="AK90" s="412"/>
      <c r="AL90" s="67"/>
      <c r="AM90" s="450"/>
      <c r="AN90" s="1"/>
      <c r="AO90" s="1"/>
      <c r="AP90" s="1"/>
      <c r="AQ90" s="1"/>
      <c r="AR90" s="1"/>
      <c r="AS90" s="1"/>
      <c r="AT90" s="1"/>
      <c r="AU90" s="1"/>
      <c r="AV90" s="1"/>
      <c r="AW90" s="1"/>
      <c r="AX90" s="1"/>
      <c r="AY90" s="1"/>
      <c r="AZ90" s="1"/>
      <c r="BA90" s="1"/>
    </row>
    <row r="91" spans="1:53" ht="14.25" customHeight="1">
      <c r="A91" s="66"/>
      <c r="B91" s="115"/>
      <c r="C91" s="185" t="s">
        <v>430</v>
      </c>
      <c r="D91" s="224" t="s">
        <v>432</v>
      </c>
      <c r="E91" s="224"/>
      <c r="F91" s="224"/>
      <c r="G91" s="224"/>
      <c r="H91" s="224"/>
      <c r="I91" s="224"/>
      <c r="J91" s="224"/>
      <c r="K91" s="224"/>
      <c r="L91" s="224"/>
      <c r="M91" s="224"/>
      <c r="N91" s="224"/>
      <c r="O91" s="224"/>
      <c r="P91" s="224"/>
      <c r="Q91" s="224"/>
      <c r="R91" s="224"/>
      <c r="S91" s="224"/>
      <c r="T91" s="224"/>
      <c r="U91" s="224"/>
      <c r="V91" s="224"/>
      <c r="W91" s="224"/>
      <c r="X91" s="224"/>
      <c r="Y91" s="224"/>
      <c r="Z91" s="380"/>
      <c r="AA91" s="380"/>
      <c r="AB91" s="380"/>
      <c r="AC91" s="380"/>
      <c r="AD91" s="393"/>
      <c r="AE91" s="393"/>
      <c r="AF91" s="393"/>
      <c r="AG91" s="393"/>
      <c r="AH91" s="400"/>
      <c r="AI91" s="400"/>
      <c r="AJ91" s="400"/>
      <c r="AK91" s="413"/>
      <c r="AL91" s="67"/>
      <c r="AM91" s="450"/>
      <c r="AN91" s="1"/>
      <c r="AO91" s="1"/>
      <c r="AP91" s="1"/>
      <c r="AQ91" s="1"/>
      <c r="AR91" s="1"/>
      <c r="AS91" s="1"/>
      <c r="AT91" s="1"/>
      <c r="AU91" s="1"/>
      <c r="AV91" s="1"/>
      <c r="AW91" s="1"/>
      <c r="AX91" s="1"/>
      <c r="AY91" s="1"/>
      <c r="AZ91" s="1"/>
      <c r="BA91" s="1"/>
    </row>
    <row r="92" spans="1:53" ht="14.25" customHeight="1">
      <c r="A92" s="66"/>
      <c r="B92" s="115"/>
      <c r="C92" s="186" t="s">
        <v>169</v>
      </c>
      <c r="D92" s="225" t="s">
        <v>436</v>
      </c>
      <c r="E92" s="242"/>
      <c r="F92" s="242"/>
      <c r="G92" s="242"/>
      <c r="H92" s="242"/>
      <c r="I92" s="242"/>
      <c r="J92" s="242"/>
      <c r="K92" s="242"/>
      <c r="L92" s="242"/>
      <c r="M92" s="242"/>
      <c r="N92" s="242"/>
      <c r="O92" s="242"/>
      <c r="P92" s="242"/>
      <c r="Q92" s="242"/>
      <c r="R92" s="242"/>
      <c r="S92" s="242"/>
      <c r="T92" s="242"/>
      <c r="U92" s="242"/>
      <c r="V92" s="242"/>
      <c r="W92" s="242"/>
      <c r="X92" s="242"/>
      <c r="Y92" s="242"/>
      <c r="Z92" s="382"/>
      <c r="AA92" s="382"/>
      <c r="AB92" s="382"/>
      <c r="AC92" s="382"/>
      <c r="AD92" s="394"/>
      <c r="AE92" s="394"/>
      <c r="AF92" s="394"/>
      <c r="AG92" s="394"/>
      <c r="AH92" s="401"/>
      <c r="AI92" s="401"/>
      <c r="AJ92" s="401"/>
      <c r="AK92" s="414"/>
      <c r="AL92" s="438"/>
      <c r="AM92" s="450"/>
      <c r="AN92" s="1"/>
      <c r="AO92" s="1"/>
      <c r="AP92" s="1"/>
      <c r="AQ92" s="1"/>
      <c r="AR92" s="1"/>
      <c r="AS92" s="1"/>
      <c r="AT92" s="1"/>
      <c r="AU92" s="1"/>
      <c r="AV92" s="1"/>
      <c r="AW92" s="1"/>
      <c r="AX92" s="1"/>
      <c r="AY92" s="1"/>
      <c r="AZ92" s="1"/>
      <c r="BA92" s="1"/>
    </row>
    <row r="93" spans="1:53" ht="11.25" customHeight="1">
      <c r="A93" s="66"/>
      <c r="B93" s="115"/>
      <c r="C93" s="187"/>
      <c r="D93" s="94"/>
      <c r="E93" s="104"/>
      <c r="F93" s="104"/>
      <c r="G93" s="104"/>
      <c r="H93" s="104"/>
      <c r="I93" s="104"/>
      <c r="J93" s="104"/>
      <c r="K93" s="104"/>
      <c r="L93" s="104"/>
      <c r="M93" s="104"/>
      <c r="N93" s="104"/>
      <c r="O93" s="104"/>
      <c r="P93" s="104"/>
      <c r="Q93" s="104"/>
      <c r="R93" s="104"/>
      <c r="S93" s="104"/>
      <c r="T93" s="104"/>
      <c r="U93" s="104"/>
      <c r="V93" s="104"/>
      <c r="W93" s="104"/>
      <c r="X93" s="104"/>
      <c r="Y93" s="104"/>
      <c r="Z93" s="381"/>
      <c r="AA93" s="381"/>
      <c r="AB93" s="381"/>
      <c r="AC93" s="381"/>
      <c r="AD93" s="248"/>
      <c r="AE93" s="248"/>
      <c r="AF93" s="248"/>
      <c r="AG93" s="248"/>
      <c r="AH93" s="155"/>
      <c r="AI93" s="155"/>
      <c r="AJ93" s="155"/>
      <c r="AK93" s="155"/>
      <c r="AL93" s="438"/>
      <c r="AM93" s="450"/>
      <c r="AN93" s="1"/>
      <c r="AO93" s="1"/>
      <c r="AP93" s="1"/>
      <c r="AQ93" s="1"/>
      <c r="AR93" s="1"/>
      <c r="AS93" s="1"/>
      <c r="AT93" s="1"/>
      <c r="AU93" s="1"/>
      <c r="AV93" s="1"/>
      <c r="AW93" s="1"/>
      <c r="AX93" s="1"/>
      <c r="AY93" s="1"/>
      <c r="AZ93" s="1"/>
      <c r="BA93" s="1"/>
    </row>
    <row r="94" spans="1:53" ht="14.25" customHeight="1">
      <c r="A94" s="66"/>
      <c r="B94" s="67"/>
      <c r="C94" s="184" t="s">
        <v>441</v>
      </c>
      <c r="D94" s="184"/>
      <c r="E94" s="184"/>
      <c r="F94" s="184"/>
      <c r="G94" s="184"/>
      <c r="H94" s="184"/>
      <c r="I94" s="184"/>
      <c r="J94" s="184"/>
      <c r="K94" s="184"/>
      <c r="L94" s="184"/>
      <c r="M94" s="184"/>
      <c r="N94" s="184"/>
      <c r="O94" s="184"/>
      <c r="P94" s="184"/>
      <c r="Q94" s="184"/>
      <c r="R94" s="184"/>
      <c r="S94" s="334"/>
      <c r="T94" s="334"/>
      <c r="U94" s="334"/>
      <c r="V94" s="334"/>
      <c r="W94" s="334"/>
      <c r="X94" s="334"/>
      <c r="Y94" s="334"/>
      <c r="Z94" s="334"/>
      <c r="AA94" s="334"/>
      <c r="AB94" s="334"/>
      <c r="AC94" s="334"/>
      <c r="AD94" s="334"/>
      <c r="AE94" s="334"/>
      <c r="AF94" s="334"/>
      <c r="AG94" s="334"/>
      <c r="AH94" s="334"/>
      <c r="AI94" s="334"/>
      <c r="AJ94" s="334"/>
      <c r="AK94" s="334"/>
      <c r="AL94" s="334"/>
      <c r="AM94" s="450"/>
      <c r="AN94" s="1"/>
      <c r="AO94" s="1"/>
      <c r="AP94" s="1"/>
      <c r="AQ94" s="1"/>
      <c r="AR94" s="1"/>
      <c r="AS94" s="1"/>
      <c r="AT94" s="1"/>
      <c r="AU94" s="1"/>
      <c r="AV94" s="1"/>
      <c r="AW94" s="1"/>
      <c r="AX94" s="1"/>
      <c r="AY94" s="1"/>
      <c r="AZ94" s="1"/>
      <c r="BA94" s="1"/>
    </row>
    <row r="95" spans="1:53" ht="21.75" customHeight="1">
      <c r="A95" s="66"/>
      <c r="B95" s="116"/>
      <c r="C95" s="122"/>
      <c r="D95" s="122"/>
      <c r="E95" s="241" t="s">
        <v>446</v>
      </c>
      <c r="F95" s="241"/>
      <c r="G95" s="241"/>
      <c r="H95" s="241"/>
      <c r="I95" s="241"/>
      <c r="J95" s="241"/>
      <c r="K95" s="241"/>
      <c r="L95" s="241"/>
      <c r="M95" s="241"/>
      <c r="N95" s="241"/>
      <c r="O95" s="241"/>
      <c r="P95" s="241"/>
      <c r="Q95" s="241"/>
      <c r="R95" s="241"/>
      <c r="S95" s="333" t="s">
        <v>198</v>
      </c>
      <c r="T95" s="336" t="str">
        <f>IF(AM82=1,"",IF(AND(AM95=1,OR(AND(AN95=1,J98&lt;&gt;""),AND(AO95=1,J100&lt;&gt;""))),"○",IF(AND(AI86="該当",AM89=1),"","×")))</f>
        <v>×</v>
      </c>
      <c r="U95" s="354"/>
      <c r="V95" s="358"/>
      <c r="W95" s="358"/>
      <c r="X95" s="358"/>
      <c r="Y95" s="358"/>
      <c r="Z95" s="358"/>
      <c r="AA95" s="358"/>
      <c r="AB95" s="358"/>
      <c r="AC95" s="358"/>
      <c r="AD95" s="358"/>
      <c r="AE95" s="358"/>
      <c r="AF95" s="358"/>
      <c r="AG95" s="358"/>
      <c r="AH95" s="358"/>
      <c r="AI95" s="358"/>
      <c r="AJ95" s="358"/>
      <c r="AK95" s="358"/>
      <c r="AL95" s="334"/>
      <c r="AM95" s="445" t="b">
        <f>FALSE()</f>
        <v>0</v>
      </c>
      <c r="AN95" s="445" t="b">
        <f>FALSE()</f>
        <v>0</v>
      </c>
      <c r="AO95" s="445" t="b">
        <f>FALSE()</f>
        <v>0</v>
      </c>
      <c r="AP95" s="1"/>
      <c r="AQ95" s="1"/>
      <c r="AR95" s="1"/>
      <c r="AS95" s="1"/>
      <c r="AT95" s="1"/>
      <c r="AU95" s="1"/>
      <c r="AV95" s="1"/>
      <c r="AW95" s="1"/>
      <c r="AX95" s="1"/>
      <c r="AY95" s="1"/>
      <c r="AZ95" s="1"/>
      <c r="BA95" s="1"/>
    </row>
    <row r="96" spans="1:53" ht="30.75" customHeight="1">
      <c r="A96" s="66"/>
      <c r="B96" s="117"/>
      <c r="C96" s="123" t="s">
        <v>423</v>
      </c>
      <c r="D96" s="226" t="s">
        <v>447</v>
      </c>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67"/>
      <c r="AM96" s="450"/>
      <c r="AN96" s="1"/>
      <c r="AO96" s="1"/>
      <c r="AP96" s="1"/>
      <c r="AQ96" s="1"/>
      <c r="AR96" s="1"/>
      <c r="AS96" s="1"/>
      <c r="AT96" s="1"/>
      <c r="AU96" s="1"/>
      <c r="AV96" s="1"/>
      <c r="AW96" s="1"/>
      <c r="AX96" s="1"/>
      <c r="AY96" s="1"/>
      <c r="AZ96" s="1"/>
      <c r="BA96" s="1"/>
    </row>
    <row r="97" spans="1:53" ht="28.5" customHeight="1">
      <c r="A97" s="66"/>
      <c r="B97" s="117"/>
      <c r="C97" s="124"/>
      <c r="D97" s="192" t="s">
        <v>449</v>
      </c>
      <c r="E97" s="192"/>
      <c r="F97" s="192"/>
      <c r="G97" s="192"/>
      <c r="H97" s="286"/>
      <c r="I97" s="292" t="s">
        <v>59</v>
      </c>
      <c r="J97" s="298" t="s">
        <v>400</v>
      </c>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67"/>
      <c r="AM97" s="450"/>
      <c r="AN97" s="1"/>
      <c r="AO97" s="1"/>
      <c r="AP97" s="1"/>
      <c r="AQ97" s="1"/>
      <c r="AR97" s="1"/>
      <c r="AS97" s="1"/>
      <c r="AT97" s="1"/>
      <c r="AU97" s="1"/>
      <c r="AV97" s="1"/>
      <c r="AW97" s="1"/>
      <c r="AX97" s="1"/>
      <c r="AY97" s="1"/>
      <c r="AZ97" s="1"/>
      <c r="BA97" s="1"/>
    </row>
    <row r="98" spans="1:53" ht="34.5" customHeight="1">
      <c r="A98" s="66"/>
      <c r="B98" s="117"/>
      <c r="C98" s="124"/>
      <c r="D98" s="192"/>
      <c r="E98" s="192"/>
      <c r="F98" s="192"/>
      <c r="G98" s="192"/>
      <c r="H98" s="286"/>
      <c r="I98" s="292"/>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67"/>
      <c r="AM98" s="444" t="s">
        <v>450</v>
      </c>
      <c r="AN98" s="444"/>
      <c r="AO98" s="444"/>
      <c r="AP98" s="444"/>
      <c r="AQ98" s="444"/>
      <c r="AR98" s="444"/>
      <c r="AS98" s="444"/>
      <c r="AT98" s="444"/>
      <c r="AU98" s="444"/>
      <c r="AV98" s="444"/>
      <c r="AW98" s="444"/>
      <c r="AX98" s="444"/>
      <c r="AY98" s="444"/>
      <c r="AZ98" s="444"/>
      <c r="BA98" s="444"/>
    </row>
    <row r="99" spans="1:53" ht="15" customHeight="1">
      <c r="A99" s="66"/>
      <c r="B99" s="117"/>
      <c r="C99" s="124"/>
      <c r="D99" s="192"/>
      <c r="E99" s="192"/>
      <c r="F99" s="192"/>
      <c r="G99" s="192"/>
      <c r="H99" s="287"/>
      <c r="I99" s="293" t="s">
        <v>199</v>
      </c>
      <c r="J99" s="300" t="s">
        <v>453</v>
      </c>
      <c r="K99" s="306"/>
      <c r="L99" s="306"/>
      <c r="M99" s="306"/>
      <c r="N99" s="306"/>
      <c r="O99" s="306"/>
      <c r="P99" s="306"/>
      <c r="Q99" s="306"/>
      <c r="R99" s="306"/>
      <c r="S99" s="335" t="s">
        <v>454</v>
      </c>
      <c r="T99" s="335"/>
      <c r="U99" s="335"/>
      <c r="V99" s="335"/>
      <c r="W99" s="335"/>
      <c r="X99" s="335"/>
      <c r="Y99" s="335"/>
      <c r="Z99" s="335"/>
      <c r="AA99" s="335"/>
      <c r="AB99" s="335"/>
      <c r="AC99" s="335"/>
      <c r="AD99" s="335"/>
      <c r="AE99" s="335"/>
      <c r="AF99" s="335"/>
      <c r="AG99" s="335"/>
      <c r="AH99" s="335"/>
      <c r="AI99" s="335"/>
      <c r="AJ99" s="335"/>
      <c r="AK99" s="335"/>
      <c r="AL99" s="67"/>
      <c r="AM99" s="450"/>
      <c r="AN99" s="1"/>
      <c r="AO99" s="1"/>
      <c r="AP99" s="1"/>
      <c r="AQ99" s="1"/>
      <c r="AR99" s="1"/>
      <c r="AS99" s="1"/>
      <c r="AT99" s="1"/>
      <c r="AU99" s="1"/>
      <c r="AV99" s="1"/>
      <c r="AW99" s="1"/>
      <c r="AX99" s="1"/>
      <c r="AY99" s="1"/>
      <c r="AZ99" s="1"/>
      <c r="BA99" s="1"/>
    </row>
    <row r="100" spans="1:53" ht="33" customHeight="1">
      <c r="A100" s="66"/>
      <c r="B100" s="117"/>
      <c r="C100" s="124"/>
      <c r="D100" s="192"/>
      <c r="E100" s="192"/>
      <c r="F100" s="192"/>
      <c r="G100" s="192"/>
      <c r="H100" s="287"/>
      <c r="I100" s="293"/>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67"/>
      <c r="AM100" s="444" t="s">
        <v>450</v>
      </c>
      <c r="AN100" s="444"/>
      <c r="AO100" s="444"/>
      <c r="AP100" s="444"/>
      <c r="AQ100" s="444"/>
      <c r="AR100" s="444"/>
      <c r="AS100" s="444"/>
      <c r="AT100" s="444"/>
      <c r="AU100" s="444"/>
      <c r="AV100" s="444"/>
      <c r="AW100" s="444"/>
      <c r="AX100" s="444"/>
      <c r="AY100" s="444"/>
      <c r="AZ100" s="444"/>
      <c r="BA100" s="444"/>
    </row>
    <row r="101" spans="1:53" ht="16.5" customHeight="1">
      <c r="A101" s="66"/>
      <c r="B101" s="118"/>
      <c r="C101" s="188" t="s">
        <v>430</v>
      </c>
      <c r="D101" s="225" t="s">
        <v>463</v>
      </c>
      <c r="E101" s="243"/>
      <c r="F101" s="243"/>
      <c r="G101" s="243"/>
      <c r="H101" s="242"/>
      <c r="I101" s="242"/>
      <c r="J101" s="242"/>
      <c r="K101" s="242"/>
      <c r="L101" s="242"/>
      <c r="M101" s="242"/>
      <c r="N101" s="242"/>
      <c r="O101" s="242"/>
      <c r="P101" s="242"/>
      <c r="Q101" s="242"/>
      <c r="R101" s="242"/>
      <c r="S101" s="242"/>
      <c r="T101" s="242"/>
      <c r="U101" s="242"/>
      <c r="V101" s="242"/>
      <c r="W101" s="242"/>
      <c r="X101" s="242"/>
      <c r="Y101" s="242"/>
      <c r="Z101" s="382"/>
      <c r="AA101" s="382"/>
      <c r="AB101" s="382"/>
      <c r="AC101" s="382"/>
      <c r="AD101" s="394"/>
      <c r="AE101" s="394"/>
      <c r="AF101" s="394"/>
      <c r="AG101" s="394"/>
      <c r="AH101" s="401"/>
      <c r="AI101" s="401"/>
      <c r="AJ101" s="401"/>
      <c r="AK101" s="415"/>
      <c r="AL101" s="438"/>
      <c r="AM101" s="450"/>
      <c r="AN101" s="1"/>
      <c r="AO101" s="1"/>
      <c r="AP101" s="1"/>
      <c r="AQ101" s="1"/>
      <c r="AR101" s="1"/>
      <c r="AS101" s="1"/>
      <c r="AT101" s="1"/>
      <c r="AU101" s="1"/>
      <c r="AV101" s="1"/>
      <c r="AW101" s="1"/>
      <c r="AX101" s="1"/>
      <c r="AY101" s="1"/>
      <c r="AZ101" s="1"/>
      <c r="BA101" s="1"/>
    </row>
    <row r="102" spans="1:53" ht="11.25" customHeight="1">
      <c r="A102" s="66"/>
      <c r="B102" s="119"/>
      <c r="C102" s="119"/>
      <c r="D102" s="119"/>
      <c r="E102" s="119"/>
      <c r="F102" s="119"/>
      <c r="G102" s="119"/>
      <c r="H102" s="119"/>
      <c r="I102" s="119"/>
      <c r="J102" s="119"/>
      <c r="K102" s="119"/>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67"/>
      <c r="AM102" s="450"/>
      <c r="AN102" s="1"/>
      <c r="AO102" s="1"/>
      <c r="AP102" s="1"/>
      <c r="AQ102" s="1"/>
      <c r="AR102" s="1"/>
      <c r="AS102" s="1"/>
      <c r="AT102" s="1"/>
      <c r="AU102" s="1"/>
      <c r="AV102" s="1"/>
      <c r="AW102" s="1"/>
      <c r="AX102" s="1"/>
      <c r="AY102" s="1"/>
      <c r="AZ102" s="1"/>
      <c r="BA102" s="1"/>
    </row>
    <row r="103" spans="1:53" ht="18.75" customHeight="1">
      <c r="A103" s="66"/>
      <c r="B103" s="112" t="s">
        <v>467</v>
      </c>
      <c r="C103" s="112"/>
      <c r="D103" s="112"/>
      <c r="E103" s="112"/>
      <c r="F103" s="112"/>
      <c r="G103" s="112"/>
      <c r="H103" s="112"/>
      <c r="I103" s="112"/>
      <c r="J103" s="112"/>
      <c r="K103" s="112"/>
      <c r="L103" s="112"/>
      <c r="M103" s="122"/>
      <c r="N103" s="122"/>
      <c r="O103" s="316" t="s">
        <v>409</v>
      </c>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67"/>
      <c r="AM103" s="445" t="b">
        <f>FALSE()</f>
        <v>0</v>
      </c>
      <c r="AN103" s="1"/>
      <c r="AO103" s="1"/>
      <c r="AP103" s="1"/>
      <c r="AQ103" s="1"/>
      <c r="AR103" s="1"/>
      <c r="AS103" s="1"/>
      <c r="AT103" s="1"/>
      <c r="AU103" s="1"/>
      <c r="AV103" s="1"/>
      <c r="AW103" s="1"/>
      <c r="AX103" s="1"/>
      <c r="AY103" s="1"/>
      <c r="AZ103" s="1"/>
      <c r="BA103" s="1"/>
    </row>
    <row r="104" spans="1:53" ht="3.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7"/>
      <c r="AM104" s="452"/>
      <c r="AN104" s="1"/>
      <c r="AO104" s="1"/>
      <c r="AP104" s="1"/>
      <c r="AQ104" s="1"/>
      <c r="AR104" s="1"/>
      <c r="AS104" s="1"/>
      <c r="AT104" s="1"/>
      <c r="AU104" s="1"/>
      <c r="AV104" s="1"/>
      <c r="AW104" s="1"/>
      <c r="AX104" s="1"/>
      <c r="AY104" s="1"/>
      <c r="AZ104" s="1"/>
      <c r="BA104" s="1"/>
    </row>
    <row r="105" spans="1:53" ht="19.5" customHeight="1">
      <c r="A105" s="66"/>
      <c r="B105" s="120" t="s">
        <v>70</v>
      </c>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67"/>
      <c r="AM105" s="450"/>
      <c r="AN105" s="1"/>
      <c r="AO105" s="1"/>
      <c r="AP105" s="1"/>
      <c r="AQ105" s="1"/>
      <c r="AR105" s="1"/>
      <c r="AS105" s="1"/>
      <c r="AT105" s="1"/>
      <c r="AU105" s="1"/>
      <c r="AV105" s="1"/>
      <c r="AW105" s="1"/>
      <c r="AX105" s="1"/>
      <c r="AY105" s="1"/>
      <c r="AZ105" s="1"/>
      <c r="BA105" s="1"/>
    </row>
    <row r="106" spans="1:53" ht="15.75" customHeight="1">
      <c r="A106" s="66"/>
      <c r="B106" s="121" t="s">
        <v>469</v>
      </c>
      <c r="C106" s="190"/>
      <c r="D106" s="227"/>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453"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66"/>
      <c r="B107" s="122"/>
      <c r="C107" s="122"/>
      <c r="D107" s="228" t="s">
        <v>446</v>
      </c>
      <c r="E107" s="228"/>
      <c r="F107" s="228"/>
      <c r="G107" s="228"/>
      <c r="H107" s="228"/>
      <c r="I107" s="228"/>
      <c r="J107" s="228"/>
      <c r="K107" s="228"/>
      <c r="L107" s="228"/>
      <c r="M107" s="228"/>
      <c r="N107" s="228"/>
      <c r="O107" s="228"/>
      <c r="P107" s="228"/>
      <c r="Q107" s="228"/>
      <c r="R107" s="328" t="s">
        <v>198</v>
      </c>
      <c r="S107" s="336" t="str">
        <f>IF(AM103=1,"",IF(AM106="記入不要","",IF(AND(AM107=1,OR(AN107=1,AO107=1,AP107=1)),"○","×")))</f>
        <v/>
      </c>
      <c r="T107" s="344"/>
      <c r="U107" s="355"/>
      <c r="V107" s="190"/>
      <c r="W107" s="190"/>
      <c r="X107" s="190"/>
      <c r="Y107" s="190"/>
      <c r="Z107" s="190"/>
      <c r="AA107" s="190"/>
      <c r="AB107" s="190"/>
      <c r="AC107" s="190"/>
      <c r="AD107" s="190"/>
      <c r="AE107" s="190"/>
      <c r="AF107" s="190"/>
      <c r="AG107" s="190"/>
      <c r="AH107" s="190"/>
      <c r="AI107" s="190"/>
      <c r="AJ107" s="190"/>
      <c r="AK107" s="190"/>
      <c r="AL107" s="190"/>
      <c r="AM107" s="445" t="b">
        <f>FALSE()</f>
        <v>0</v>
      </c>
      <c r="AN107" s="445" t="b">
        <f>FALSE()</f>
        <v>0</v>
      </c>
      <c r="AO107" s="445" t="b">
        <f>FALSE()</f>
        <v>0</v>
      </c>
      <c r="AP107" s="445" t="b">
        <f>FALSE()</f>
        <v>0</v>
      </c>
      <c r="AQ107" s="1"/>
      <c r="AR107" s="1"/>
      <c r="AS107" s="1"/>
      <c r="AT107" s="1"/>
      <c r="AU107" s="1"/>
      <c r="AV107" s="1"/>
      <c r="AW107" s="1"/>
      <c r="AX107" s="1"/>
      <c r="AY107" s="1"/>
      <c r="AZ107" s="1"/>
      <c r="BA107" s="1"/>
    </row>
    <row r="108" spans="1:53" ht="27.75" customHeight="1">
      <c r="A108" s="66"/>
      <c r="B108" s="123" t="s">
        <v>423</v>
      </c>
      <c r="C108" s="191" t="s">
        <v>471</v>
      </c>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67"/>
      <c r="AM108" s="450"/>
      <c r="AN108" s="1"/>
      <c r="AO108" s="1"/>
      <c r="AP108" s="1"/>
      <c r="AQ108" s="1"/>
      <c r="AR108" s="1"/>
      <c r="AS108" s="1"/>
      <c r="AT108" s="1"/>
      <c r="AU108" s="1"/>
      <c r="AV108" s="1"/>
      <c r="AW108" s="1"/>
      <c r="AX108" s="1"/>
      <c r="AY108" s="1"/>
      <c r="AZ108" s="1"/>
      <c r="BA108" s="1"/>
    </row>
    <row r="109" spans="1:53" ht="27" customHeight="1">
      <c r="A109" s="66"/>
      <c r="B109" s="124"/>
      <c r="C109" s="192" t="s">
        <v>472</v>
      </c>
      <c r="D109" s="192"/>
      <c r="E109" s="192"/>
      <c r="F109" s="192"/>
      <c r="G109" s="259"/>
      <c r="H109" s="288" t="s">
        <v>59</v>
      </c>
      <c r="I109" s="294" t="s">
        <v>474</v>
      </c>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67"/>
      <c r="AM109" s="450"/>
      <c r="AN109" s="1"/>
      <c r="AO109" s="1"/>
      <c r="AP109" s="1"/>
      <c r="AQ109" s="1"/>
      <c r="AR109" s="1"/>
      <c r="AS109" s="1"/>
      <c r="AT109" s="1"/>
      <c r="AU109" s="1"/>
      <c r="AV109" s="1"/>
      <c r="AW109" s="1"/>
      <c r="AX109" s="1"/>
      <c r="AY109" s="1"/>
      <c r="AZ109" s="1"/>
      <c r="BA109" s="1"/>
    </row>
    <row r="110" spans="1:53" ht="37.5" customHeight="1">
      <c r="A110" s="66"/>
      <c r="B110" s="124"/>
      <c r="C110" s="192"/>
      <c r="D110" s="192"/>
      <c r="E110" s="192"/>
      <c r="F110" s="192"/>
      <c r="G110" s="261"/>
      <c r="H110" s="289" t="s">
        <v>199</v>
      </c>
      <c r="I110" s="295" t="s">
        <v>477</v>
      </c>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67"/>
      <c r="AM110" s="450"/>
      <c r="AN110" s="1"/>
      <c r="AO110" s="1"/>
      <c r="AP110" s="1"/>
      <c r="AQ110" s="1"/>
      <c r="AR110" s="1"/>
      <c r="AS110" s="1"/>
      <c r="AT110" s="1"/>
      <c r="AU110" s="1"/>
      <c r="AV110" s="1"/>
      <c r="AW110" s="1"/>
      <c r="AX110" s="1"/>
      <c r="AY110" s="1"/>
      <c r="AZ110" s="1"/>
      <c r="BA110" s="1"/>
    </row>
    <row r="111" spans="1:53" ht="36" customHeight="1">
      <c r="A111" s="66"/>
      <c r="B111" s="124"/>
      <c r="C111" s="192"/>
      <c r="D111" s="192"/>
      <c r="E111" s="192"/>
      <c r="F111" s="192"/>
      <c r="G111" s="265"/>
      <c r="H111" s="290" t="s">
        <v>204</v>
      </c>
      <c r="I111" s="296" t="s">
        <v>483</v>
      </c>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67"/>
      <c r="AM111" s="450"/>
      <c r="AN111" s="1"/>
      <c r="AO111" s="1"/>
      <c r="AP111" s="1"/>
      <c r="AQ111" s="1"/>
      <c r="AR111" s="1"/>
      <c r="AS111" s="1"/>
      <c r="AT111" s="1"/>
      <c r="AU111" s="1"/>
      <c r="AV111" s="1"/>
      <c r="AW111" s="1"/>
      <c r="AX111" s="1"/>
      <c r="AY111" s="1"/>
      <c r="AZ111" s="1"/>
      <c r="BA111" s="1"/>
    </row>
    <row r="112" spans="1:53" ht="21" customHeight="1">
      <c r="A112" s="66"/>
      <c r="B112" s="125" t="s">
        <v>430</v>
      </c>
      <c r="C112" s="193" t="s">
        <v>463</v>
      </c>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438"/>
      <c r="AM112" s="450"/>
      <c r="AN112" s="1"/>
      <c r="AO112" s="1"/>
      <c r="AP112" s="1"/>
      <c r="AQ112" s="1"/>
      <c r="AR112" s="1"/>
      <c r="AS112" s="1"/>
      <c r="AT112" s="1"/>
      <c r="AU112" s="1"/>
      <c r="AV112" s="1"/>
      <c r="AW112" s="1"/>
      <c r="AX112" s="1"/>
      <c r="AY112" s="1"/>
      <c r="AZ112" s="1"/>
      <c r="BA112" s="1"/>
    </row>
    <row r="113" spans="1:53" ht="18" customHeight="1">
      <c r="A113" s="66"/>
      <c r="B113" s="111"/>
      <c r="C113" s="111"/>
      <c r="D113" s="111"/>
      <c r="E113" s="111"/>
      <c r="F113" s="111"/>
      <c r="G113" s="111"/>
      <c r="H113" s="111"/>
      <c r="I113" s="111"/>
      <c r="J113" s="111"/>
      <c r="K113" s="111"/>
      <c r="L113" s="111"/>
      <c r="M113" s="111"/>
      <c r="N113" s="111"/>
      <c r="O113" s="111"/>
      <c r="P113" s="111"/>
      <c r="Q113" s="111"/>
      <c r="R113" s="111"/>
      <c r="S113" s="111"/>
      <c r="T113" s="111"/>
      <c r="U113" s="353"/>
      <c r="V113" s="356"/>
      <c r="W113" s="356"/>
      <c r="X113" s="356"/>
      <c r="Y113" s="372"/>
      <c r="Z113" s="379"/>
      <c r="AA113" s="372"/>
      <c r="AB113" s="387"/>
      <c r="AC113" s="389"/>
      <c r="AD113" s="391"/>
      <c r="AE113" s="391"/>
      <c r="AF113" s="392"/>
      <c r="AG113" s="102"/>
      <c r="AH113" s="399"/>
      <c r="AI113" s="404"/>
      <c r="AJ113" s="402"/>
      <c r="AK113" s="402"/>
      <c r="AL113" s="402"/>
      <c r="AM113" s="450"/>
      <c r="AN113" s="1"/>
      <c r="AO113" s="1"/>
      <c r="AP113" s="1"/>
      <c r="AQ113" s="1"/>
      <c r="AR113" s="1"/>
      <c r="AS113" s="1"/>
      <c r="AT113" s="1"/>
      <c r="AU113" s="1"/>
      <c r="AV113" s="1"/>
      <c r="AW113" s="1"/>
      <c r="AX113" s="1"/>
      <c r="AY113" s="1"/>
      <c r="AZ113" s="1"/>
      <c r="BA113" s="1"/>
    </row>
    <row r="114" spans="1:53" s="61" customFormat="1" ht="21.75" customHeight="1">
      <c r="A114" s="67"/>
      <c r="B114" s="101" t="s">
        <v>485</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67"/>
      <c r="AM114" s="454"/>
    </row>
    <row r="115" spans="1:53" s="61" customFormat="1" ht="15.75" customHeight="1">
      <c r="A115" s="67"/>
      <c r="B115" s="120" t="s">
        <v>486</v>
      </c>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67"/>
      <c r="AM115" s="454"/>
    </row>
    <row r="116" spans="1:53" ht="20.25" customHeight="1">
      <c r="A116" s="66"/>
      <c r="B116" s="126" t="s">
        <v>186</v>
      </c>
      <c r="C116" s="66"/>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66"/>
      <c r="AN116" s="1"/>
      <c r="AO116" s="1"/>
      <c r="AP116" s="1"/>
      <c r="AQ116" s="1"/>
      <c r="AR116" s="1"/>
      <c r="AS116" s="1"/>
      <c r="AT116" s="1"/>
      <c r="AU116" s="1"/>
      <c r="AV116" s="1"/>
      <c r="AW116" s="1"/>
      <c r="AX116" s="1"/>
      <c r="AY116" s="1"/>
      <c r="AZ116" s="468"/>
      <c r="BA116" s="1"/>
    </row>
    <row r="117" spans="1:53" ht="27.75" customHeight="1">
      <c r="A117" s="66"/>
      <c r="B117" s="127" t="s">
        <v>489</v>
      </c>
      <c r="C117" s="127"/>
      <c r="D117" s="127"/>
      <c r="E117" s="127"/>
      <c r="F117" s="127"/>
      <c r="G117" s="127"/>
      <c r="H117" s="127"/>
      <c r="I117" s="127"/>
      <c r="J117" s="127"/>
      <c r="K117" s="127"/>
      <c r="L117" s="127"/>
      <c r="M117" s="127"/>
      <c r="N117" s="127"/>
      <c r="O117" s="127"/>
      <c r="P117" s="127"/>
      <c r="Q117" s="127"/>
      <c r="R117" s="204" t="s">
        <v>365</v>
      </c>
      <c r="S117" s="337" t="str">
        <f>'別紙様式3-2（４・５月）'!W8</f>
        <v/>
      </c>
      <c r="T117" s="345" t="s">
        <v>492</v>
      </c>
      <c r="U117" s="345"/>
      <c r="V117" s="345"/>
      <c r="W117" s="345"/>
      <c r="X117" s="345"/>
      <c r="Y117" s="345"/>
      <c r="Z117" s="345"/>
      <c r="AA117" s="345"/>
      <c r="AB117" s="345"/>
      <c r="AC117" s="345"/>
      <c r="AD117" s="345"/>
      <c r="AE117" s="345"/>
      <c r="AF117" s="345"/>
      <c r="AG117" s="200"/>
      <c r="AH117" s="200"/>
      <c r="AI117" s="200"/>
      <c r="AJ117" s="200"/>
      <c r="AK117" s="66"/>
      <c r="AL117" s="66"/>
      <c r="AM117" s="455" t="str">
        <f>IF(COUNTIF(S117:S119,"×")&gt;=1,"×","")</f>
        <v/>
      </c>
      <c r="AN117" s="1"/>
      <c r="AO117" s="1"/>
      <c r="AP117" s="1"/>
      <c r="AQ117" s="1"/>
      <c r="AR117" s="1"/>
      <c r="AS117" s="1"/>
      <c r="AT117" s="1"/>
      <c r="AU117" s="1"/>
      <c r="AV117" s="1"/>
      <c r="AW117" s="1"/>
      <c r="AX117" s="1"/>
      <c r="AY117" s="468"/>
      <c r="AZ117" s="1"/>
      <c r="BA117" s="1"/>
    </row>
    <row r="118" spans="1:53" ht="27.75" customHeight="1">
      <c r="A118" s="66"/>
      <c r="B118" s="128" t="s">
        <v>279</v>
      </c>
      <c r="C118" s="128"/>
      <c r="D118" s="128"/>
      <c r="E118" s="128"/>
      <c r="F118" s="128"/>
      <c r="G118" s="128"/>
      <c r="H118" s="128"/>
      <c r="I118" s="128"/>
      <c r="J118" s="128"/>
      <c r="K118" s="128"/>
      <c r="L118" s="128"/>
      <c r="M118" s="128"/>
      <c r="N118" s="128"/>
      <c r="O118" s="128"/>
      <c r="P118" s="128"/>
      <c r="Q118" s="128"/>
      <c r="R118" s="204" t="s">
        <v>365</v>
      </c>
      <c r="S118" s="338" t="str">
        <f>'別紙様式3-3（６月以降分）'!Z5</f>
        <v/>
      </c>
      <c r="T118" s="128" t="s">
        <v>147</v>
      </c>
      <c r="U118" s="128"/>
      <c r="V118" s="128"/>
      <c r="W118" s="128"/>
      <c r="X118" s="128"/>
      <c r="Y118" s="128"/>
      <c r="Z118" s="128"/>
      <c r="AA118" s="128"/>
      <c r="AB118" s="128"/>
      <c r="AC118" s="128"/>
      <c r="AD118" s="128"/>
      <c r="AE118" s="128"/>
      <c r="AF118" s="128"/>
      <c r="AG118" s="200"/>
      <c r="AH118" s="200"/>
      <c r="AI118" s="200"/>
      <c r="AJ118" s="200"/>
      <c r="AK118" s="66"/>
      <c r="AL118" s="66"/>
      <c r="AM118" s="1"/>
      <c r="AN118" s="1"/>
      <c r="AO118" s="1"/>
      <c r="AP118" s="1"/>
      <c r="AQ118" s="1"/>
      <c r="AR118" s="1"/>
      <c r="AS118" s="1"/>
      <c r="AT118" s="1"/>
      <c r="AU118" s="1"/>
      <c r="AV118" s="1"/>
      <c r="AW118" s="1"/>
      <c r="AX118" s="1"/>
      <c r="AY118" s="468"/>
      <c r="AZ118" s="1"/>
      <c r="BA118" s="1"/>
    </row>
    <row r="119" spans="1:53" ht="27.75" customHeight="1">
      <c r="A119" s="66"/>
      <c r="B119" s="128" t="s">
        <v>136</v>
      </c>
      <c r="C119" s="128"/>
      <c r="D119" s="128"/>
      <c r="E119" s="128"/>
      <c r="F119" s="128"/>
      <c r="G119" s="128"/>
      <c r="H119" s="128"/>
      <c r="I119" s="128"/>
      <c r="J119" s="128"/>
      <c r="K119" s="128"/>
      <c r="L119" s="128"/>
      <c r="M119" s="128"/>
      <c r="N119" s="128"/>
      <c r="O119" s="128"/>
      <c r="P119" s="128"/>
      <c r="Q119" s="128"/>
      <c r="R119" s="204" t="s">
        <v>365</v>
      </c>
      <c r="S119" s="337" t="str">
        <f>'別紙様式3-3（６月以降分）'!Z7</f>
        <v/>
      </c>
      <c r="T119" s="128" t="s">
        <v>147</v>
      </c>
      <c r="U119" s="128"/>
      <c r="V119" s="128"/>
      <c r="W119" s="128"/>
      <c r="X119" s="128"/>
      <c r="Y119" s="128"/>
      <c r="Z119" s="128"/>
      <c r="AA119" s="128"/>
      <c r="AB119" s="128"/>
      <c r="AC119" s="128"/>
      <c r="AD119" s="128"/>
      <c r="AE119" s="128"/>
      <c r="AF119" s="128"/>
      <c r="AG119" s="200"/>
      <c r="AH119" s="200"/>
      <c r="AI119" s="200"/>
      <c r="AJ119" s="200"/>
      <c r="AK119" s="66"/>
      <c r="AL119" s="66"/>
      <c r="AM119" s="1"/>
      <c r="AN119" s="1"/>
      <c r="AO119" s="1"/>
      <c r="AP119" s="1"/>
      <c r="AQ119" s="1"/>
      <c r="AR119" s="1"/>
      <c r="AS119" s="1"/>
      <c r="AT119" s="468"/>
      <c r="AU119" s="468"/>
      <c r="AV119" s="468"/>
      <c r="AW119" s="468"/>
      <c r="AX119" s="468"/>
      <c r="AY119" s="1"/>
      <c r="AZ119" s="1"/>
      <c r="BA119" s="1"/>
    </row>
    <row r="120" spans="1:53" ht="6" customHeight="1">
      <c r="A120" s="66"/>
      <c r="B120" s="115"/>
      <c r="C120" s="66"/>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66"/>
      <c r="AL120" s="66"/>
      <c r="AM120" s="11"/>
      <c r="AN120" s="1"/>
      <c r="AO120" s="1"/>
      <c r="AP120" s="1"/>
      <c r="AQ120" s="1"/>
      <c r="AR120" s="1"/>
      <c r="AS120" s="1"/>
      <c r="AT120" s="1"/>
      <c r="AU120" s="1"/>
      <c r="AV120" s="1"/>
      <c r="AW120" s="1"/>
      <c r="AX120" s="1"/>
      <c r="AY120" s="1"/>
      <c r="AZ120" s="1"/>
      <c r="BA120" s="468"/>
    </row>
    <row r="121" spans="1:53" ht="13.8" customHeight="1">
      <c r="A121" s="66"/>
      <c r="B121" s="115" t="s">
        <v>495</v>
      </c>
      <c r="C121" s="66"/>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416" t="str">
        <f>IF(AM117="","",IF(AM117="○","",IF(OR(AM123=1,AM124=1,AM125=1,AND(AM126=1,F126&lt;&gt;"")),"○","×")))</f>
        <v/>
      </c>
      <c r="AL121" s="66"/>
      <c r="AM121" s="444" t="s">
        <v>499</v>
      </c>
      <c r="AN121" s="444"/>
      <c r="AO121" s="444"/>
      <c r="AP121" s="444"/>
      <c r="AQ121" s="444"/>
      <c r="AR121" s="444"/>
      <c r="AS121" s="444"/>
      <c r="AT121" s="444"/>
      <c r="AU121" s="444"/>
      <c r="AV121" s="444"/>
      <c r="AW121" s="444"/>
      <c r="AX121" s="444"/>
      <c r="AY121" s="444"/>
      <c r="AZ121" s="444"/>
      <c r="BA121" s="444"/>
    </row>
    <row r="122" spans="1:53" s="61" customFormat="1" ht="18" customHeight="1">
      <c r="A122" s="67"/>
      <c r="B122" s="129" t="s">
        <v>503</v>
      </c>
      <c r="C122" s="194"/>
      <c r="D122" s="229"/>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417"/>
      <c r="AL122" s="67"/>
      <c r="AN122" s="63"/>
      <c r="AO122" s="462"/>
      <c r="AP122" s="462"/>
      <c r="AQ122" s="462"/>
      <c r="AR122" s="462"/>
      <c r="AS122" s="466"/>
      <c r="AY122" s="467"/>
    </row>
    <row r="123" spans="1:53" s="61" customFormat="1" ht="16.5" customHeight="1">
      <c r="A123" s="67"/>
      <c r="B123" s="130"/>
      <c r="C123" s="195"/>
      <c r="D123" s="230" t="s">
        <v>512</v>
      </c>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406"/>
      <c r="AJ123" s="406"/>
      <c r="AK123" s="418"/>
      <c r="AL123" s="67"/>
      <c r="AM123" s="445" t="b">
        <f>FALSE()</f>
        <v>0</v>
      </c>
      <c r="AN123" s="63"/>
      <c r="AO123" s="462"/>
      <c r="AP123" s="462"/>
      <c r="AQ123" s="462"/>
      <c r="AR123" s="462"/>
      <c r="AS123" s="466"/>
      <c r="AY123" s="467"/>
    </row>
    <row r="124" spans="1:53" s="61" customFormat="1" ht="16.5" customHeight="1">
      <c r="A124" s="67"/>
      <c r="B124" s="130"/>
      <c r="C124" s="196"/>
      <c r="D124" s="230" t="s">
        <v>514</v>
      </c>
      <c r="E124" s="246"/>
      <c r="F124" s="246"/>
      <c r="G124" s="246"/>
      <c r="H124" s="246"/>
      <c r="I124" s="246"/>
      <c r="J124" s="246"/>
      <c r="K124" s="246"/>
      <c r="L124" s="246"/>
      <c r="M124" s="246"/>
      <c r="N124" s="246"/>
      <c r="O124" s="246"/>
      <c r="P124" s="246"/>
      <c r="Q124" s="246"/>
      <c r="R124" s="246"/>
      <c r="S124" s="246"/>
      <c r="T124" s="245"/>
      <c r="U124" s="245"/>
      <c r="V124" s="245"/>
      <c r="W124" s="245"/>
      <c r="X124" s="245"/>
      <c r="Y124" s="245"/>
      <c r="Z124" s="245"/>
      <c r="AA124" s="245"/>
      <c r="AB124" s="245"/>
      <c r="AC124" s="245"/>
      <c r="AD124" s="245"/>
      <c r="AE124" s="245"/>
      <c r="AF124" s="245"/>
      <c r="AG124" s="245"/>
      <c r="AH124" s="245"/>
      <c r="AI124" s="406"/>
      <c r="AJ124" s="406"/>
      <c r="AK124" s="418"/>
      <c r="AL124" s="67"/>
      <c r="AM124" s="445" t="b">
        <f>FALSE()</f>
        <v>0</v>
      </c>
      <c r="AN124" s="63"/>
      <c r="AO124" s="462"/>
      <c r="AP124" s="462"/>
      <c r="AQ124" s="462"/>
      <c r="AR124" s="462"/>
      <c r="AS124" s="466"/>
      <c r="AY124" s="467"/>
    </row>
    <row r="125" spans="1:53" s="61" customFormat="1" ht="25.5" customHeight="1">
      <c r="A125" s="67"/>
      <c r="B125" s="130"/>
      <c r="C125" s="196"/>
      <c r="D125" s="231" t="s">
        <v>298</v>
      </c>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418"/>
      <c r="AL125" s="439"/>
      <c r="AM125" s="445" t="b">
        <f>FALSE()</f>
        <v>0</v>
      </c>
      <c r="AN125" s="462"/>
      <c r="AO125" s="462"/>
      <c r="AP125" s="466"/>
      <c r="AR125" s="467"/>
    </row>
    <row r="126" spans="1:53" s="61" customFormat="1" ht="18" customHeight="1">
      <c r="A126" s="67"/>
      <c r="B126" s="131"/>
      <c r="C126" s="197"/>
      <c r="D126" s="232" t="s">
        <v>516</v>
      </c>
      <c r="E126" s="247"/>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419" t="s">
        <v>340</v>
      </c>
      <c r="AL126" s="67"/>
      <c r="AM126" s="445" t="b">
        <f>FALSE()</f>
        <v>0</v>
      </c>
      <c r="AN126" s="463" t="s">
        <v>243</v>
      </c>
      <c r="AO126" s="463"/>
      <c r="AP126" s="463"/>
      <c r="AQ126" s="463"/>
      <c r="AR126" s="463"/>
      <c r="AS126" s="463"/>
      <c r="AT126" s="463"/>
      <c r="AU126" s="463"/>
      <c r="AV126" s="463"/>
      <c r="AW126" s="463"/>
      <c r="AX126" s="463"/>
      <c r="AY126" s="463"/>
      <c r="AZ126" s="463"/>
      <c r="BA126" s="463"/>
    </row>
    <row r="127" spans="1:53" ht="9.75" customHeight="1">
      <c r="A127" s="66"/>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66"/>
      <c r="AM127" s="1"/>
      <c r="AN127" s="1"/>
      <c r="AO127" s="1"/>
      <c r="AP127" s="1"/>
      <c r="AQ127" s="1"/>
      <c r="AR127" s="1"/>
      <c r="AS127" s="1"/>
      <c r="AT127" s="1"/>
      <c r="AU127" s="1"/>
      <c r="AV127" s="1"/>
      <c r="AW127" s="1"/>
      <c r="AX127" s="1"/>
      <c r="AY127" s="1"/>
      <c r="AZ127" s="1"/>
      <c r="BA127" s="1"/>
    </row>
    <row r="128" spans="1:53" ht="19.5" customHeight="1">
      <c r="A128" s="66"/>
      <c r="B128" s="133" t="s">
        <v>524</v>
      </c>
      <c r="C128" s="198"/>
      <c r="D128" s="198"/>
      <c r="E128" s="198"/>
      <c r="F128" s="198"/>
      <c r="G128" s="198"/>
      <c r="H128" s="198"/>
      <c r="I128" s="198"/>
      <c r="J128" s="198"/>
      <c r="K128" s="198"/>
      <c r="L128" s="198"/>
      <c r="M128" s="198"/>
      <c r="N128" s="198"/>
      <c r="O128" s="198"/>
      <c r="P128" s="198"/>
      <c r="Q128" s="198"/>
      <c r="R128" s="183"/>
      <c r="S128" s="183"/>
      <c r="T128" s="183"/>
      <c r="U128" s="183"/>
      <c r="V128" s="183"/>
      <c r="W128" s="183"/>
      <c r="X128" s="183"/>
      <c r="Y128" s="183"/>
      <c r="Z128" s="183"/>
      <c r="AA128" s="183"/>
      <c r="AB128" s="183"/>
      <c r="AC128" s="183"/>
      <c r="AD128" s="183"/>
      <c r="AE128" s="183"/>
      <c r="AF128" s="183"/>
      <c r="AG128" s="183"/>
      <c r="AH128" s="183"/>
      <c r="AI128" s="183"/>
      <c r="AJ128" s="407"/>
      <c r="AK128" s="183"/>
      <c r="AL128" s="66"/>
      <c r="AM128" s="1"/>
      <c r="AN128" s="1"/>
      <c r="AO128" s="1"/>
      <c r="AP128" s="1"/>
      <c r="AQ128" s="1"/>
      <c r="AR128" s="1"/>
      <c r="AS128" s="1"/>
      <c r="AT128" s="468"/>
      <c r="AU128" s="468"/>
      <c r="AV128" s="468"/>
      <c r="AW128" s="468"/>
      <c r="AX128" s="468"/>
      <c r="AY128" s="1"/>
      <c r="AZ128" s="1"/>
      <c r="BA128" s="1"/>
    </row>
    <row r="129" spans="1:54" ht="13.8">
      <c r="A129" s="66"/>
      <c r="B129" s="134" t="s">
        <v>526</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405" t="str">
        <f>IF(AND('別紙様式3-2（４・５月）'!AE7="特定加算なし",'別紙様式3-3（６月以降分）'!AG5="旧特定加算相当なし"),"該当","")</f>
        <v>該当</v>
      </c>
      <c r="AJ129" s="405"/>
      <c r="AK129" s="405"/>
      <c r="AL129" s="66"/>
      <c r="AM129" s="1"/>
      <c r="AN129" s="1"/>
      <c r="AO129" s="1"/>
      <c r="AP129" s="1"/>
      <c r="AQ129" s="1"/>
      <c r="AR129" s="1"/>
      <c r="AS129" s="1"/>
      <c r="AT129" s="468"/>
      <c r="AU129" s="468"/>
      <c r="AV129" s="468"/>
      <c r="AW129" s="468"/>
      <c r="AX129" s="468"/>
      <c r="AY129" s="1"/>
      <c r="AZ129" s="1"/>
      <c r="BA129" s="1"/>
    </row>
    <row r="130" spans="1:54" ht="27" customHeight="1">
      <c r="A130" s="66"/>
      <c r="B130" s="135" t="s">
        <v>365</v>
      </c>
      <c r="C130" s="199" t="s">
        <v>531</v>
      </c>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66"/>
      <c r="AM130" s="1"/>
      <c r="AN130" s="1"/>
      <c r="AO130" s="1"/>
      <c r="AP130" s="1"/>
      <c r="AQ130" s="1"/>
      <c r="AR130" s="1"/>
      <c r="AS130" s="1"/>
      <c r="AT130" s="468"/>
      <c r="AU130" s="468"/>
      <c r="AV130" s="468"/>
      <c r="AW130" s="468"/>
      <c r="AX130" s="468"/>
      <c r="AY130" s="1"/>
      <c r="AZ130" s="1"/>
      <c r="BA130" s="1"/>
    </row>
    <row r="131" spans="1:54" ht="3.75" customHeight="1">
      <c r="A131" s="66"/>
      <c r="B131" s="114"/>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66"/>
      <c r="AT131" s="468"/>
      <c r="AU131" s="468"/>
      <c r="AV131" s="468"/>
      <c r="AW131" s="468"/>
      <c r="AX131" s="468"/>
    </row>
    <row r="132" spans="1:54" ht="13.8">
      <c r="A132" s="66"/>
      <c r="B132" s="134" t="s">
        <v>534</v>
      </c>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405" t="str">
        <f>IF(OR('別紙様式3-2（４・５月）'!AE7="特定加算あり",'別紙様式3-3（６月以降分）'!AG5="旧特定加算相当あり"),"該当","")</f>
        <v/>
      </c>
      <c r="AJ132" s="405"/>
      <c r="AK132" s="405"/>
      <c r="AL132" s="66"/>
      <c r="AT132" s="468"/>
      <c r="AU132" s="468"/>
      <c r="AV132" s="468"/>
      <c r="AW132" s="468"/>
      <c r="AX132" s="468"/>
    </row>
    <row r="133" spans="1:54" ht="38.25" customHeight="1">
      <c r="A133" s="66"/>
      <c r="B133" s="114" t="s">
        <v>365</v>
      </c>
      <c r="C133" s="202" t="s">
        <v>536</v>
      </c>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66"/>
      <c r="AT133" s="468"/>
      <c r="AU133" s="468"/>
      <c r="AV133" s="468"/>
      <c r="AW133" s="468"/>
      <c r="AX133" s="468"/>
    </row>
    <row r="134" spans="1:54" ht="7.5" customHeight="1">
      <c r="A134" s="66"/>
      <c r="B134" s="136"/>
      <c r="C134" s="136"/>
      <c r="D134" s="136"/>
      <c r="E134" s="136"/>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70"/>
      <c r="AT134" s="468"/>
      <c r="AU134" s="468"/>
      <c r="AV134" s="468"/>
      <c r="AW134" s="468"/>
      <c r="AX134" s="468"/>
    </row>
    <row r="135" spans="1:54" ht="15" customHeight="1">
      <c r="A135" s="66"/>
      <c r="B135" s="137" t="s">
        <v>544</v>
      </c>
      <c r="C135" s="137"/>
      <c r="D135" s="137"/>
      <c r="E135" s="137"/>
      <c r="F135" s="258" t="s">
        <v>551</v>
      </c>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420" t="str">
        <f>IF(AI132="該当",IF(AND(COUNTIF(AM136:AM139,1)&gt;=1,COUNTIF(AM140:AM143,1)&gt;=1,COUNTIF(AM144:AM147,1)&gt;=1,COUNTIF(AM148:AM151,1)&gt;=1,COUNTIF(AM152:AM155,1)&gt;=1,COUNTIF(AM156:AM159,1)&gt;=1),"○","×"),IF(COUNTIF(AM136:AM159,1)&gt;=1,"○","×"))</f>
        <v>×</v>
      </c>
      <c r="AL135" s="70"/>
      <c r="AM135" s="456" t="s">
        <v>556</v>
      </c>
      <c r="AN135" s="444" t="s">
        <v>560</v>
      </c>
      <c r="AO135" s="444"/>
      <c r="AP135" s="444"/>
      <c r="AQ135" s="444"/>
      <c r="AR135" s="444"/>
      <c r="AS135" s="444"/>
      <c r="AT135" s="444"/>
      <c r="AU135" s="444"/>
      <c r="AV135" s="444"/>
      <c r="AW135" s="444"/>
      <c r="AX135" s="444"/>
      <c r="AY135" s="444"/>
      <c r="AZ135" s="444"/>
      <c r="BA135" s="444"/>
      <c r="BB135" s="61"/>
    </row>
    <row r="136" spans="1:54" s="64" customFormat="1" ht="14.25" customHeight="1">
      <c r="A136" s="70"/>
      <c r="B136" s="138" t="s">
        <v>563</v>
      </c>
      <c r="C136" s="138"/>
      <c r="D136" s="138"/>
      <c r="E136" s="138"/>
      <c r="F136" s="259"/>
      <c r="G136" s="270" t="s">
        <v>567</v>
      </c>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70"/>
      <c r="AM136" s="457" t="b">
        <f t="shared" ref="AM136:AM159" si="0">FALSE()</f>
        <v>0</v>
      </c>
      <c r="AN136" s="61"/>
      <c r="AO136" s="61"/>
      <c r="AP136" s="61"/>
      <c r="AQ136" s="61"/>
      <c r="AR136" s="61"/>
      <c r="AS136" s="61"/>
      <c r="AT136" s="61"/>
      <c r="AU136" s="61"/>
      <c r="AV136" s="61"/>
      <c r="AW136" s="61"/>
      <c r="AX136" s="61"/>
      <c r="AY136" s="61"/>
      <c r="AZ136" s="61"/>
      <c r="BA136" s="61"/>
      <c r="BB136" s="61"/>
    </row>
    <row r="137" spans="1:54" s="64" customFormat="1" ht="13.5" customHeight="1">
      <c r="A137" s="70"/>
      <c r="B137" s="138"/>
      <c r="C137" s="138"/>
      <c r="D137" s="138"/>
      <c r="E137" s="138"/>
      <c r="F137" s="260"/>
      <c r="G137" s="271" t="s">
        <v>568</v>
      </c>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421"/>
      <c r="AL137" s="67"/>
      <c r="AM137" s="457" t="b">
        <f t="shared" si="0"/>
        <v>0</v>
      </c>
      <c r="AN137" s="444" t="s">
        <v>105</v>
      </c>
      <c r="AO137" s="444"/>
      <c r="AP137" s="444"/>
      <c r="AQ137" s="444"/>
      <c r="AR137" s="444"/>
      <c r="AS137" s="444"/>
      <c r="AT137" s="444"/>
      <c r="AU137" s="444"/>
      <c r="AV137" s="444"/>
      <c r="AW137" s="444"/>
      <c r="AX137" s="444"/>
      <c r="AY137" s="444"/>
      <c r="AZ137" s="444"/>
      <c r="BA137" s="444"/>
      <c r="BB137" s="61"/>
    </row>
    <row r="138" spans="1:54" s="64" customFormat="1" ht="13.5" customHeight="1">
      <c r="A138" s="70"/>
      <c r="B138" s="138"/>
      <c r="C138" s="138"/>
      <c r="D138" s="138"/>
      <c r="E138" s="138"/>
      <c r="F138" s="260"/>
      <c r="G138" s="271" t="s">
        <v>571</v>
      </c>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421"/>
      <c r="AL138" s="67"/>
      <c r="AM138" s="457" t="b">
        <f t="shared" si="0"/>
        <v>0</v>
      </c>
      <c r="AN138" s="444"/>
      <c r="AO138" s="444"/>
      <c r="AP138" s="444"/>
      <c r="AQ138" s="444"/>
      <c r="AR138" s="444"/>
      <c r="AS138" s="444"/>
      <c r="AT138" s="444"/>
      <c r="AU138" s="444"/>
      <c r="AV138" s="444"/>
      <c r="AW138" s="444"/>
      <c r="AX138" s="444"/>
      <c r="AY138" s="444"/>
      <c r="AZ138" s="444"/>
      <c r="BA138" s="444"/>
      <c r="BB138" s="61"/>
    </row>
    <row r="139" spans="1:54" s="64" customFormat="1" ht="13.5" customHeight="1">
      <c r="A139" s="70"/>
      <c r="B139" s="138"/>
      <c r="C139" s="138"/>
      <c r="D139" s="138"/>
      <c r="E139" s="138"/>
      <c r="F139" s="261"/>
      <c r="G139" s="272" t="s">
        <v>572</v>
      </c>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422"/>
      <c r="AL139" s="67"/>
      <c r="AM139" s="457" t="b">
        <f t="shared" si="0"/>
        <v>0</v>
      </c>
      <c r="AN139" s="61"/>
      <c r="AO139" s="61"/>
      <c r="AP139" s="61"/>
      <c r="AQ139" s="61"/>
      <c r="AR139" s="61"/>
      <c r="AS139" s="61"/>
      <c r="AT139" s="61"/>
      <c r="AU139" s="61"/>
      <c r="AV139" s="61"/>
      <c r="AW139" s="61"/>
      <c r="AX139" s="61"/>
      <c r="AY139" s="61"/>
      <c r="AZ139" s="61"/>
      <c r="BA139" s="61"/>
      <c r="BB139" s="61"/>
    </row>
    <row r="140" spans="1:54" s="64" customFormat="1" ht="24.75" customHeight="1">
      <c r="A140" s="70"/>
      <c r="B140" s="138" t="s">
        <v>574</v>
      </c>
      <c r="C140" s="138"/>
      <c r="D140" s="138"/>
      <c r="E140" s="138"/>
      <c r="F140" s="262"/>
      <c r="G140" s="273" t="s">
        <v>575</v>
      </c>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67"/>
      <c r="AM140" s="457" t="b">
        <f t="shared" si="0"/>
        <v>0</v>
      </c>
      <c r="AN140" s="61"/>
      <c r="AO140" s="61"/>
      <c r="AP140" s="61"/>
      <c r="AQ140" s="61"/>
      <c r="AR140" s="61"/>
      <c r="AS140" s="61"/>
      <c r="AT140" s="61"/>
      <c r="AU140" s="61"/>
      <c r="AV140" s="61"/>
      <c r="AW140" s="61"/>
      <c r="AX140" s="61"/>
      <c r="AY140" s="61"/>
      <c r="AZ140" s="61"/>
      <c r="BA140" s="61"/>
      <c r="BB140" s="61"/>
    </row>
    <row r="141" spans="1:54" s="61" customFormat="1" ht="13.5" customHeight="1">
      <c r="A141" s="67"/>
      <c r="B141" s="138"/>
      <c r="C141" s="138"/>
      <c r="D141" s="138"/>
      <c r="E141" s="138"/>
      <c r="F141" s="260"/>
      <c r="G141" s="271" t="s">
        <v>577</v>
      </c>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423"/>
      <c r="AL141" s="67"/>
      <c r="AM141" s="457" t="b">
        <f t="shared" si="0"/>
        <v>0</v>
      </c>
      <c r="AN141" s="444" t="s">
        <v>105</v>
      </c>
      <c r="AO141" s="444"/>
      <c r="AP141" s="444"/>
      <c r="AQ141" s="444"/>
      <c r="AR141" s="444"/>
      <c r="AS141" s="444"/>
      <c r="AT141" s="444"/>
      <c r="AU141" s="444"/>
      <c r="AV141" s="444"/>
      <c r="AW141" s="444"/>
      <c r="AX141" s="444"/>
      <c r="AY141" s="444"/>
      <c r="AZ141" s="444"/>
      <c r="BA141" s="444"/>
    </row>
    <row r="142" spans="1:54" s="61" customFormat="1" ht="13.5" customHeight="1">
      <c r="A142" s="67"/>
      <c r="B142" s="138"/>
      <c r="C142" s="138"/>
      <c r="D142" s="138"/>
      <c r="E142" s="138"/>
      <c r="F142" s="260"/>
      <c r="G142" s="271" t="s">
        <v>579</v>
      </c>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421"/>
      <c r="AL142" s="67"/>
      <c r="AM142" s="457" t="b">
        <f t="shared" si="0"/>
        <v>0</v>
      </c>
      <c r="AN142" s="444"/>
      <c r="AO142" s="444"/>
      <c r="AP142" s="444"/>
      <c r="AQ142" s="444"/>
      <c r="AR142" s="444"/>
      <c r="AS142" s="444"/>
      <c r="AT142" s="444"/>
      <c r="AU142" s="444"/>
      <c r="AV142" s="444"/>
      <c r="AW142" s="444"/>
      <c r="AX142" s="444"/>
      <c r="AY142" s="444"/>
      <c r="AZ142" s="444"/>
      <c r="BA142" s="444"/>
    </row>
    <row r="143" spans="1:54" s="61" customFormat="1" ht="15.75" customHeight="1">
      <c r="A143" s="67"/>
      <c r="B143" s="138"/>
      <c r="C143" s="138"/>
      <c r="D143" s="138"/>
      <c r="E143" s="138"/>
      <c r="F143" s="263"/>
      <c r="G143" s="274" t="s">
        <v>429</v>
      </c>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67"/>
      <c r="AM143" s="457" t="b">
        <f t="shared" si="0"/>
        <v>0</v>
      </c>
    </row>
    <row r="144" spans="1:54" s="61" customFormat="1" ht="13.5" customHeight="1">
      <c r="A144" s="67"/>
      <c r="B144" s="138" t="s">
        <v>581</v>
      </c>
      <c r="C144" s="138"/>
      <c r="D144" s="138"/>
      <c r="E144" s="138"/>
      <c r="F144" s="264"/>
      <c r="G144" s="275" t="s">
        <v>588</v>
      </c>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423"/>
      <c r="AL144" s="67"/>
      <c r="AM144" s="457" t="b">
        <f t="shared" si="0"/>
        <v>0</v>
      </c>
    </row>
    <row r="145" spans="1:54" s="61" customFormat="1" ht="22.5" customHeight="1">
      <c r="A145" s="67"/>
      <c r="B145" s="138"/>
      <c r="C145" s="138"/>
      <c r="D145" s="138"/>
      <c r="E145" s="138"/>
      <c r="F145" s="260"/>
      <c r="G145" s="276" t="s">
        <v>591</v>
      </c>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67"/>
      <c r="AM145" s="457" t="b">
        <f t="shared" si="0"/>
        <v>0</v>
      </c>
      <c r="AN145" s="444" t="s">
        <v>105</v>
      </c>
      <c r="AO145" s="444"/>
      <c r="AP145" s="444"/>
      <c r="AQ145" s="444"/>
      <c r="AR145" s="444"/>
      <c r="AS145" s="444"/>
      <c r="AT145" s="444"/>
      <c r="AU145" s="444"/>
      <c r="AV145" s="444"/>
      <c r="AW145" s="444"/>
      <c r="AX145" s="444"/>
      <c r="AY145" s="444"/>
      <c r="AZ145" s="444"/>
      <c r="BA145" s="444"/>
    </row>
    <row r="146" spans="1:54" s="61" customFormat="1" ht="13.5" customHeight="1">
      <c r="A146" s="67"/>
      <c r="B146" s="138"/>
      <c r="C146" s="138"/>
      <c r="D146" s="138"/>
      <c r="E146" s="138"/>
      <c r="F146" s="260"/>
      <c r="G146" s="271" t="s">
        <v>20</v>
      </c>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421"/>
      <c r="AL146" s="67"/>
      <c r="AM146" s="457" t="b">
        <f t="shared" si="0"/>
        <v>0</v>
      </c>
      <c r="AN146" s="444"/>
      <c r="AO146" s="444"/>
      <c r="AP146" s="444"/>
      <c r="AQ146" s="444"/>
      <c r="AR146" s="444"/>
      <c r="AS146" s="444"/>
      <c r="AT146" s="444"/>
      <c r="AU146" s="444"/>
      <c r="AV146" s="444"/>
      <c r="AW146" s="444"/>
      <c r="AX146" s="444"/>
      <c r="AY146" s="444"/>
      <c r="AZ146" s="444"/>
      <c r="BA146" s="444"/>
    </row>
    <row r="147" spans="1:54" s="61" customFormat="1" ht="13.5" customHeight="1">
      <c r="A147" s="67"/>
      <c r="B147" s="138"/>
      <c r="C147" s="138"/>
      <c r="D147" s="138"/>
      <c r="E147" s="138"/>
      <c r="F147" s="261" t="b">
        <f>FALSE()</f>
        <v>0</v>
      </c>
      <c r="G147" s="277" t="s">
        <v>395</v>
      </c>
      <c r="H147" s="277"/>
      <c r="I147" s="277"/>
      <c r="J147" s="277" t="b">
        <f>FALSE()</f>
        <v>0</v>
      </c>
      <c r="K147" s="277"/>
      <c r="L147" s="277"/>
      <c r="M147" s="277"/>
      <c r="N147" s="277"/>
      <c r="O147" s="277"/>
      <c r="P147" s="277" t="b">
        <f>TRUE()</f>
        <v>1</v>
      </c>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4"/>
      <c r="AL147" s="67"/>
      <c r="AM147" s="457" t="b">
        <f t="shared" si="0"/>
        <v>0</v>
      </c>
    </row>
    <row r="148" spans="1:54" s="61" customFormat="1" ht="22.5" customHeight="1">
      <c r="A148" s="67"/>
      <c r="B148" s="138" t="s">
        <v>593</v>
      </c>
      <c r="C148" s="138"/>
      <c r="D148" s="138"/>
      <c r="E148" s="138"/>
      <c r="F148" s="262"/>
      <c r="G148" s="273" t="s">
        <v>547</v>
      </c>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67"/>
      <c r="AM148" s="457" t="b">
        <f t="shared" si="0"/>
        <v>0</v>
      </c>
    </row>
    <row r="149" spans="1:54" s="61" customFormat="1" ht="15" customHeight="1">
      <c r="A149" s="67"/>
      <c r="B149" s="138"/>
      <c r="C149" s="138"/>
      <c r="D149" s="138"/>
      <c r="E149" s="138"/>
      <c r="F149" s="260"/>
      <c r="G149" s="278" t="s">
        <v>595</v>
      </c>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424"/>
      <c r="AL149" s="66"/>
      <c r="AM149" s="457" t="b">
        <f t="shared" si="0"/>
        <v>0</v>
      </c>
      <c r="AN149" s="444" t="s">
        <v>105</v>
      </c>
      <c r="AO149" s="444"/>
      <c r="AP149" s="444"/>
      <c r="AQ149" s="444"/>
      <c r="AR149" s="444"/>
      <c r="AS149" s="444"/>
      <c r="AT149" s="444"/>
      <c r="AU149" s="444"/>
      <c r="AV149" s="444"/>
      <c r="AW149" s="444"/>
      <c r="AX149" s="444"/>
      <c r="AY149" s="444"/>
      <c r="AZ149" s="444"/>
      <c r="BA149" s="444"/>
    </row>
    <row r="150" spans="1:54" s="61" customFormat="1" ht="13.5" customHeight="1">
      <c r="A150" s="67"/>
      <c r="B150" s="138"/>
      <c r="C150" s="138"/>
      <c r="D150" s="138"/>
      <c r="E150" s="138"/>
      <c r="F150" s="260"/>
      <c r="G150" s="278" t="s">
        <v>596</v>
      </c>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425"/>
      <c r="AL150" s="67"/>
      <c r="AM150" s="457" t="b">
        <f t="shared" si="0"/>
        <v>0</v>
      </c>
      <c r="AN150" s="444"/>
      <c r="AO150" s="444"/>
      <c r="AP150" s="444"/>
      <c r="AQ150" s="444"/>
      <c r="AR150" s="444"/>
      <c r="AS150" s="444"/>
      <c r="AT150" s="444"/>
      <c r="AU150" s="444"/>
      <c r="AV150" s="444"/>
      <c r="AW150" s="444"/>
      <c r="AX150" s="444"/>
      <c r="AY150" s="444"/>
      <c r="AZ150" s="444"/>
      <c r="BA150" s="444"/>
    </row>
    <row r="151" spans="1:54" s="61" customFormat="1" ht="15.75" customHeight="1">
      <c r="A151" s="67"/>
      <c r="B151" s="138"/>
      <c r="C151" s="138"/>
      <c r="D151" s="138"/>
      <c r="E151" s="138"/>
      <c r="F151" s="263"/>
      <c r="G151" s="274" t="s">
        <v>561</v>
      </c>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67"/>
      <c r="AM151" s="457" t="b">
        <f t="shared" si="0"/>
        <v>0</v>
      </c>
    </row>
    <row r="152" spans="1:54" s="61" customFormat="1" ht="13.5" customHeight="1">
      <c r="A152" s="67"/>
      <c r="B152" s="138" t="s">
        <v>602</v>
      </c>
      <c r="C152" s="138"/>
      <c r="D152" s="138"/>
      <c r="E152" s="138"/>
      <c r="F152" s="264"/>
      <c r="G152" s="279" t="s">
        <v>491</v>
      </c>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c r="AJ152" s="279"/>
      <c r="AK152" s="423"/>
      <c r="AL152" s="67"/>
      <c r="AM152" s="457" t="b">
        <f t="shared" si="0"/>
        <v>0</v>
      </c>
    </row>
    <row r="153" spans="1:54" s="61" customFormat="1" ht="21" customHeight="1">
      <c r="A153" s="67"/>
      <c r="B153" s="138"/>
      <c r="C153" s="138"/>
      <c r="D153" s="138"/>
      <c r="E153" s="138"/>
      <c r="F153" s="260"/>
      <c r="G153" s="276" t="s">
        <v>604</v>
      </c>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67"/>
      <c r="AM153" s="457" t="b">
        <f t="shared" si="0"/>
        <v>0</v>
      </c>
      <c r="AN153" s="444" t="s">
        <v>105</v>
      </c>
      <c r="AO153" s="444"/>
      <c r="AP153" s="444"/>
      <c r="AQ153" s="444"/>
      <c r="AR153" s="444"/>
      <c r="AS153" s="444"/>
      <c r="AT153" s="444"/>
      <c r="AU153" s="444"/>
      <c r="AV153" s="444"/>
      <c r="AW153" s="444"/>
      <c r="AX153" s="444"/>
      <c r="AY153" s="444"/>
      <c r="AZ153" s="444"/>
      <c r="BA153" s="444"/>
    </row>
    <row r="154" spans="1:54" s="61" customFormat="1" ht="13.5" customHeight="1">
      <c r="A154" s="67"/>
      <c r="B154" s="138"/>
      <c r="C154" s="138"/>
      <c r="D154" s="138"/>
      <c r="E154" s="138"/>
      <c r="F154" s="260"/>
      <c r="G154" s="278" t="s">
        <v>605</v>
      </c>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421"/>
      <c r="AL154" s="67"/>
      <c r="AM154" s="457" t="b">
        <f t="shared" si="0"/>
        <v>0</v>
      </c>
      <c r="AN154" s="444"/>
      <c r="AO154" s="444"/>
      <c r="AP154" s="444"/>
      <c r="AQ154" s="444"/>
      <c r="AR154" s="444"/>
      <c r="AS154" s="444"/>
      <c r="AT154" s="444"/>
      <c r="AU154" s="444"/>
      <c r="AV154" s="444"/>
      <c r="AW154" s="444"/>
      <c r="AX154" s="444"/>
      <c r="AY154" s="444"/>
      <c r="AZ154" s="444"/>
      <c r="BA154" s="444"/>
    </row>
    <row r="155" spans="1:54" s="61" customFormat="1" ht="13.5" customHeight="1">
      <c r="A155" s="67"/>
      <c r="B155" s="138"/>
      <c r="C155" s="138"/>
      <c r="D155" s="138"/>
      <c r="E155" s="138"/>
      <c r="F155" s="263"/>
      <c r="G155" s="277" t="s">
        <v>608</v>
      </c>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426"/>
      <c r="AL155" s="67"/>
      <c r="AM155" s="457" t="b">
        <f t="shared" si="0"/>
        <v>0</v>
      </c>
    </row>
    <row r="156" spans="1:54" s="61" customFormat="1" ht="13.5" customHeight="1">
      <c r="A156" s="67"/>
      <c r="B156" s="138" t="s">
        <v>609</v>
      </c>
      <c r="C156" s="138"/>
      <c r="D156" s="138"/>
      <c r="E156" s="138"/>
      <c r="F156" s="264"/>
      <c r="G156" s="273" t="s">
        <v>612</v>
      </c>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67"/>
      <c r="AM156" s="457" t="b">
        <f t="shared" si="0"/>
        <v>0</v>
      </c>
      <c r="AN156" s="1"/>
      <c r="AO156" s="1"/>
    </row>
    <row r="157" spans="1:54" s="61" customFormat="1" ht="13.5" customHeight="1">
      <c r="A157" s="67"/>
      <c r="B157" s="138"/>
      <c r="C157" s="138"/>
      <c r="D157" s="138"/>
      <c r="E157" s="138"/>
      <c r="F157" s="260"/>
      <c r="G157" s="278" t="s">
        <v>616</v>
      </c>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421"/>
      <c r="AL157" s="67"/>
      <c r="AM157" s="457" t="b">
        <f t="shared" si="0"/>
        <v>0</v>
      </c>
      <c r="AN157" s="444" t="s">
        <v>105</v>
      </c>
      <c r="AO157" s="444"/>
      <c r="AP157" s="444"/>
      <c r="AQ157" s="444"/>
      <c r="AR157" s="444"/>
      <c r="AS157" s="444"/>
      <c r="AT157" s="444"/>
      <c r="AU157" s="444"/>
      <c r="AV157" s="444"/>
      <c r="AW157" s="444"/>
      <c r="AX157" s="444"/>
      <c r="AY157" s="444"/>
      <c r="AZ157" s="444"/>
      <c r="BA157" s="444"/>
      <c r="BB157" s="1"/>
    </row>
    <row r="158" spans="1:54" s="61" customFormat="1" ht="13.5" customHeight="1">
      <c r="A158" s="67"/>
      <c r="B158" s="138"/>
      <c r="C158" s="138"/>
      <c r="D158" s="138"/>
      <c r="E158" s="138"/>
      <c r="F158" s="260"/>
      <c r="G158" s="278" t="s">
        <v>621</v>
      </c>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421"/>
      <c r="AL158" s="67"/>
      <c r="AM158" s="457" t="b">
        <f t="shared" si="0"/>
        <v>0</v>
      </c>
      <c r="AN158" s="444"/>
      <c r="AO158" s="444"/>
      <c r="AP158" s="444"/>
      <c r="AQ158" s="444"/>
      <c r="AR158" s="444"/>
      <c r="AS158" s="444"/>
      <c r="AT158" s="444"/>
      <c r="AU158" s="444"/>
      <c r="AV158" s="444"/>
      <c r="AW158" s="444"/>
      <c r="AX158" s="444"/>
      <c r="AY158" s="444"/>
      <c r="AZ158" s="444"/>
      <c r="BA158" s="444"/>
      <c r="BB158" s="1"/>
    </row>
    <row r="159" spans="1:54" s="61" customFormat="1" ht="13.5" customHeight="1">
      <c r="A159" s="67"/>
      <c r="B159" s="138"/>
      <c r="C159" s="138"/>
      <c r="D159" s="138"/>
      <c r="E159" s="138"/>
      <c r="F159" s="265"/>
      <c r="G159" s="280" t="s">
        <v>628</v>
      </c>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80"/>
      <c r="AJ159" s="280"/>
      <c r="AK159" s="427"/>
      <c r="AL159" s="67"/>
      <c r="AM159" s="457" t="b">
        <f t="shared" si="0"/>
        <v>0</v>
      </c>
      <c r="AN159" s="1"/>
      <c r="AO159" s="1"/>
      <c r="AP159" s="1"/>
      <c r="AQ159" s="1"/>
      <c r="AR159" s="1"/>
      <c r="AS159" s="1"/>
      <c r="AT159" s="1"/>
      <c r="AU159" s="1"/>
      <c r="AV159" s="1"/>
      <c r="AW159" s="1"/>
      <c r="AX159" s="1"/>
      <c r="AY159" s="1"/>
      <c r="AZ159" s="1"/>
      <c r="BA159" s="1"/>
      <c r="BB159" s="1"/>
    </row>
    <row r="160" spans="1:54" ht="9.75" customHeight="1">
      <c r="A160" s="66"/>
      <c r="B160" s="139"/>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66"/>
      <c r="AL160" s="66"/>
      <c r="AT160" s="468"/>
      <c r="AU160" s="468"/>
      <c r="AV160" s="468"/>
      <c r="AW160" s="468"/>
      <c r="AX160" s="468"/>
    </row>
    <row r="161" spans="1:53" ht="18.75" customHeight="1">
      <c r="A161" s="66"/>
      <c r="B161" s="140" t="s">
        <v>629</v>
      </c>
      <c r="C161" s="203"/>
      <c r="D161" s="203"/>
      <c r="E161" s="203"/>
      <c r="F161" s="203"/>
      <c r="G161" s="203"/>
      <c r="H161" s="203"/>
      <c r="I161" s="203"/>
      <c r="J161" s="203"/>
      <c r="K161" s="203"/>
      <c r="L161" s="203"/>
      <c r="M161" s="203"/>
      <c r="N161" s="203"/>
      <c r="O161" s="203"/>
      <c r="P161" s="203"/>
      <c r="Q161" s="203"/>
      <c r="R161" s="329"/>
      <c r="S161" s="329"/>
      <c r="T161" s="329"/>
      <c r="U161" s="329"/>
      <c r="V161" s="329"/>
      <c r="W161" s="329"/>
      <c r="X161" s="329"/>
      <c r="Y161" s="329"/>
      <c r="Z161" s="329"/>
      <c r="AA161" s="329"/>
      <c r="AB161" s="329"/>
      <c r="AC161" s="329"/>
      <c r="AD161" s="329"/>
      <c r="AE161" s="329"/>
      <c r="AF161" s="329"/>
      <c r="AG161" s="329"/>
      <c r="AH161" s="329"/>
      <c r="AI161" s="329"/>
      <c r="AJ161" s="408"/>
      <c r="AK161" s="200"/>
      <c r="AL161" s="66"/>
      <c r="AM161" s="458"/>
      <c r="AY161" s="468"/>
    </row>
    <row r="162" spans="1:53" s="61" customFormat="1" ht="63.75" customHeight="1">
      <c r="A162" s="67"/>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440"/>
      <c r="AM162" s="459"/>
      <c r="AN162" s="464"/>
      <c r="AO162" s="464"/>
      <c r="AP162" s="464"/>
      <c r="AQ162" s="464"/>
      <c r="AR162" s="464"/>
      <c r="AS162" s="464"/>
      <c r="AT162" s="464"/>
      <c r="AU162" s="464"/>
      <c r="AV162" s="464"/>
      <c r="AW162" s="464"/>
      <c r="AX162" s="464"/>
      <c r="AY162" s="464"/>
      <c r="AZ162" s="464"/>
      <c r="BA162" s="464"/>
    </row>
    <row r="163" spans="1:53" s="61" customFormat="1" ht="7.5" customHeight="1">
      <c r="A163" s="67"/>
      <c r="B163" s="98"/>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67"/>
      <c r="AM163" s="459"/>
      <c r="AN163" s="464"/>
      <c r="AO163" s="464"/>
      <c r="AP163" s="464"/>
      <c r="AQ163" s="464"/>
      <c r="AR163" s="464"/>
      <c r="AS163" s="464"/>
      <c r="AT163" s="464"/>
      <c r="AU163" s="464"/>
      <c r="AV163" s="464"/>
      <c r="AW163" s="464"/>
      <c r="AX163" s="464"/>
      <c r="AY163" s="464"/>
      <c r="AZ163" s="464"/>
      <c r="BA163" s="464"/>
    </row>
    <row r="164" spans="1:53" s="61" customFormat="1" ht="12">
      <c r="A164" s="67"/>
      <c r="B164" s="142" t="s">
        <v>634</v>
      </c>
      <c r="C164" s="201" t="s">
        <v>566</v>
      </c>
      <c r="D164" s="98"/>
      <c r="E164" s="248"/>
      <c r="F164" s="98"/>
      <c r="G164" s="9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309"/>
      <c r="AL164" s="67"/>
      <c r="AT164" s="467"/>
      <c r="AU164" s="467"/>
      <c r="AV164" s="467"/>
      <c r="AW164" s="467"/>
      <c r="AX164" s="467"/>
    </row>
    <row r="165" spans="1:53" ht="22.5" customHeight="1">
      <c r="A165" s="66"/>
      <c r="B165" s="114" t="s">
        <v>634</v>
      </c>
      <c r="C165" s="199" t="s">
        <v>636</v>
      </c>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66"/>
      <c r="AN165" s="1"/>
      <c r="AO165" s="1"/>
      <c r="AP165" s="1"/>
      <c r="AQ165" s="1"/>
      <c r="AR165" s="1"/>
      <c r="AS165" s="1"/>
      <c r="AT165" s="468"/>
      <c r="AU165" s="468"/>
      <c r="AV165" s="468"/>
      <c r="AW165" s="468"/>
      <c r="AX165" s="468"/>
      <c r="AY165" s="1"/>
      <c r="AZ165" s="1"/>
      <c r="BA165" s="1"/>
    </row>
    <row r="166" spans="1:53" s="61" customFormat="1" ht="15.75" customHeight="1">
      <c r="A166" s="67"/>
      <c r="B166" s="98"/>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416" t="str">
        <f>IF(COUNTA(E170,H170,K170,T171,AA171)=5,"○","×")</f>
        <v>×</v>
      </c>
      <c r="AL166" s="67"/>
      <c r="AM166" s="459"/>
      <c r="AN166" s="464"/>
      <c r="AO166" s="464"/>
      <c r="AP166" s="464"/>
      <c r="AQ166" s="464"/>
      <c r="AR166" s="464"/>
      <c r="AS166" s="464"/>
      <c r="AT166" s="464"/>
      <c r="AU166" s="464"/>
      <c r="AV166" s="464"/>
      <c r="AW166" s="464"/>
      <c r="AX166" s="464"/>
      <c r="AY166" s="464"/>
      <c r="AZ166" s="464"/>
      <c r="BA166" s="464"/>
    </row>
    <row r="167" spans="1:53" ht="5.25" customHeight="1">
      <c r="A167" s="66"/>
      <c r="B167" s="143"/>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428"/>
      <c r="AL167" s="66"/>
      <c r="AN167" s="1"/>
      <c r="AO167" s="1"/>
      <c r="AP167" s="1"/>
      <c r="AQ167" s="1"/>
      <c r="AR167" s="1"/>
      <c r="AS167" s="1"/>
      <c r="AT167" s="1"/>
      <c r="AU167" s="1"/>
      <c r="AV167" s="1"/>
      <c r="AW167" s="1"/>
      <c r="AX167" s="1"/>
      <c r="AY167" s="468"/>
      <c r="AZ167" s="1"/>
      <c r="BA167" s="1"/>
    </row>
    <row r="168" spans="1:53" ht="67.5" customHeight="1">
      <c r="A168" s="66"/>
      <c r="B168" s="144" t="s">
        <v>398</v>
      </c>
      <c r="C168" s="206" t="s">
        <v>5</v>
      </c>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429"/>
      <c r="AL168" s="66"/>
      <c r="AN168" s="1"/>
      <c r="AO168" s="1"/>
      <c r="AP168" s="1"/>
      <c r="AQ168" s="1"/>
      <c r="AR168" s="1"/>
      <c r="AS168" s="1"/>
      <c r="AT168" s="1"/>
      <c r="AU168" s="1"/>
      <c r="AV168" s="1"/>
      <c r="AW168" s="1"/>
      <c r="AX168" s="1"/>
      <c r="AY168" s="1"/>
      <c r="AZ168" s="1"/>
      <c r="BA168" s="1"/>
    </row>
    <row r="169" spans="1:53" ht="7.5" customHeight="1">
      <c r="A169" s="66"/>
      <c r="B169" s="144"/>
      <c r="C169" s="94"/>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429"/>
      <c r="AL169" s="66"/>
    </row>
    <row r="170" spans="1:53" s="65" customFormat="1" ht="19.5" customHeight="1">
      <c r="A170" s="71"/>
      <c r="B170" s="145"/>
      <c r="C170" s="207" t="s">
        <v>638</v>
      </c>
      <c r="D170" s="207"/>
      <c r="E170" s="249"/>
      <c r="F170" s="249"/>
      <c r="G170" s="207" t="s">
        <v>75</v>
      </c>
      <c r="H170" s="249"/>
      <c r="I170" s="249"/>
      <c r="J170" s="207" t="s">
        <v>643</v>
      </c>
      <c r="K170" s="249"/>
      <c r="L170" s="249"/>
      <c r="M170" s="207" t="s">
        <v>112</v>
      </c>
      <c r="N170" s="233"/>
      <c r="O170" s="317" t="s">
        <v>71</v>
      </c>
      <c r="P170" s="317"/>
      <c r="Q170" s="317"/>
      <c r="R170" s="330" t="str">
        <f>IF(H7="","",H7)</f>
        <v/>
      </c>
      <c r="S170" s="330"/>
      <c r="T170" s="330"/>
      <c r="U170" s="330"/>
      <c r="V170" s="330"/>
      <c r="W170" s="330"/>
      <c r="X170" s="330"/>
      <c r="Y170" s="330"/>
      <c r="Z170" s="330"/>
      <c r="AA170" s="330"/>
      <c r="AB170" s="330"/>
      <c r="AC170" s="330"/>
      <c r="AD170" s="330"/>
      <c r="AE170" s="330"/>
      <c r="AF170" s="330"/>
      <c r="AG170" s="330"/>
      <c r="AH170" s="330"/>
      <c r="AI170" s="330"/>
      <c r="AJ170" s="409"/>
      <c r="AK170" s="430"/>
      <c r="AL170" s="71"/>
    </row>
    <row r="171" spans="1:53" s="65" customFormat="1" ht="15.75" customHeight="1">
      <c r="A171" s="71"/>
      <c r="B171" s="145"/>
      <c r="C171" s="208"/>
      <c r="D171" s="207"/>
      <c r="E171" s="207"/>
      <c r="F171" s="207"/>
      <c r="G171" s="207"/>
      <c r="H171" s="207"/>
      <c r="I171" s="207"/>
      <c r="J171" s="207"/>
      <c r="K171" s="207"/>
      <c r="L171" s="207"/>
      <c r="M171" s="207"/>
      <c r="N171" s="207"/>
      <c r="O171" s="318" t="s">
        <v>645</v>
      </c>
      <c r="P171" s="318"/>
      <c r="Q171" s="318"/>
      <c r="R171" s="331" t="s">
        <v>72</v>
      </c>
      <c r="S171" s="331"/>
      <c r="T171" s="346"/>
      <c r="U171" s="346"/>
      <c r="V171" s="346"/>
      <c r="W171" s="346"/>
      <c r="X171" s="346"/>
      <c r="Y171" s="373" t="s">
        <v>100</v>
      </c>
      <c r="Z171" s="373"/>
      <c r="AA171" s="346"/>
      <c r="AB171" s="346"/>
      <c r="AC171" s="346"/>
      <c r="AD171" s="346"/>
      <c r="AE171" s="346"/>
      <c r="AF171" s="346"/>
      <c r="AG171" s="346"/>
      <c r="AH171" s="346"/>
      <c r="AI171" s="346"/>
      <c r="AJ171" s="410"/>
      <c r="AK171" s="431"/>
      <c r="AL171" s="71"/>
    </row>
    <row r="172" spans="1:53" ht="7.5" customHeight="1">
      <c r="A172" s="66"/>
      <c r="B172" s="146"/>
      <c r="C172" s="209"/>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432"/>
      <c r="AL172" s="66"/>
    </row>
    <row r="173" spans="1:53" ht="7.5" customHeight="1">
      <c r="A173" s="66"/>
      <c r="B173" s="72"/>
      <c r="C173" s="207"/>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66"/>
    </row>
    <row r="174" spans="1:53" ht="14.4">
      <c r="A174" s="66"/>
      <c r="B174" s="147" t="s">
        <v>260</v>
      </c>
      <c r="C174" s="210"/>
      <c r="D174" s="67"/>
      <c r="E174" s="67"/>
      <c r="F174" s="75" t="s">
        <v>648</v>
      </c>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row>
    <row r="175" spans="1:53">
      <c r="A175" s="66"/>
      <c r="B175" s="142" t="s">
        <v>261</v>
      </c>
      <c r="C175" s="69" t="s">
        <v>649</v>
      </c>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row>
    <row r="176" spans="1:53">
      <c r="A176" s="66"/>
      <c r="B176" s="142" t="s">
        <v>634</v>
      </c>
      <c r="C176" s="69" t="s">
        <v>651</v>
      </c>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6"/>
    </row>
    <row r="177" spans="1:39" ht="8.25" customHeight="1">
      <c r="A177" s="66"/>
      <c r="B177" s="75"/>
      <c r="C177" s="210"/>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row>
    <row r="178" spans="1:39">
      <c r="A178" s="66"/>
      <c r="B178" s="148" t="s">
        <v>125</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66"/>
    </row>
    <row r="179" spans="1:39">
      <c r="A179" s="66"/>
      <c r="B179" s="149" t="s">
        <v>654</v>
      </c>
      <c r="C179" s="211" t="s">
        <v>657</v>
      </c>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433" t="str">
        <f>Y21</f>
        <v>○</v>
      </c>
      <c r="AL179" s="66"/>
    </row>
    <row r="180" spans="1:39">
      <c r="A180" s="66"/>
      <c r="B180" s="149"/>
      <c r="C180" s="212" t="s">
        <v>88</v>
      </c>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433" t="str">
        <f>IF(Y25="○","○",IF(AA25="○","○",""))</f>
        <v/>
      </c>
      <c r="AL180" s="66"/>
    </row>
    <row r="181" spans="1:39">
      <c r="A181" s="66"/>
      <c r="B181" s="150" t="s">
        <v>659</v>
      </c>
      <c r="C181" s="213" t="s">
        <v>660</v>
      </c>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433" t="str">
        <f>Y36</f>
        <v>○</v>
      </c>
      <c r="AL181" s="66"/>
    </row>
    <row r="182" spans="1:39" ht="9"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row>
    <row r="183" spans="1:39">
      <c r="A183" s="66"/>
      <c r="B183" s="148" t="s">
        <v>320</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66"/>
    </row>
    <row r="184" spans="1:39" ht="13.5" customHeight="1">
      <c r="A184" s="66"/>
      <c r="B184" s="151" t="s">
        <v>654</v>
      </c>
      <c r="C184" s="214" t="s">
        <v>662</v>
      </c>
      <c r="D184" s="214"/>
      <c r="E184" s="214"/>
      <c r="F184" s="214"/>
      <c r="G184" s="214"/>
      <c r="H184" s="214"/>
      <c r="I184" s="214"/>
      <c r="J184" s="212" t="s">
        <v>668</v>
      </c>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433" t="e">
        <f>AH61</f>
        <v>#N/A</v>
      </c>
      <c r="AL184" s="66"/>
    </row>
    <row r="185" spans="1:39" ht="27.75" customHeight="1">
      <c r="A185" s="66"/>
      <c r="B185" s="152" t="s">
        <v>659</v>
      </c>
      <c r="C185" s="215" t="s">
        <v>669</v>
      </c>
      <c r="D185" s="215"/>
      <c r="E185" s="215"/>
      <c r="F185" s="215"/>
      <c r="G185" s="215"/>
      <c r="H185" s="215"/>
      <c r="I185" s="215"/>
      <c r="J185" s="302" t="s">
        <v>2</v>
      </c>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c r="AJ185" s="302"/>
      <c r="AK185" s="433" t="str">
        <f>AB67</f>
        <v>×</v>
      </c>
      <c r="AL185" s="66"/>
    </row>
    <row r="186" spans="1:39" ht="27" customHeight="1">
      <c r="A186" s="66"/>
      <c r="B186" s="152"/>
      <c r="C186" s="215"/>
      <c r="D186" s="215"/>
      <c r="E186" s="215"/>
      <c r="F186" s="215"/>
      <c r="G186" s="215"/>
      <c r="H186" s="215"/>
      <c r="I186" s="215"/>
      <c r="J186" s="302" t="s">
        <v>670</v>
      </c>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433" t="str">
        <f>AC71</f>
        <v>○</v>
      </c>
      <c r="AL186" s="66"/>
    </row>
    <row r="187" spans="1:39">
      <c r="A187" s="66"/>
      <c r="B187" s="152"/>
      <c r="C187" s="215"/>
      <c r="D187" s="215"/>
      <c r="E187" s="215"/>
      <c r="F187" s="215"/>
      <c r="G187" s="215"/>
      <c r="H187" s="215"/>
      <c r="I187" s="215"/>
      <c r="J187" s="212" t="s">
        <v>330</v>
      </c>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433" t="str">
        <f>AI74</f>
        <v/>
      </c>
      <c r="AL187" s="66"/>
    </row>
    <row r="188" spans="1:39" ht="13.2" customHeight="1">
      <c r="A188" s="66"/>
      <c r="B188" s="152"/>
      <c r="C188" s="215"/>
      <c r="D188" s="215"/>
      <c r="E188" s="215"/>
      <c r="F188" s="215"/>
      <c r="G188" s="215"/>
      <c r="H188" s="215"/>
      <c r="I188" s="215"/>
      <c r="J188" s="302" t="s">
        <v>672</v>
      </c>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433" t="str">
        <f>AI78</f>
        <v/>
      </c>
      <c r="AL188" s="66"/>
    </row>
    <row r="189" spans="1:39" ht="25.5" customHeight="1">
      <c r="A189" s="66"/>
      <c r="B189" s="152" t="s">
        <v>675</v>
      </c>
      <c r="C189" s="216" t="s">
        <v>678</v>
      </c>
      <c r="D189" s="216"/>
      <c r="E189" s="216"/>
      <c r="F189" s="216"/>
      <c r="G189" s="216"/>
      <c r="H189" s="216"/>
      <c r="I189" s="216"/>
      <c r="J189" s="303" t="s">
        <v>576</v>
      </c>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433" t="str">
        <f>IF(AM82=1,"",IF(AI84="該当",IF(AND(T89="○",T95="○"),"○","×"),""))</f>
        <v/>
      </c>
      <c r="AL189" s="66"/>
      <c r="AM189" s="11"/>
    </row>
    <row r="190" spans="1:39" ht="25.5" customHeight="1">
      <c r="A190" s="66"/>
      <c r="B190" s="152"/>
      <c r="C190" s="216"/>
      <c r="D190" s="216"/>
      <c r="E190" s="216"/>
      <c r="F190" s="216"/>
      <c r="G190" s="216"/>
      <c r="H190" s="216"/>
      <c r="I190" s="216"/>
      <c r="J190" s="303" t="s">
        <v>310</v>
      </c>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433" t="str">
        <f>IF(AM82=1,"",IF(AI86="該当",IF(OR(T89="○",T95="○"),"○","×"),""))</f>
        <v>×</v>
      </c>
      <c r="AL190" s="66"/>
    </row>
    <row r="191" spans="1:39" ht="15" customHeight="1">
      <c r="A191" s="66"/>
      <c r="B191" s="152" t="s">
        <v>549</v>
      </c>
      <c r="C191" s="216" t="s">
        <v>686</v>
      </c>
      <c r="D191" s="216"/>
      <c r="E191" s="216"/>
      <c r="F191" s="216"/>
      <c r="G191" s="216"/>
      <c r="H191" s="216"/>
      <c r="I191" s="216"/>
      <c r="J191" s="303" t="s">
        <v>688</v>
      </c>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433" t="str">
        <f>S107</f>
        <v/>
      </c>
      <c r="AL191" s="66"/>
    </row>
    <row r="192" spans="1:39" ht="37.5" customHeight="1">
      <c r="A192" s="66"/>
      <c r="B192" s="152" t="s">
        <v>691</v>
      </c>
      <c r="C192" s="216" t="s">
        <v>313</v>
      </c>
      <c r="D192" s="216"/>
      <c r="E192" s="216"/>
      <c r="F192" s="216"/>
      <c r="G192" s="216"/>
      <c r="H192" s="216"/>
      <c r="I192" s="216"/>
      <c r="J192" s="303" t="s">
        <v>192</v>
      </c>
      <c r="K192" s="303"/>
      <c r="L192" s="303"/>
      <c r="M192" s="303"/>
      <c r="N192" s="303"/>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c r="AJ192" s="303"/>
      <c r="AK192" s="433" t="str">
        <f>IF(OR(AND(S117&lt;&gt;"×",S118&lt;&gt;"×",S119&lt;&gt;"×"),AK121="○"),"○","×")</f>
        <v>○</v>
      </c>
      <c r="AL192" s="66"/>
    </row>
    <row r="193" spans="1:38">
      <c r="A193" s="66"/>
      <c r="B193" s="153" t="s">
        <v>693</v>
      </c>
      <c r="C193" s="217" t="s">
        <v>695</v>
      </c>
      <c r="D193" s="217"/>
      <c r="E193" s="217"/>
      <c r="F193" s="217"/>
      <c r="G193" s="217"/>
      <c r="H193" s="217"/>
      <c r="I193" s="217"/>
      <c r="J193" s="304" t="s">
        <v>701</v>
      </c>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434" t="str">
        <f>AK135</f>
        <v>×</v>
      </c>
      <c r="AL193" s="66"/>
    </row>
    <row r="194" spans="1:38">
      <c r="A194" s="66"/>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66"/>
    </row>
  </sheetData>
  <sheetProtection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20" type="Hiragana"/>
  <conditionalFormatting sqref="B53:AK56">
    <cfRule type="expression" dxfId="64" priority="2">
      <formula>$Q$46=""</formula>
    </cfRule>
  </conditionalFormatting>
  <conditionalFormatting sqref="B84:AK84">
    <cfRule type="expression" dxfId="63" priority="3">
      <formula>$AI$84=""</formula>
    </cfRule>
  </conditionalFormatting>
  <conditionalFormatting sqref="B86:AK86">
    <cfRule type="expression" dxfId="62" priority="4">
      <formula>$AI$86=""</formula>
    </cfRule>
  </conditionalFormatting>
  <conditionalFormatting sqref="B107:AK112">
    <cfRule type="expression" dxfId="61" priority="5">
      <formula>$AM$106="記入不要"</formula>
    </cfRule>
  </conditionalFormatting>
  <conditionalFormatting sqref="S117">
    <cfRule type="expression" dxfId="60" priority="6">
      <formula>$S$117="○"</formula>
    </cfRule>
  </conditionalFormatting>
  <conditionalFormatting sqref="S118">
    <cfRule type="expression" dxfId="59" priority="7">
      <formula>$S$118="○"</formula>
    </cfRule>
  </conditionalFormatting>
  <conditionalFormatting sqref="S119">
    <cfRule type="expression" dxfId="58" priority="8">
      <formula>$S$119="○"</formula>
    </cfRule>
  </conditionalFormatting>
  <conditionalFormatting sqref="B129:AK130">
    <cfRule type="expression" dxfId="57" priority="9">
      <formula>$AI$129=""</formula>
    </cfRule>
  </conditionalFormatting>
  <conditionalFormatting sqref="B132:AK133">
    <cfRule type="expression" dxfId="56" priority="10">
      <formula>$AI$132=""</formula>
    </cfRule>
  </conditionalFormatting>
  <conditionalFormatting sqref="B84:AK101">
    <cfRule type="expression" dxfId="55" priority="11">
      <formula>$AM$82=1</formula>
    </cfRule>
  </conditionalFormatting>
  <conditionalFormatting sqref="B105:AK112">
    <cfRule type="expression" dxfId="54" priority="12">
      <formula>$AM$103=1</formula>
    </cfRule>
  </conditionalFormatting>
  <conditionalFormatting sqref="B27:Z27">
    <cfRule type="expression" dxfId="53" priority="13">
      <formula>$Y$25="○"</formula>
    </cfRule>
  </conditionalFormatting>
  <conditionalFormatting sqref="Z25:Z26">
    <cfRule type="expression" dxfId="52" priority="14">
      <formula>$Y$25="○"</formula>
    </cfRule>
  </conditionalFormatting>
  <conditionalFormatting sqref="Y25:Y26">
    <cfRule type="expression" dxfId="51" priority="15">
      <formula>$Y$25="○"</formula>
    </cfRule>
  </conditionalFormatting>
  <conditionalFormatting sqref="AA25">
    <cfRule type="expression" dxfId="50" priority="16">
      <formula>$Y$25="○"</formula>
    </cfRule>
  </conditionalFormatting>
  <conditionalFormatting sqref="AB25:AB28">
    <cfRule type="expression" dxfId="49" priority="17">
      <formula>$Y$25="○"</formula>
    </cfRule>
  </conditionalFormatting>
  <conditionalFormatting sqref="AM98:BA98">
    <cfRule type="expression" dxfId="48" priority="18">
      <formula>OR(AND($AM$95=0,$J$98=""),AND($AN$95=1,$J$98&lt;&gt;""))</formula>
    </cfRule>
  </conditionalFormatting>
  <conditionalFormatting sqref="AM100:BA100">
    <cfRule type="expression" dxfId="47" priority="19">
      <formula>OR(AND($AO$95=0,$J$100=""),AND($AO$95=1,$J$100&lt;&gt;""))</formula>
    </cfRule>
  </conditionalFormatting>
  <conditionalFormatting sqref="AM21:BA21">
    <cfRule type="expression" dxfId="46" priority="20">
      <formula>$Y$21="○"</formula>
    </cfRule>
  </conditionalFormatting>
  <conditionalFormatting sqref="AM28:BA28">
    <cfRule type="expression" dxfId="45" priority="21">
      <formula>OR($AK$28&lt;&gt;"×")</formula>
    </cfRule>
  </conditionalFormatting>
  <conditionalFormatting sqref="B28:Z28">
    <cfRule type="expression" dxfId="44" priority="22">
      <formula>$Y$25="○"</formula>
    </cfRule>
  </conditionalFormatting>
  <conditionalFormatting sqref="AM74:BA75">
    <cfRule type="expression" dxfId="43" priority="23">
      <formula>OR($U$71=0,$AI$74="○")</formula>
    </cfRule>
  </conditionalFormatting>
  <conditionalFormatting sqref="AM78:BA79">
    <cfRule type="expression" dxfId="42" priority="24">
      <formula>OR($U$71=0,$AI$78="○")</formula>
    </cfRule>
  </conditionalFormatting>
  <conditionalFormatting sqref="B121:AK126">
    <cfRule type="expression" dxfId="41" priority="25">
      <formula>$AM$117&lt;&gt;"×"</formula>
    </cfRule>
  </conditionalFormatting>
  <conditionalFormatting sqref="AM36:BA40">
    <cfRule type="expression" dxfId="40" priority="26">
      <formula>$Y$36="○"</formula>
    </cfRule>
  </conditionalFormatting>
  <conditionalFormatting sqref="AN135:BA135">
    <cfRule type="expression" dxfId="39" priority="27">
      <formula>OR($AI$129="",AND($AI$129="該当",COUNTIF($AM$136:$AM$159,1)&gt;=1))</formula>
    </cfRule>
  </conditionalFormatting>
  <conditionalFormatting sqref="AN137:BA138">
    <cfRule type="expression" dxfId="38" priority="28">
      <formula>OR($AI$132="",AND($AI$132="該当",COUNTIF($AM$136:$AM$139,1)&gt;=1))</formula>
    </cfRule>
  </conditionalFormatting>
  <conditionalFormatting sqref="AN141:BA142">
    <cfRule type="expression" dxfId="37" priority="29">
      <formula>OR($AI$132="",AND($AI$132="該当",COUNTIF($AM$140:$AM$143,1)&gt;=1))</formula>
    </cfRule>
  </conditionalFormatting>
  <conditionalFormatting sqref="AN145:BA146">
    <cfRule type="expression" dxfId="36" priority="30">
      <formula>OR($AI$132="",AND($AI$132="該当",COUNTIF($AM$144:$AM$147,1)&gt;=1))</formula>
    </cfRule>
  </conditionalFormatting>
  <conditionalFormatting sqref="AN149:BA150">
    <cfRule type="expression" dxfId="35" priority="31">
      <formula>OR($AI$132="",AND($AI$132="該当",COUNTIF($AM$148:$AM$151,1)&gt;=1))</formula>
    </cfRule>
  </conditionalFormatting>
  <conditionalFormatting sqref="AN153:BA154">
    <cfRule type="expression" dxfId="34" priority="32">
      <formula>OR($AI$132="",AND($AI$132="該当",COUNTIF($AM$152:$AM$155,1)&gt;=1))</formula>
    </cfRule>
  </conditionalFormatting>
  <conditionalFormatting sqref="AN157:BA158">
    <cfRule type="expression" dxfId="33" priority="33">
      <formula>OR($AI$132="",AND($AI$132="該当",COUNTIF($AM$156:$AM$159,1)&gt;=1))</formula>
    </cfRule>
  </conditionalFormatting>
  <conditionalFormatting sqref="AM20:BA20">
    <cfRule type="expression" dxfId="32" priority="34">
      <formula>$Y$20&lt;&gt;"×"</formula>
    </cfRule>
  </conditionalFormatting>
  <conditionalFormatting sqref="X20:Y20">
    <cfRule type="expression" dxfId="31" priority="35">
      <formula>$Y$20&lt;&gt;"×"</formula>
    </cfRule>
  </conditionalFormatting>
  <conditionalFormatting sqref="AM20:BA21">
    <cfRule type="expression" dxfId="30" priority="36">
      <formula>AND($Y$20&lt;&gt;"×",$Y$21="○")</formula>
    </cfRule>
  </conditionalFormatting>
  <conditionalFormatting sqref="AM60:BA60">
    <cfRule type="expression" dxfId="29" priority="37">
      <formula>$AH$60&lt;&gt;"×"</formula>
    </cfRule>
  </conditionalFormatting>
  <conditionalFormatting sqref="AM60:BA61">
    <cfRule type="expression" dxfId="28" priority="38">
      <formula>AND($AH$60&lt;&gt;"×",$AH$61&lt;&gt;"×")</formula>
    </cfRule>
  </conditionalFormatting>
  <conditionalFormatting sqref="AM61:BA61">
    <cfRule type="expression" dxfId="27" priority="39">
      <formula>$AH$61&lt;&gt;"×"</formula>
    </cfRule>
  </conditionalFormatting>
  <conditionalFormatting sqref="AN126:BA126">
    <cfRule type="expression" dxfId="26" priority="40">
      <formula>OR(AND($AM$126=0),AND($AM$126=1,$F$126&lt;&gt;""))</formula>
    </cfRule>
  </conditionalFormatting>
  <conditionalFormatting sqref="AM67:BA68">
    <cfRule type="expression" dxfId="25" priority="41">
      <formula>$AB$67&lt;&gt;"×"</formula>
    </cfRule>
  </conditionalFormatting>
  <conditionalFormatting sqref="AM121:BA121">
    <cfRule type="expression" dxfId="24" priority="42">
      <formula>OR($AM$117&lt;&gt;"×",$AK$121="○")</formula>
    </cfRule>
  </conditionalFormatting>
  <conditionalFormatting sqref="AK28">
    <cfRule type="expression" dxfId="23" priority="43">
      <formula>$AM$82=1</formula>
    </cfRule>
  </conditionalFormatting>
  <conditionalFormatting sqref="AM27:BA27">
    <cfRule type="expression" dxfId="22" priority="44">
      <formula>OR($Y$25="○",$AA$25="○")</formula>
    </cfRule>
  </conditionalFormatting>
  <conditionalFormatting sqref="AM27:BA28">
    <cfRule type="expression" dxfId="21" priority="45">
      <formula>AND(OR($Y$25="○",$AA$25="○"),$AK$28&lt;&gt;"×")</formula>
    </cfRule>
  </conditionalFormatting>
  <conditionalFormatting sqref="AK179:AK181">
    <cfRule type="expression" dxfId="20" priority="46">
      <formula>AK179=""</formula>
    </cfRule>
  </conditionalFormatting>
  <conditionalFormatting sqref="AK184:AK193">
    <cfRule type="expression" dxfId="19" priority="47">
      <formula>AK184=""</formula>
    </cfRule>
  </conditionalFormatting>
  <dataValidations count="1">
    <dataValidation type="list" allowBlank="1" showDropDown="0" showInputMessage="1" showErrorMessage="1" sqref="N81:P81 N113:P113">
      <formula1>"令和,平成"</formula1>
    </dataValidation>
  </dataValidations>
  <printOptions horizontalCentered="1"/>
  <pageMargins left="0.55138888888888904" right="0.55138888888888904" top="0.82708333333333295" bottom="0.23611111111111099" header="0.51180555555555496" footer="0.51180555555555496"/>
  <pageSetup paperSize="9" scale="83" firstPageNumber="0" fitToWidth="1" fitToHeight="1" orientation="portrait" usePrinterDefaults="1" useFirstPageNumber="1" horizontalDpi="300" verticalDpi="300" r:id="rId1"/>
  <rowBreaks count="4" manualBreakCount="4">
    <brk id="51" max="16383" man="1"/>
    <brk id="102" max="16383" man="1"/>
    <brk id="127" max="16383" man="1"/>
    <brk id="17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K1215"/>
  <sheetViews>
    <sheetView view="pageBreakPreview" zoomScale="80" zoomScaleNormal="120" zoomScaleSheetLayoutView="80" workbookViewId="0">
      <selection activeCell="Q16" sqref="Q16"/>
    </sheetView>
  </sheetViews>
  <sheetFormatPr defaultRowHeight="13.2"/>
  <cols>
    <col min="1" max="1" width="5.109375" style="1" customWidth="1"/>
    <col min="2" max="9" width="1.4375" style="1" customWidth="1"/>
    <col min="10" max="10" width="17.87890625" style="1" customWidth="1"/>
    <col min="11" max="11" width="8.77734375" style="1" customWidth="1"/>
    <col min="12" max="12" width="10.1171875" style="1" customWidth="1"/>
    <col min="13" max="13" width="20" style="1" customWidth="1"/>
    <col min="14" max="14" width="19.4375" style="1" customWidth="1"/>
    <col min="15" max="15" width="10.1171875" style="1" customWidth="1"/>
    <col min="16" max="16" width="12.109375" style="1" customWidth="1"/>
    <col min="17" max="17" width="10.1171875" style="1" customWidth="1"/>
    <col min="18" max="18" width="10" style="1" customWidth="1"/>
    <col min="19" max="20" width="11.109375" style="1" customWidth="1"/>
    <col min="21" max="21" width="12.44921875" style="1" customWidth="1"/>
    <col min="22" max="22" width="11.109375" style="1" customWidth="1"/>
    <col min="23" max="23" width="10.21875" style="1" customWidth="1"/>
    <col min="24" max="24" width="4.88671875" style="1" customWidth="1"/>
    <col min="25" max="25" width="5.328125" style="1" customWidth="1"/>
    <col min="26" max="26" width="11" style="1" customWidth="1"/>
    <col min="27" max="27" width="11.88671875" style="1" customWidth="1"/>
    <col min="28" max="28" width="10.88671875" style="1" customWidth="1"/>
    <col min="29" max="29" width="7.328125" style="66" customWidth="1"/>
    <col min="30" max="30" width="0.1171875" style="1" customWidth="1"/>
    <col min="31" max="32" width="22.77734375" style="1" hidden="1" customWidth="1"/>
    <col min="33" max="33" width="21.44921875" style="1" hidden="1" customWidth="1"/>
    <col min="34" max="1025" width="9" style="470" customWidth="1"/>
  </cols>
  <sheetData>
    <row r="1" spans="1:33" ht="27" customHeight="1">
      <c r="A1" s="472" t="s">
        <v>705</v>
      </c>
      <c r="B1" s="479"/>
      <c r="C1" s="72"/>
      <c r="D1" s="72"/>
      <c r="E1" s="72"/>
      <c r="F1" s="72"/>
      <c r="G1" s="72"/>
      <c r="H1" s="72"/>
      <c r="I1" s="72"/>
      <c r="J1" s="72"/>
      <c r="K1" s="72"/>
      <c r="L1" s="72"/>
      <c r="M1" s="72"/>
      <c r="N1" s="72"/>
      <c r="O1" s="72"/>
      <c r="P1" s="72"/>
      <c r="Q1" s="72"/>
      <c r="R1" s="72"/>
      <c r="S1" s="72"/>
      <c r="T1" s="72"/>
      <c r="U1" s="72"/>
      <c r="V1" s="72"/>
      <c r="W1" s="72"/>
      <c r="X1" s="72"/>
      <c r="Y1" s="72"/>
      <c r="Z1" s="72"/>
      <c r="AA1" s="567" t="s">
        <v>167</v>
      </c>
      <c r="AB1" s="567" t="str">
        <f>IF(基本情報入力シート!C32="","",基本情報入力シート!C32)</f>
        <v/>
      </c>
      <c r="AC1" s="567"/>
    </row>
    <row r="2" spans="1:33" ht="10.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66"/>
      <c r="AB2" s="66"/>
    </row>
    <row r="3" spans="1:33" ht="23.25" customHeight="1">
      <c r="A3" s="473" t="s">
        <v>71</v>
      </c>
      <c r="B3" s="473"/>
      <c r="C3" s="473"/>
      <c r="D3" s="473"/>
      <c r="E3" s="473"/>
      <c r="F3" s="492" t="str">
        <f>IF(基本情報入力シート!M37="","",基本情報入力シート!M37)</f>
        <v/>
      </c>
      <c r="G3" s="492"/>
      <c r="H3" s="492"/>
      <c r="I3" s="492"/>
      <c r="J3" s="492"/>
      <c r="K3" s="492"/>
      <c r="L3" s="492"/>
      <c r="M3" s="492"/>
      <c r="N3" s="66"/>
      <c r="O3" s="66"/>
      <c r="P3" s="66"/>
      <c r="Q3" s="66"/>
      <c r="R3" s="66"/>
      <c r="S3" s="66"/>
      <c r="T3" s="72"/>
      <c r="U3" s="72"/>
      <c r="V3" s="72"/>
      <c r="W3" s="72"/>
      <c r="X3" s="72"/>
      <c r="Y3" s="72"/>
      <c r="Z3" s="72"/>
      <c r="AA3" s="72"/>
      <c r="AB3" s="72"/>
      <c r="AC3" s="72"/>
    </row>
    <row r="4" spans="1:33" ht="21" customHeight="1">
      <c r="A4" s="474"/>
      <c r="B4" s="474"/>
      <c r="C4" s="474"/>
      <c r="D4" s="490"/>
      <c r="E4" s="490"/>
      <c r="F4" s="490"/>
      <c r="G4" s="490"/>
      <c r="H4" s="490"/>
      <c r="I4" s="490"/>
      <c r="J4" s="490"/>
      <c r="K4" s="490"/>
      <c r="L4" s="490"/>
      <c r="M4" s="72"/>
      <c r="N4" s="72"/>
      <c r="O4" s="72"/>
      <c r="P4" s="72"/>
      <c r="Q4" s="72"/>
      <c r="R4" s="72"/>
      <c r="S4" s="72"/>
      <c r="T4" s="72"/>
      <c r="U4" s="66"/>
      <c r="V4" s="66"/>
      <c r="W4" s="66"/>
      <c r="X4" s="66"/>
      <c r="Y4" s="66"/>
      <c r="Z4" s="66"/>
      <c r="AA4" s="66"/>
      <c r="AB4" s="66"/>
      <c r="AC4" s="72"/>
    </row>
    <row r="5" spans="1:33" ht="25.5" customHeight="1">
      <c r="A5" s="72"/>
      <c r="B5" s="480" t="s">
        <v>716</v>
      </c>
      <c r="C5" s="480"/>
      <c r="D5" s="480"/>
      <c r="E5" s="480"/>
      <c r="F5" s="480"/>
      <c r="G5" s="480"/>
      <c r="H5" s="480"/>
      <c r="I5" s="480"/>
      <c r="J5" s="480"/>
      <c r="K5" s="480"/>
      <c r="L5" s="480"/>
      <c r="M5" s="480"/>
      <c r="N5" s="505">
        <f>IFERROR(SUM(S:S),"")</f>
        <v>0</v>
      </c>
      <c r="O5" s="515" t="s">
        <v>185</v>
      </c>
      <c r="P5" s="72"/>
      <c r="Q5" s="72"/>
      <c r="R5" s="66"/>
      <c r="S5" s="72"/>
      <c r="T5" s="72"/>
      <c r="U5" s="66"/>
      <c r="V5" s="66"/>
      <c r="W5" s="66"/>
      <c r="X5" s="66"/>
      <c r="Y5" s="66"/>
      <c r="Z5" s="66"/>
      <c r="AA5" s="66"/>
      <c r="AB5" s="66"/>
      <c r="AC5" s="72"/>
      <c r="AE5" s="581" t="str">
        <f>IF((COUNTIF(R:R,"処遇加算Ⅰ")+COUNTIF(R:R,"処遇加算Ⅱ"))&gt;=1,"処遇加算Ⅰ・Ⅱあり","処遇加算Ⅰ・Ⅱなし")</f>
        <v>処遇加算Ⅰ・Ⅱなし</v>
      </c>
      <c r="AF5" s="581" t="str">
        <f>IF(COUNTIFS(Q:Q,"ベア加算なし",Z:Z,"ベア加算")&gt;=1,"新規ベア加算あり","")</f>
        <v/>
      </c>
    </row>
    <row r="6" spans="1:33" ht="25.5" customHeight="1">
      <c r="A6" s="72"/>
      <c r="B6" s="480" t="s">
        <v>175</v>
      </c>
      <c r="C6" s="480"/>
      <c r="D6" s="480"/>
      <c r="E6" s="480"/>
      <c r="F6" s="480"/>
      <c r="G6" s="480"/>
      <c r="H6" s="480"/>
      <c r="I6" s="480"/>
      <c r="J6" s="480"/>
      <c r="K6" s="480"/>
      <c r="L6" s="480"/>
      <c r="M6" s="480"/>
      <c r="N6" s="506">
        <f>IFERROR(SUM(V:V),"")-SUM(V8:V9)</f>
        <v>0</v>
      </c>
      <c r="O6" s="515" t="s">
        <v>185</v>
      </c>
      <c r="P6" s="72"/>
      <c r="Q6" s="72"/>
      <c r="R6" s="66"/>
      <c r="S6" s="66"/>
      <c r="T6" s="66"/>
      <c r="U6" s="66"/>
      <c r="V6" s="66"/>
      <c r="W6" s="66"/>
      <c r="X6" s="66"/>
      <c r="Y6" s="66"/>
      <c r="Z6" s="66"/>
      <c r="AA6" s="66"/>
      <c r="AE6" s="581" t="str">
        <f>IF(COUNTIF(R:R,"処遇加算Ⅰ")&gt;=1,"処遇加算Ⅰあり","処遇加算Ⅰなし")</f>
        <v>処遇加算Ⅰなし</v>
      </c>
      <c r="AF6" s="581" t="str">
        <f>IF(COUNTIFS(Q:Q,"ベア加算",Z:Z,"ベア加算")&gt;=1,"継続ベア加算あり","")</f>
        <v/>
      </c>
    </row>
    <row r="7" spans="1:33" ht="25.5" customHeight="1">
      <c r="A7" s="72"/>
      <c r="B7" s="481" t="s">
        <v>718</v>
      </c>
      <c r="C7" s="481"/>
      <c r="D7" s="481"/>
      <c r="E7" s="481"/>
      <c r="F7" s="481"/>
      <c r="G7" s="481"/>
      <c r="H7" s="481"/>
      <c r="I7" s="481"/>
      <c r="J7" s="481"/>
      <c r="K7" s="481"/>
      <c r="L7" s="481"/>
      <c r="M7" s="481"/>
      <c r="N7" s="506">
        <f>IFERROR(SUM(AA:AA),"")</f>
        <v>0</v>
      </c>
      <c r="O7" s="515" t="s">
        <v>185</v>
      </c>
      <c r="P7" s="72"/>
      <c r="Q7" s="72"/>
      <c r="R7" s="94" t="s">
        <v>721</v>
      </c>
      <c r="S7" s="72"/>
      <c r="T7" s="66"/>
      <c r="U7" s="66"/>
      <c r="V7" s="72"/>
      <c r="W7" s="72"/>
      <c r="X7" s="72"/>
      <c r="Y7" s="66"/>
      <c r="Z7" s="66"/>
      <c r="AA7" s="66"/>
      <c r="AB7" s="72"/>
      <c r="AE7" s="581" t="str">
        <f>IF((COUNTIF(U$16:U$1215,"特定加算Ⅰ")+COUNTIF(U$16:U$1048576,"特定加算Ⅱ"))&gt;=1,"特定加算あり","特定加算なし")</f>
        <v>特定加算なし</v>
      </c>
      <c r="AF7" s="581"/>
    </row>
    <row r="8" spans="1:33" ht="25.5" customHeight="1">
      <c r="A8" s="72"/>
      <c r="B8" s="482"/>
      <c r="C8" s="482"/>
      <c r="D8" s="491" t="s">
        <v>723</v>
      </c>
      <c r="E8" s="491"/>
      <c r="F8" s="491"/>
      <c r="G8" s="491"/>
      <c r="H8" s="491"/>
      <c r="I8" s="491"/>
      <c r="J8" s="491"/>
      <c r="K8" s="491"/>
      <c r="L8" s="491"/>
      <c r="M8" s="491"/>
      <c r="N8" s="507">
        <f>IFERROR(SUMIFS(AB:AB,Q:Q,"ベア加算なし",Z:Z,"ベア加算"),"")</f>
        <v>0</v>
      </c>
      <c r="O8" s="515" t="s">
        <v>185</v>
      </c>
      <c r="P8" s="72"/>
      <c r="Q8" s="72"/>
      <c r="R8" s="528" t="s">
        <v>698</v>
      </c>
      <c r="S8" s="534" t="s">
        <v>484</v>
      </c>
      <c r="T8" s="534"/>
      <c r="U8" s="534"/>
      <c r="V8" s="548">
        <f>SUM(W$16:W$1215)</f>
        <v>0</v>
      </c>
      <c r="W8" s="554" t="str">
        <f>IF(AE7="特定加算なし","",IF(V8&gt;=V9,"○","×"))</f>
        <v/>
      </c>
      <c r="X8" s="557" t="s">
        <v>89</v>
      </c>
      <c r="Y8" s="557"/>
      <c r="Z8" s="557"/>
      <c r="AA8" s="557"/>
      <c r="AB8" s="557"/>
      <c r="AF8" s="1"/>
      <c r="AG8" s="470"/>
    </row>
    <row r="9" spans="1:33" ht="25.5" customHeight="1">
      <c r="A9" s="72"/>
      <c r="B9" s="483" t="s">
        <v>726</v>
      </c>
      <c r="C9" s="483"/>
      <c r="D9" s="483"/>
      <c r="E9" s="483"/>
      <c r="F9" s="483"/>
      <c r="G9" s="483"/>
      <c r="H9" s="483"/>
      <c r="I9" s="483"/>
      <c r="J9" s="483"/>
      <c r="K9" s="483"/>
      <c r="L9" s="483"/>
      <c r="M9" s="483"/>
      <c r="N9" s="508" t="str">
        <f>IFERROR(SUM(AB$16:AB$1215,T$16:T$1215,X$16:Y$1215),"")</f>
        <v/>
      </c>
      <c r="O9" s="515" t="s">
        <v>185</v>
      </c>
      <c r="P9" s="72"/>
      <c r="Q9" s="72"/>
      <c r="R9" s="528"/>
      <c r="S9" s="534" t="s">
        <v>730</v>
      </c>
      <c r="T9" s="534"/>
      <c r="U9" s="534"/>
      <c r="V9" s="549">
        <f>SUM(AD$16:AD$1215)</f>
        <v>0</v>
      </c>
      <c r="W9" s="554"/>
      <c r="X9" s="557"/>
      <c r="Y9" s="557"/>
      <c r="Z9" s="557"/>
      <c r="AA9" s="557"/>
      <c r="AB9" s="557"/>
      <c r="AF9" s="1"/>
      <c r="AG9" s="470"/>
    </row>
    <row r="10" spans="1:33" ht="7.5" customHeight="1">
      <c r="A10" s="72"/>
      <c r="B10" s="484"/>
      <c r="C10" s="484"/>
      <c r="D10" s="484"/>
      <c r="E10" s="484"/>
      <c r="F10" s="484"/>
      <c r="G10" s="484"/>
      <c r="H10" s="484"/>
      <c r="I10" s="484"/>
      <c r="J10" s="484"/>
      <c r="K10" s="484"/>
      <c r="L10" s="484"/>
      <c r="M10" s="484"/>
      <c r="N10" s="509"/>
      <c r="O10" s="509"/>
      <c r="P10" s="72"/>
      <c r="Q10" s="72"/>
      <c r="R10" s="509"/>
      <c r="S10" s="509"/>
      <c r="T10" s="72"/>
      <c r="U10" s="119"/>
      <c r="V10" s="119"/>
      <c r="W10" s="119"/>
      <c r="X10" s="119"/>
      <c r="Y10" s="119"/>
      <c r="Z10" s="119"/>
      <c r="AA10" s="72"/>
      <c r="AB10" s="72"/>
      <c r="AC10" s="72"/>
    </row>
    <row r="11" spans="1:33" ht="41.25" customHeight="1">
      <c r="A11" s="72"/>
      <c r="B11" s="485" t="s">
        <v>479</v>
      </c>
      <c r="C11" s="485"/>
      <c r="D11" s="485"/>
      <c r="E11" s="485"/>
      <c r="F11" s="485"/>
      <c r="G11" s="485"/>
      <c r="H11" s="485"/>
      <c r="I11" s="485"/>
      <c r="J11" s="485"/>
      <c r="K11" s="485"/>
      <c r="L11" s="485"/>
      <c r="M11" s="485"/>
      <c r="N11" s="485"/>
      <c r="O11" s="485"/>
      <c r="P11" s="485"/>
      <c r="Q11" s="485"/>
      <c r="R11" s="485"/>
      <c r="S11" s="485"/>
      <c r="T11" s="485"/>
      <c r="U11" s="485"/>
      <c r="V11" s="485"/>
      <c r="W11" s="485"/>
      <c r="X11" s="485"/>
      <c r="Y11" s="562"/>
      <c r="Z11" s="562"/>
      <c r="AA11" s="562"/>
      <c r="AB11" s="562"/>
      <c r="AC11" s="562"/>
    </row>
    <row r="12" spans="1:33" ht="24" customHeight="1">
      <c r="A12" s="475"/>
      <c r="B12" s="486" t="s">
        <v>620</v>
      </c>
      <c r="C12" s="486"/>
      <c r="D12" s="486"/>
      <c r="E12" s="486"/>
      <c r="F12" s="486"/>
      <c r="G12" s="486"/>
      <c r="H12" s="486"/>
      <c r="I12" s="486"/>
      <c r="J12" s="486" t="s">
        <v>727</v>
      </c>
      <c r="K12" s="497" t="s">
        <v>130</v>
      </c>
      <c r="L12" s="497"/>
      <c r="M12" s="500" t="s">
        <v>50</v>
      </c>
      <c r="N12" s="510" t="s">
        <v>142</v>
      </c>
      <c r="O12" s="516" t="s">
        <v>734</v>
      </c>
      <c r="P12" s="516"/>
      <c r="Q12" s="516"/>
      <c r="R12" s="529" t="s">
        <v>737</v>
      </c>
      <c r="S12" s="529"/>
      <c r="T12" s="529"/>
      <c r="U12" s="529"/>
      <c r="V12" s="529"/>
      <c r="W12" s="529"/>
      <c r="X12" s="529"/>
      <c r="Y12" s="529"/>
      <c r="Z12" s="529"/>
      <c r="AA12" s="529"/>
      <c r="AB12" s="529"/>
      <c r="AC12" s="529"/>
      <c r="AD12" s="579" t="s">
        <v>739</v>
      </c>
      <c r="AE12" s="582" t="s">
        <v>743</v>
      </c>
      <c r="AF12" s="582" t="s">
        <v>507</v>
      </c>
      <c r="AG12" s="582" t="s">
        <v>356</v>
      </c>
    </row>
    <row r="13" spans="1:33" ht="21.75" customHeight="1">
      <c r="A13" s="475"/>
      <c r="B13" s="486"/>
      <c r="C13" s="486"/>
      <c r="D13" s="486"/>
      <c r="E13" s="486"/>
      <c r="F13" s="486"/>
      <c r="G13" s="486"/>
      <c r="H13" s="486"/>
      <c r="I13" s="486"/>
      <c r="J13" s="486"/>
      <c r="K13" s="497"/>
      <c r="L13" s="497"/>
      <c r="M13" s="500"/>
      <c r="N13" s="510"/>
      <c r="O13" s="517" t="s">
        <v>747</v>
      </c>
      <c r="P13" s="521" t="s">
        <v>520</v>
      </c>
      <c r="Q13" s="525" t="s">
        <v>753</v>
      </c>
      <c r="R13" s="530" t="s">
        <v>747</v>
      </c>
      <c r="S13" s="530"/>
      <c r="T13" s="530"/>
      <c r="U13" s="543" t="s">
        <v>315</v>
      </c>
      <c r="V13" s="543"/>
      <c r="W13" s="543"/>
      <c r="X13" s="543"/>
      <c r="Y13" s="543"/>
      <c r="Z13" s="563" t="s">
        <v>753</v>
      </c>
      <c r="AA13" s="563"/>
      <c r="AB13" s="563"/>
      <c r="AC13" s="563"/>
      <c r="AD13" s="579"/>
      <c r="AE13" s="582"/>
      <c r="AF13" s="582"/>
      <c r="AG13" s="582"/>
    </row>
    <row r="14" spans="1:33" ht="51" customHeight="1">
      <c r="A14" s="475"/>
      <c r="B14" s="486"/>
      <c r="C14" s="486"/>
      <c r="D14" s="486"/>
      <c r="E14" s="486"/>
      <c r="F14" s="486"/>
      <c r="G14" s="486"/>
      <c r="H14" s="486"/>
      <c r="I14" s="486"/>
      <c r="J14" s="486"/>
      <c r="K14" s="497"/>
      <c r="L14" s="497"/>
      <c r="M14" s="500"/>
      <c r="N14" s="510"/>
      <c r="O14" s="517"/>
      <c r="P14" s="521"/>
      <c r="Q14" s="525"/>
      <c r="R14" s="531" t="s">
        <v>267</v>
      </c>
      <c r="S14" s="535" t="s">
        <v>755</v>
      </c>
      <c r="T14" s="540" t="s">
        <v>625</v>
      </c>
      <c r="U14" s="531" t="s">
        <v>267</v>
      </c>
      <c r="V14" s="535" t="s">
        <v>755</v>
      </c>
      <c r="W14" s="555" t="s">
        <v>313</v>
      </c>
      <c r="X14" s="558" t="s">
        <v>625</v>
      </c>
      <c r="Y14" s="558"/>
      <c r="Z14" s="531" t="s">
        <v>267</v>
      </c>
      <c r="AA14" s="535" t="s">
        <v>755</v>
      </c>
      <c r="AB14" s="572" t="s">
        <v>625</v>
      </c>
      <c r="AC14" s="575" t="s">
        <v>331</v>
      </c>
      <c r="AD14" s="579"/>
      <c r="AE14" s="582"/>
      <c r="AF14" s="582"/>
      <c r="AG14" s="582"/>
    </row>
    <row r="15" spans="1:33" ht="72" customHeight="1">
      <c r="A15" s="475"/>
      <c r="B15" s="486"/>
      <c r="C15" s="486"/>
      <c r="D15" s="486"/>
      <c r="E15" s="486"/>
      <c r="F15" s="486"/>
      <c r="G15" s="486"/>
      <c r="H15" s="486"/>
      <c r="I15" s="486"/>
      <c r="J15" s="486"/>
      <c r="K15" s="498" t="s">
        <v>149</v>
      </c>
      <c r="L15" s="498" t="s">
        <v>152</v>
      </c>
      <c r="M15" s="500"/>
      <c r="N15" s="510"/>
      <c r="O15" s="517"/>
      <c r="P15" s="521"/>
      <c r="Q15" s="525"/>
      <c r="R15" s="531"/>
      <c r="S15" s="535"/>
      <c r="T15" s="540"/>
      <c r="U15" s="531"/>
      <c r="V15" s="535"/>
      <c r="W15" s="556" t="s">
        <v>756</v>
      </c>
      <c r="X15" s="558"/>
      <c r="Y15" s="558"/>
      <c r="Z15" s="531"/>
      <c r="AA15" s="535"/>
      <c r="AB15" s="572"/>
      <c r="AC15" s="575"/>
      <c r="AD15" s="579" t="s">
        <v>698</v>
      </c>
      <c r="AE15" s="582"/>
      <c r="AF15" s="582"/>
      <c r="AG15" s="582"/>
    </row>
    <row r="16" spans="1:33" s="471" customFormat="1" ht="24.9" customHeight="1">
      <c r="A16" s="476" t="s">
        <v>759</v>
      </c>
      <c r="B16" s="487" t="str">
        <f>IF(基本情報入力シート!C53="","",基本情報入力シート!C53)</f>
        <v/>
      </c>
      <c r="C16" s="487"/>
      <c r="D16" s="487"/>
      <c r="E16" s="487"/>
      <c r="F16" s="487"/>
      <c r="G16" s="487"/>
      <c r="H16" s="487"/>
      <c r="I16" s="487"/>
      <c r="J16" s="493" t="str">
        <f>IF(基本情報入力シート!M53="","",基本情報入力シート!M53)</f>
        <v/>
      </c>
      <c r="K16" s="499" t="str">
        <f>IF(基本情報入力シート!R53="","",基本情報入力シート!R53)</f>
        <v/>
      </c>
      <c r="L16" s="499" t="str">
        <f>IF(基本情報入力シート!W53="","",基本情報入力シート!W53)</f>
        <v/>
      </c>
      <c r="M16" s="501" t="str">
        <f>IF(基本情報入力シート!X53="","",基本情報入力シート!X53)</f>
        <v/>
      </c>
      <c r="N16" s="511" t="str">
        <f>IF(基本情報入力シート!Y53="","",基本情報入力シート!Y53)</f>
        <v/>
      </c>
      <c r="O16" s="518"/>
      <c r="P16" s="522"/>
      <c r="Q16" s="526"/>
      <c r="R16" s="532"/>
      <c r="S16" s="536"/>
      <c r="T16" s="541" t="e">
        <v>#N/A</v>
      </c>
      <c r="U16" s="544"/>
      <c r="V16" s="550"/>
      <c r="W16" s="550"/>
      <c r="X16" s="559" t="e">
        <v>#N/A</v>
      </c>
      <c r="Y16" s="559"/>
      <c r="Z16" s="564"/>
      <c r="AA16" s="568"/>
      <c r="AB16" s="573" t="e">
        <v>#N/A</v>
      </c>
      <c r="AC16" s="576"/>
      <c r="AD16" s="580"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83" t="str">
        <f t="shared" ref="AE16:AE79" si="1">IF(AND(O16="",R16=""),"",O16&amp;"から"&amp;R16)</f>
        <v/>
      </c>
      <c r="AF16" s="583" t="str">
        <f t="shared" ref="AF16:AF79" si="2">IF(AND(P16="",U16=""),"",P16&amp;"から"&amp;U16)</f>
        <v/>
      </c>
      <c r="AG16" s="583" t="str">
        <f t="shared" ref="AG16:AG79" si="3">IF(AND(Q16="",Z16=""),"",Q16&amp;"から"&amp;Z16)</f>
        <v/>
      </c>
    </row>
    <row r="17" spans="1:33" ht="24.9" customHeight="1">
      <c r="A17" s="477">
        <v>2</v>
      </c>
      <c r="B17" s="488" t="str">
        <f>IF(基本情報入力シート!C54="","",基本情報入力シート!C54)</f>
        <v/>
      </c>
      <c r="C17" s="488"/>
      <c r="D17" s="488"/>
      <c r="E17" s="488"/>
      <c r="F17" s="488"/>
      <c r="G17" s="488"/>
      <c r="H17" s="488"/>
      <c r="I17" s="488"/>
      <c r="J17" s="494" t="str">
        <f>IF(基本情報入力シート!M54="","",基本情報入力シート!M54)</f>
        <v/>
      </c>
      <c r="K17" s="495" t="str">
        <f>IF(基本情報入力シート!R54="","",基本情報入力シート!R54)</f>
        <v/>
      </c>
      <c r="L17" s="495" t="str">
        <f>IF(基本情報入力シート!W54="","",基本情報入力シート!W54)</f>
        <v/>
      </c>
      <c r="M17" s="502" t="str">
        <f>IF(基本情報入力シート!X54="","",基本情報入力シート!X54)</f>
        <v/>
      </c>
      <c r="N17" s="512" t="str">
        <f>IF(基本情報入力シート!Y54="","",基本情報入力シート!Y54)</f>
        <v/>
      </c>
      <c r="O17" s="519"/>
      <c r="P17" s="523"/>
      <c r="Q17" s="526"/>
      <c r="R17" s="533"/>
      <c r="S17" s="537"/>
      <c r="T17" s="541" t="e">
        <v>#N/A</v>
      </c>
      <c r="U17" s="545"/>
      <c r="V17" s="551"/>
      <c r="W17" s="552"/>
      <c r="X17" s="560" t="e">
        <v>#N/A</v>
      </c>
      <c r="Y17" s="560"/>
      <c r="Z17" s="564"/>
      <c r="AA17" s="569"/>
      <c r="AB17" s="573" t="e">
        <v>#N/A</v>
      </c>
      <c r="AC17" s="577"/>
      <c r="AD17" s="580" t="str">
        <f t="shared" si="0"/>
        <v/>
      </c>
      <c r="AE17" s="583" t="str">
        <f t="shared" si="1"/>
        <v/>
      </c>
      <c r="AF17" s="583" t="str">
        <f t="shared" si="2"/>
        <v/>
      </c>
      <c r="AG17" s="583" t="str">
        <f t="shared" si="3"/>
        <v/>
      </c>
    </row>
    <row r="18" spans="1:33" ht="24.9" customHeight="1">
      <c r="A18" s="477">
        <v>3</v>
      </c>
      <c r="B18" s="488" t="str">
        <f>IF(基本情報入力シート!C55="","",基本情報入力シート!C55)</f>
        <v/>
      </c>
      <c r="C18" s="488"/>
      <c r="D18" s="488"/>
      <c r="E18" s="488"/>
      <c r="F18" s="488"/>
      <c r="G18" s="488"/>
      <c r="H18" s="488"/>
      <c r="I18" s="488"/>
      <c r="J18" s="494" t="str">
        <f>IF(基本情報入力シート!M55="","",基本情報入力シート!M55)</f>
        <v/>
      </c>
      <c r="K18" s="495" t="str">
        <f>IF(基本情報入力シート!R55="","",基本情報入力シート!R55)</f>
        <v/>
      </c>
      <c r="L18" s="495" t="str">
        <f>IF(基本情報入力シート!W55="","",基本情報入力シート!W55)</f>
        <v/>
      </c>
      <c r="M18" s="502" t="str">
        <f>IF(基本情報入力シート!X55="","",基本情報入力シート!X55)</f>
        <v/>
      </c>
      <c r="N18" s="512" t="str">
        <f>IF(基本情報入力シート!Y55="","",基本情報入力シート!Y55)</f>
        <v/>
      </c>
      <c r="O18" s="519"/>
      <c r="P18" s="523"/>
      <c r="Q18" s="526"/>
      <c r="R18" s="533"/>
      <c r="S18" s="537"/>
      <c r="T18" s="541" t="e">
        <v>#N/A</v>
      </c>
      <c r="U18" s="545"/>
      <c r="V18" s="551"/>
      <c r="W18" s="552"/>
      <c r="X18" s="560" t="e">
        <v>#N/A</v>
      </c>
      <c r="Y18" s="560"/>
      <c r="Z18" s="564"/>
      <c r="AA18" s="569"/>
      <c r="AB18" s="573" t="e">
        <v>#N/A</v>
      </c>
      <c r="AC18" s="577"/>
      <c r="AD18" s="580" t="str">
        <f t="shared" si="0"/>
        <v/>
      </c>
      <c r="AE18" s="583" t="str">
        <f t="shared" si="1"/>
        <v/>
      </c>
      <c r="AF18" s="583" t="str">
        <f t="shared" si="2"/>
        <v/>
      </c>
      <c r="AG18" s="583" t="str">
        <f t="shared" si="3"/>
        <v/>
      </c>
    </row>
    <row r="19" spans="1:33" ht="24.9" customHeight="1">
      <c r="A19" s="477">
        <v>4</v>
      </c>
      <c r="B19" s="488" t="str">
        <f>IF(基本情報入力シート!C56="","",基本情報入力シート!C56)</f>
        <v/>
      </c>
      <c r="C19" s="488"/>
      <c r="D19" s="488"/>
      <c r="E19" s="488"/>
      <c r="F19" s="488"/>
      <c r="G19" s="488"/>
      <c r="H19" s="488"/>
      <c r="I19" s="488"/>
      <c r="J19" s="494" t="str">
        <f>IF(基本情報入力シート!M56="","",基本情報入力シート!M56)</f>
        <v/>
      </c>
      <c r="K19" s="495" t="str">
        <f>IF(基本情報入力シート!R56="","",基本情報入力シート!R56)</f>
        <v/>
      </c>
      <c r="L19" s="495" t="str">
        <f>IF(基本情報入力シート!W56="","",基本情報入力シート!W56)</f>
        <v/>
      </c>
      <c r="M19" s="502" t="str">
        <f>IF(基本情報入力シート!X56="","",基本情報入力シート!X56)</f>
        <v/>
      </c>
      <c r="N19" s="512" t="str">
        <f>IF(基本情報入力シート!Y56="","",基本情報入力シート!Y56)</f>
        <v/>
      </c>
      <c r="O19" s="519"/>
      <c r="P19" s="523"/>
      <c r="Q19" s="526"/>
      <c r="R19" s="533"/>
      <c r="S19" s="537"/>
      <c r="T19" s="541" t="e">
        <v>#N/A</v>
      </c>
      <c r="U19" s="545"/>
      <c r="V19" s="551"/>
      <c r="W19" s="552"/>
      <c r="X19" s="560" t="e">
        <v>#N/A</v>
      </c>
      <c r="Y19" s="560"/>
      <c r="Z19" s="564"/>
      <c r="AA19" s="569"/>
      <c r="AB19" s="573" t="e">
        <v>#N/A</v>
      </c>
      <c r="AC19" s="577"/>
      <c r="AD19" s="580" t="str">
        <f t="shared" si="0"/>
        <v/>
      </c>
      <c r="AE19" s="583" t="str">
        <f t="shared" si="1"/>
        <v/>
      </c>
      <c r="AF19" s="583" t="str">
        <f t="shared" si="2"/>
        <v/>
      </c>
      <c r="AG19" s="583" t="str">
        <f t="shared" si="3"/>
        <v/>
      </c>
    </row>
    <row r="20" spans="1:33" ht="24.9" customHeight="1">
      <c r="A20" s="477">
        <v>5</v>
      </c>
      <c r="B20" s="488" t="str">
        <f>IF(基本情報入力シート!C57="","",基本情報入力シート!C57)</f>
        <v/>
      </c>
      <c r="C20" s="488"/>
      <c r="D20" s="488"/>
      <c r="E20" s="488"/>
      <c r="F20" s="488"/>
      <c r="G20" s="488"/>
      <c r="H20" s="488"/>
      <c r="I20" s="488"/>
      <c r="J20" s="494" t="str">
        <f>IF(基本情報入力シート!M57="","",基本情報入力シート!M57)</f>
        <v/>
      </c>
      <c r="K20" s="495" t="str">
        <f>IF(基本情報入力シート!R57="","",基本情報入力シート!R57)</f>
        <v/>
      </c>
      <c r="L20" s="495" t="str">
        <f>IF(基本情報入力シート!W57="","",基本情報入力シート!W57)</f>
        <v/>
      </c>
      <c r="M20" s="502" t="str">
        <f>IF(基本情報入力シート!X57="","",基本情報入力シート!X57)</f>
        <v/>
      </c>
      <c r="N20" s="512" t="str">
        <f>IF(基本情報入力シート!Y57="","",基本情報入力シート!Y57)</f>
        <v/>
      </c>
      <c r="O20" s="519"/>
      <c r="P20" s="523"/>
      <c r="Q20" s="526"/>
      <c r="R20" s="533"/>
      <c r="S20" s="537"/>
      <c r="T20" s="541" t="e">
        <v>#N/A</v>
      </c>
      <c r="U20" s="545"/>
      <c r="V20" s="551"/>
      <c r="W20" s="552"/>
      <c r="X20" s="560" t="e">
        <v>#N/A</v>
      </c>
      <c r="Y20" s="560"/>
      <c r="Z20" s="564"/>
      <c r="AA20" s="569"/>
      <c r="AB20" s="573" t="e">
        <v>#N/A</v>
      </c>
      <c r="AC20" s="577"/>
      <c r="AD20" s="580" t="str">
        <f t="shared" si="0"/>
        <v/>
      </c>
      <c r="AE20" s="583" t="str">
        <f t="shared" si="1"/>
        <v/>
      </c>
      <c r="AF20" s="583" t="str">
        <f t="shared" si="2"/>
        <v/>
      </c>
      <c r="AG20" s="583" t="str">
        <f t="shared" si="3"/>
        <v/>
      </c>
    </row>
    <row r="21" spans="1:33" ht="24.9" customHeight="1">
      <c r="A21" s="477">
        <v>6</v>
      </c>
      <c r="B21" s="488" t="str">
        <f>IF(基本情報入力シート!C58="","",基本情報入力シート!C58)</f>
        <v/>
      </c>
      <c r="C21" s="488"/>
      <c r="D21" s="488"/>
      <c r="E21" s="488"/>
      <c r="F21" s="488"/>
      <c r="G21" s="488"/>
      <c r="H21" s="488"/>
      <c r="I21" s="488"/>
      <c r="J21" s="494" t="str">
        <f>IF(基本情報入力シート!M58="","",基本情報入力シート!M58)</f>
        <v/>
      </c>
      <c r="K21" s="495" t="str">
        <f>IF(基本情報入力シート!R58="","",基本情報入力シート!R58)</f>
        <v/>
      </c>
      <c r="L21" s="495" t="str">
        <f>IF(基本情報入力シート!W58="","",基本情報入力シート!W58)</f>
        <v/>
      </c>
      <c r="M21" s="502" t="str">
        <f>IF(基本情報入力シート!X58="","",基本情報入力シート!X58)</f>
        <v/>
      </c>
      <c r="N21" s="512" t="str">
        <f>IF(基本情報入力シート!Y58="","",基本情報入力シート!Y58)</f>
        <v/>
      </c>
      <c r="O21" s="519"/>
      <c r="P21" s="523"/>
      <c r="Q21" s="526"/>
      <c r="R21" s="533"/>
      <c r="S21" s="537"/>
      <c r="T21" s="541" t="e">
        <v>#N/A</v>
      </c>
      <c r="U21" s="545"/>
      <c r="V21" s="551"/>
      <c r="W21" s="552"/>
      <c r="X21" s="560" t="e">
        <v>#N/A</v>
      </c>
      <c r="Y21" s="560"/>
      <c r="Z21" s="564"/>
      <c r="AA21" s="569"/>
      <c r="AB21" s="573" t="e">
        <v>#N/A</v>
      </c>
      <c r="AC21" s="577"/>
      <c r="AD21" s="580" t="str">
        <f t="shared" si="0"/>
        <v/>
      </c>
      <c r="AE21" s="583" t="str">
        <f t="shared" si="1"/>
        <v/>
      </c>
      <c r="AF21" s="583" t="str">
        <f t="shared" si="2"/>
        <v/>
      </c>
      <c r="AG21" s="583" t="str">
        <f t="shared" si="3"/>
        <v/>
      </c>
    </row>
    <row r="22" spans="1:33" ht="24.9" customHeight="1">
      <c r="A22" s="477">
        <v>7</v>
      </c>
      <c r="B22" s="488" t="str">
        <f>IF(基本情報入力シート!C59="","",基本情報入力シート!C59)</f>
        <v/>
      </c>
      <c r="C22" s="488"/>
      <c r="D22" s="488"/>
      <c r="E22" s="488"/>
      <c r="F22" s="488"/>
      <c r="G22" s="488"/>
      <c r="H22" s="488"/>
      <c r="I22" s="488"/>
      <c r="J22" s="494" t="str">
        <f>IF(基本情報入力シート!M59="","",基本情報入力シート!M59)</f>
        <v/>
      </c>
      <c r="K22" s="495" t="str">
        <f>IF(基本情報入力シート!R59="","",基本情報入力シート!R59)</f>
        <v/>
      </c>
      <c r="L22" s="495" t="str">
        <f>IF(基本情報入力シート!W59="","",基本情報入力シート!W59)</f>
        <v/>
      </c>
      <c r="M22" s="502" t="str">
        <f>IF(基本情報入力シート!X59="","",基本情報入力シート!X59)</f>
        <v/>
      </c>
      <c r="N22" s="512" t="str">
        <f>IF(基本情報入力シート!Y59="","",基本情報入力シート!Y59)</f>
        <v/>
      </c>
      <c r="O22" s="519"/>
      <c r="P22" s="523"/>
      <c r="Q22" s="526"/>
      <c r="R22" s="533"/>
      <c r="S22" s="537"/>
      <c r="T22" s="541" t="e">
        <v>#N/A</v>
      </c>
      <c r="U22" s="545"/>
      <c r="V22" s="551"/>
      <c r="W22" s="552"/>
      <c r="X22" s="560" t="e">
        <v>#N/A</v>
      </c>
      <c r="Y22" s="560"/>
      <c r="Z22" s="564"/>
      <c r="AA22" s="569"/>
      <c r="AB22" s="573" t="e">
        <v>#N/A</v>
      </c>
      <c r="AC22" s="577"/>
      <c r="AD22" s="580" t="str">
        <f t="shared" si="0"/>
        <v/>
      </c>
      <c r="AE22" s="583" t="str">
        <f t="shared" si="1"/>
        <v/>
      </c>
      <c r="AF22" s="583" t="str">
        <f t="shared" si="2"/>
        <v/>
      </c>
      <c r="AG22" s="583" t="str">
        <f t="shared" si="3"/>
        <v/>
      </c>
    </row>
    <row r="23" spans="1:33" ht="24.9" customHeight="1">
      <c r="A23" s="477">
        <v>8</v>
      </c>
      <c r="B23" s="488" t="str">
        <f>IF(基本情報入力シート!C60="","",基本情報入力シート!C60)</f>
        <v/>
      </c>
      <c r="C23" s="488"/>
      <c r="D23" s="488"/>
      <c r="E23" s="488"/>
      <c r="F23" s="488"/>
      <c r="G23" s="488"/>
      <c r="H23" s="488"/>
      <c r="I23" s="488"/>
      <c r="J23" s="494" t="str">
        <f>IF(基本情報入力シート!M60="","",基本情報入力シート!M60)</f>
        <v/>
      </c>
      <c r="K23" s="495" t="str">
        <f>IF(基本情報入力シート!R60="","",基本情報入力シート!R60)</f>
        <v/>
      </c>
      <c r="L23" s="495" t="str">
        <f>IF(基本情報入力シート!W60="","",基本情報入力シート!W60)</f>
        <v/>
      </c>
      <c r="M23" s="502" t="str">
        <f>IF(基本情報入力シート!X60="","",基本情報入力シート!X60)</f>
        <v/>
      </c>
      <c r="N23" s="512" t="str">
        <f>IF(基本情報入力シート!Y60="","",基本情報入力シート!Y60)</f>
        <v/>
      </c>
      <c r="O23" s="519"/>
      <c r="P23" s="523"/>
      <c r="Q23" s="526"/>
      <c r="R23" s="533"/>
      <c r="S23" s="537"/>
      <c r="T23" s="541" t="e">
        <v>#N/A</v>
      </c>
      <c r="U23" s="545"/>
      <c r="V23" s="551"/>
      <c r="W23" s="552"/>
      <c r="X23" s="560" t="e">
        <v>#N/A</v>
      </c>
      <c r="Y23" s="560"/>
      <c r="Z23" s="564"/>
      <c r="AA23" s="569"/>
      <c r="AB23" s="573" t="e">
        <v>#N/A</v>
      </c>
      <c r="AC23" s="577"/>
      <c r="AD23" s="580" t="str">
        <f t="shared" si="0"/>
        <v/>
      </c>
      <c r="AE23" s="583" t="str">
        <f t="shared" si="1"/>
        <v/>
      </c>
      <c r="AF23" s="583" t="str">
        <f t="shared" si="2"/>
        <v/>
      </c>
      <c r="AG23" s="583" t="str">
        <f t="shared" si="3"/>
        <v/>
      </c>
    </row>
    <row r="24" spans="1:33" ht="24.9" customHeight="1">
      <c r="A24" s="477">
        <v>9</v>
      </c>
      <c r="B24" s="488" t="str">
        <f>IF(基本情報入力シート!C61="","",基本情報入力シート!C61)</f>
        <v/>
      </c>
      <c r="C24" s="488"/>
      <c r="D24" s="488"/>
      <c r="E24" s="488"/>
      <c r="F24" s="488"/>
      <c r="G24" s="488"/>
      <c r="H24" s="488"/>
      <c r="I24" s="488"/>
      <c r="J24" s="494" t="str">
        <f>IF(基本情報入力シート!M61="","",基本情報入力シート!M61)</f>
        <v/>
      </c>
      <c r="K24" s="495" t="str">
        <f>IF(基本情報入力シート!R61="","",基本情報入力シート!R61)</f>
        <v/>
      </c>
      <c r="L24" s="495" t="str">
        <f>IF(基本情報入力シート!W61="","",基本情報入力シート!W61)</f>
        <v/>
      </c>
      <c r="M24" s="502" t="str">
        <f>IF(基本情報入力シート!X61="","",基本情報入力シート!X61)</f>
        <v/>
      </c>
      <c r="N24" s="512" t="str">
        <f>IF(基本情報入力シート!Y61="","",基本情報入力シート!Y61)</f>
        <v/>
      </c>
      <c r="O24" s="519"/>
      <c r="P24" s="523"/>
      <c r="Q24" s="526"/>
      <c r="R24" s="533"/>
      <c r="S24" s="537"/>
      <c r="T24" s="541" t="e">
        <v>#N/A</v>
      </c>
      <c r="U24" s="545"/>
      <c r="V24" s="551"/>
      <c r="W24" s="552"/>
      <c r="X24" s="560" t="e">
        <v>#N/A</v>
      </c>
      <c r="Y24" s="560"/>
      <c r="Z24" s="564"/>
      <c r="AA24" s="569"/>
      <c r="AB24" s="573" t="e">
        <v>#N/A</v>
      </c>
      <c r="AC24" s="577"/>
      <c r="AD24" s="580" t="str">
        <f t="shared" si="0"/>
        <v/>
      </c>
      <c r="AE24" s="583" t="str">
        <f t="shared" si="1"/>
        <v/>
      </c>
      <c r="AF24" s="583" t="str">
        <f t="shared" si="2"/>
        <v/>
      </c>
      <c r="AG24" s="583" t="str">
        <f t="shared" si="3"/>
        <v/>
      </c>
    </row>
    <row r="25" spans="1:33" ht="24.9" customHeight="1">
      <c r="A25" s="477">
        <v>10</v>
      </c>
      <c r="B25" s="488" t="str">
        <f>IF(基本情報入力シート!C62="","",基本情報入力シート!C62)</f>
        <v/>
      </c>
      <c r="C25" s="488"/>
      <c r="D25" s="488"/>
      <c r="E25" s="488"/>
      <c r="F25" s="488"/>
      <c r="G25" s="488"/>
      <c r="H25" s="488"/>
      <c r="I25" s="488"/>
      <c r="J25" s="494" t="str">
        <f>IF(基本情報入力シート!M62="","",基本情報入力シート!M62)</f>
        <v/>
      </c>
      <c r="K25" s="495" t="str">
        <f>IF(基本情報入力シート!R62="","",基本情報入力シート!R62)</f>
        <v/>
      </c>
      <c r="L25" s="495" t="str">
        <f>IF(基本情報入力シート!W62="","",基本情報入力シート!W62)</f>
        <v/>
      </c>
      <c r="M25" s="502" t="str">
        <f>IF(基本情報入力シート!X62="","",基本情報入力シート!X62)</f>
        <v/>
      </c>
      <c r="N25" s="512" t="str">
        <f>IF(基本情報入力シート!Y62="","",基本情報入力シート!Y62)</f>
        <v/>
      </c>
      <c r="O25" s="519"/>
      <c r="P25" s="523"/>
      <c r="Q25" s="526"/>
      <c r="R25" s="533"/>
      <c r="S25" s="537"/>
      <c r="T25" s="541" t="e">
        <v>#N/A</v>
      </c>
      <c r="U25" s="545"/>
      <c r="V25" s="551"/>
      <c r="W25" s="552"/>
      <c r="X25" s="560" t="e">
        <v>#N/A</v>
      </c>
      <c r="Y25" s="560"/>
      <c r="Z25" s="564"/>
      <c r="AA25" s="569"/>
      <c r="AB25" s="573" t="e">
        <v>#N/A</v>
      </c>
      <c r="AC25" s="577"/>
      <c r="AD25" s="580" t="str">
        <f t="shared" si="0"/>
        <v/>
      </c>
      <c r="AE25" s="583" t="str">
        <f t="shared" si="1"/>
        <v/>
      </c>
      <c r="AF25" s="583" t="str">
        <f t="shared" si="2"/>
        <v/>
      </c>
      <c r="AG25" s="583" t="str">
        <f t="shared" si="3"/>
        <v/>
      </c>
    </row>
    <row r="26" spans="1:33" ht="24.9" customHeight="1">
      <c r="A26" s="477">
        <v>11</v>
      </c>
      <c r="B26" s="488" t="str">
        <f>IF(基本情報入力シート!C63="","",基本情報入力シート!C63)</f>
        <v/>
      </c>
      <c r="C26" s="488"/>
      <c r="D26" s="488"/>
      <c r="E26" s="488"/>
      <c r="F26" s="488"/>
      <c r="G26" s="488"/>
      <c r="H26" s="488"/>
      <c r="I26" s="488"/>
      <c r="J26" s="494" t="str">
        <f>IF(基本情報入力シート!M63="","",基本情報入力シート!M63)</f>
        <v/>
      </c>
      <c r="K26" s="495" t="str">
        <f>IF(基本情報入力シート!R63="","",基本情報入力シート!R63)</f>
        <v/>
      </c>
      <c r="L26" s="495" t="str">
        <f>IF(基本情報入力シート!W63="","",基本情報入力シート!W63)</f>
        <v/>
      </c>
      <c r="M26" s="502" t="str">
        <f>IF(基本情報入力シート!X63="","",基本情報入力シート!X63)</f>
        <v/>
      </c>
      <c r="N26" s="512" t="str">
        <f>IF(基本情報入力シート!Y63="","",基本情報入力シート!Y63)</f>
        <v/>
      </c>
      <c r="O26" s="519"/>
      <c r="P26" s="523"/>
      <c r="Q26" s="526"/>
      <c r="R26" s="533"/>
      <c r="S26" s="537"/>
      <c r="T26" s="541" t="e">
        <v>#N/A</v>
      </c>
      <c r="U26" s="545"/>
      <c r="V26" s="551"/>
      <c r="W26" s="552"/>
      <c r="X26" s="560" t="e">
        <v>#N/A</v>
      </c>
      <c r="Y26" s="560"/>
      <c r="Z26" s="564"/>
      <c r="AA26" s="569"/>
      <c r="AB26" s="573" t="e">
        <v>#N/A</v>
      </c>
      <c r="AC26" s="577"/>
      <c r="AD26" s="580" t="str">
        <f t="shared" si="0"/>
        <v/>
      </c>
      <c r="AE26" s="583" t="str">
        <f t="shared" si="1"/>
        <v/>
      </c>
      <c r="AF26" s="583" t="str">
        <f t="shared" si="2"/>
        <v/>
      </c>
      <c r="AG26" s="583" t="str">
        <f t="shared" si="3"/>
        <v/>
      </c>
    </row>
    <row r="27" spans="1:33" ht="24.9" customHeight="1">
      <c r="A27" s="477">
        <v>12</v>
      </c>
      <c r="B27" s="488" t="str">
        <f>IF(基本情報入力シート!C64="","",基本情報入力シート!C64)</f>
        <v/>
      </c>
      <c r="C27" s="488"/>
      <c r="D27" s="488"/>
      <c r="E27" s="488"/>
      <c r="F27" s="488"/>
      <c r="G27" s="488"/>
      <c r="H27" s="488"/>
      <c r="I27" s="488"/>
      <c r="J27" s="494" t="str">
        <f>IF(基本情報入力シート!M64="","",基本情報入力シート!M64)</f>
        <v/>
      </c>
      <c r="K27" s="495" t="str">
        <f>IF(基本情報入力シート!R64="","",基本情報入力シート!R64)</f>
        <v/>
      </c>
      <c r="L27" s="495" t="str">
        <f>IF(基本情報入力シート!W64="","",基本情報入力シート!W64)</f>
        <v/>
      </c>
      <c r="M27" s="502" t="str">
        <f>IF(基本情報入力シート!X64="","",基本情報入力シート!X64)</f>
        <v/>
      </c>
      <c r="N27" s="512" t="str">
        <f>IF(基本情報入力シート!Y64="","",基本情報入力シート!Y64)</f>
        <v/>
      </c>
      <c r="O27" s="519"/>
      <c r="P27" s="523"/>
      <c r="Q27" s="526"/>
      <c r="R27" s="533"/>
      <c r="S27" s="537"/>
      <c r="T27" s="541" t="e">
        <v>#N/A</v>
      </c>
      <c r="U27" s="545"/>
      <c r="V27" s="551"/>
      <c r="W27" s="552"/>
      <c r="X27" s="560" t="e">
        <v>#N/A</v>
      </c>
      <c r="Y27" s="560"/>
      <c r="Z27" s="564"/>
      <c r="AA27" s="569"/>
      <c r="AB27" s="573" t="e">
        <v>#N/A</v>
      </c>
      <c r="AC27" s="577"/>
      <c r="AD27" s="580" t="str">
        <f t="shared" si="0"/>
        <v/>
      </c>
      <c r="AE27" s="583" t="str">
        <f t="shared" si="1"/>
        <v/>
      </c>
      <c r="AF27" s="583" t="str">
        <f t="shared" si="2"/>
        <v/>
      </c>
      <c r="AG27" s="583" t="str">
        <f t="shared" si="3"/>
        <v/>
      </c>
    </row>
    <row r="28" spans="1:33" ht="24.9" customHeight="1">
      <c r="A28" s="477">
        <v>13</v>
      </c>
      <c r="B28" s="488" t="str">
        <f>IF(基本情報入力シート!C65="","",基本情報入力シート!C65)</f>
        <v/>
      </c>
      <c r="C28" s="488"/>
      <c r="D28" s="488"/>
      <c r="E28" s="488"/>
      <c r="F28" s="488"/>
      <c r="G28" s="488"/>
      <c r="H28" s="488"/>
      <c r="I28" s="488"/>
      <c r="J28" s="494" t="str">
        <f>IF(基本情報入力シート!M65="","",基本情報入力シート!M65)</f>
        <v/>
      </c>
      <c r="K28" s="495" t="str">
        <f>IF(基本情報入力シート!R65="","",基本情報入力シート!R65)</f>
        <v/>
      </c>
      <c r="L28" s="495" t="str">
        <f>IF(基本情報入力シート!W65="","",基本情報入力シート!W65)</f>
        <v/>
      </c>
      <c r="M28" s="502" t="str">
        <f>IF(基本情報入力シート!X65="","",基本情報入力シート!X65)</f>
        <v/>
      </c>
      <c r="N28" s="512" t="str">
        <f>IF(基本情報入力シート!Y65="","",基本情報入力シート!Y65)</f>
        <v/>
      </c>
      <c r="O28" s="519"/>
      <c r="P28" s="523"/>
      <c r="Q28" s="526"/>
      <c r="R28" s="533"/>
      <c r="S28" s="537"/>
      <c r="T28" s="541" t="e">
        <v>#N/A</v>
      </c>
      <c r="U28" s="545"/>
      <c r="V28" s="551"/>
      <c r="W28" s="552"/>
      <c r="X28" s="560" t="e">
        <v>#N/A</v>
      </c>
      <c r="Y28" s="560"/>
      <c r="Z28" s="564"/>
      <c r="AA28" s="569"/>
      <c r="AB28" s="573" t="e">
        <v>#N/A</v>
      </c>
      <c r="AC28" s="577"/>
      <c r="AD28" s="580" t="str">
        <f t="shared" si="0"/>
        <v/>
      </c>
      <c r="AE28" s="583" t="str">
        <f t="shared" si="1"/>
        <v/>
      </c>
      <c r="AF28" s="583" t="str">
        <f t="shared" si="2"/>
        <v/>
      </c>
      <c r="AG28" s="583" t="str">
        <f t="shared" si="3"/>
        <v/>
      </c>
    </row>
    <row r="29" spans="1:33" ht="24.9" customHeight="1">
      <c r="A29" s="477">
        <v>14</v>
      </c>
      <c r="B29" s="488" t="str">
        <f>IF(基本情報入力シート!C66="","",基本情報入力シート!C66)</f>
        <v/>
      </c>
      <c r="C29" s="488"/>
      <c r="D29" s="488"/>
      <c r="E29" s="488"/>
      <c r="F29" s="488"/>
      <c r="G29" s="488"/>
      <c r="H29" s="488"/>
      <c r="I29" s="488"/>
      <c r="J29" s="494" t="str">
        <f>IF(基本情報入力シート!M66="","",基本情報入力シート!M66)</f>
        <v/>
      </c>
      <c r="K29" s="495" t="str">
        <f>IF(基本情報入力シート!R66="","",基本情報入力シート!R66)</f>
        <v/>
      </c>
      <c r="L29" s="495" t="str">
        <f>IF(基本情報入力シート!W66="","",基本情報入力シート!W66)</f>
        <v/>
      </c>
      <c r="M29" s="502" t="str">
        <f>IF(基本情報入力シート!X66="","",基本情報入力シート!X66)</f>
        <v/>
      </c>
      <c r="N29" s="512" t="str">
        <f>IF(基本情報入力シート!Y66="","",基本情報入力シート!Y66)</f>
        <v/>
      </c>
      <c r="O29" s="519"/>
      <c r="P29" s="523"/>
      <c r="Q29" s="526"/>
      <c r="R29" s="533"/>
      <c r="S29" s="537"/>
      <c r="T29" s="541" t="e">
        <v>#N/A</v>
      </c>
      <c r="U29" s="545"/>
      <c r="V29" s="551"/>
      <c r="W29" s="552"/>
      <c r="X29" s="560" t="e">
        <v>#N/A</v>
      </c>
      <c r="Y29" s="560"/>
      <c r="Z29" s="564"/>
      <c r="AA29" s="569"/>
      <c r="AB29" s="573" t="e">
        <v>#N/A</v>
      </c>
      <c r="AC29" s="577"/>
      <c r="AD29" s="580" t="str">
        <f t="shared" si="0"/>
        <v/>
      </c>
      <c r="AE29" s="583" t="str">
        <f t="shared" si="1"/>
        <v/>
      </c>
      <c r="AF29" s="583" t="str">
        <f t="shared" si="2"/>
        <v/>
      </c>
      <c r="AG29" s="583" t="str">
        <f t="shared" si="3"/>
        <v/>
      </c>
    </row>
    <row r="30" spans="1:33" ht="24.9" customHeight="1">
      <c r="A30" s="477">
        <v>15</v>
      </c>
      <c r="B30" s="488" t="str">
        <f>IF(基本情報入力シート!C67="","",基本情報入力シート!C67)</f>
        <v/>
      </c>
      <c r="C30" s="488"/>
      <c r="D30" s="488"/>
      <c r="E30" s="488"/>
      <c r="F30" s="488"/>
      <c r="G30" s="488"/>
      <c r="H30" s="488"/>
      <c r="I30" s="488"/>
      <c r="J30" s="494" t="str">
        <f>IF(基本情報入力シート!M67="","",基本情報入力シート!M67)</f>
        <v/>
      </c>
      <c r="K30" s="495" t="str">
        <f>IF(基本情報入力シート!R67="","",基本情報入力シート!R67)</f>
        <v/>
      </c>
      <c r="L30" s="495" t="str">
        <f>IF(基本情報入力シート!W67="","",基本情報入力シート!W67)</f>
        <v/>
      </c>
      <c r="M30" s="502" t="str">
        <f>IF(基本情報入力シート!X67="","",基本情報入力シート!X67)</f>
        <v/>
      </c>
      <c r="N30" s="512" t="str">
        <f>IF(基本情報入力シート!Y67="","",基本情報入力シート!Y67)</f>
        <v/>
      </c>
      <c r="O30" s="519"/>
      <c r="P30" s="523"/>
      <c r="Q30" s="526"/>
      <c r="R30" s="533"/>
      <c r="S30" s="537"/>
      <c r="T30" s="541" t="e">
        <v>#N/A</v>
      </c>
      <c r="U30" s="545"/>
      <c r="V30" s="551"/>
      <c r="W30" s="552"/>
      <c r="X30" s="560" t="e">
        <v>#N/A</v>
      </c>
      <c r="Y30" s="560"/>
      <c r="Z30" s="564"/>
      <c r="AA30" s="569"/>
      <c r="AB30" s="573" t="e">
        <v>#N/A</v>
      </c>
      <c r="AC30" s="577"/>
      <c r="AD30" s="580" t="str">
        <f t="shared" si="0"/>
        <v/>
      </c>
      <c r="AE30" s="583" t="str">
        <f t="shared" si="1"/>
        <v/>
      </c>
      <c r="AF30" s="583" t="str">
        <f t="shared" si="2"/>
        <v/>
      </c>
      <c r="AG30" s="583" t="str">
        <f t="shared" si="3"/>
        <v/>
      </c>
    </row>
    <row r="31" spans="1:33" ht="24.9" customHeight="1">
      <c r="A31" s="477">
        <v>16</v>
      </c>
      <c r="B31" s="488" t="str">
        <f>IF(基本情報入力シート!C68="","",基本情報入力シート!C68)</f>
        <v/>
      </c>
      <c r="C31" s="488"/>
      <c r="D31" s="488"/>
      <c r="E31" s="488"/>
      <c r="F31" s="488"/>
      <c r="G31" s="488"/>
      <c r="H31" s="488"/>
      <c r="I31" s="488"/>
      <c r="J31" s="494" t="str">
        <f>IF(基本情報入力シート!M68="","",基本情報入力シート!M68)</f>
        <v/>
      </c>
      <c r="K31" s="495" t="str">
        <f>IF(基本情報入力シート!R68="","",基本情報入力シート!R68)</f>
        <v/>
      </c>
      <c r="L31" s="495" t="str">
        <f>IF(基本情報入力シート!W68="","",基本情報入力シート!W68)</f>
        <v/>
      </c>
      <c r="M31" s="502" t="str">
        <f>IF(基本情報入力シート!X68="","",基本情報入力シート!X68)</f>
        <v/>
      </c>
      <c r="N31" s="512" t="str">
        <f>IF(基本情報入力シート!Y68="","",基本情報入力シート!Y68)</f>
        <v/>
      </c>
      <c r="O31" s="519"/>
      <c r="P31" s="523"/>
      <c r="Q31" s="526"/>
      <c r="R31" s="533"/>
      <c r="S31" s="537"/>
      <c r="T31" s="541" t="e">
        <v>#N/A</v>
      </c>
      <c r="U31" s="545"/>
      <c r="V31" s="551"/>
      <c r="W31" s="552"/>
      <c r="X31" s="560" t="e">
        <v>#N/A</v>
      </c>
      <c r="Y31" s="560"/>
      <c r="Z31" s="564"/>
      <c r="AA31" s="569"/>
      <c r="AB31" s="573" t="e">
        <v>#N/A</v>
      </c>
      <c r="AC31" s="577"/>
      <c r="AD31" s="580" t="str">
        <f t="shared" si="0"/>
        <v/>
      </c>
      <c r="AE31" s="583" t="str">
        <f t="shared" si="1"/>
        <v/>
      </c>
      <c r="AF31" s="583" t="str">
        <f t="shared" si="2"/>
        <v/>
      </c>
      <c r="AG31" s="583" t="str">
        <f t="shared" si="3"/>
        <v/>
      </c>
    </row>
    <row r="32" spans="1:33" ht="24.9" customHeight="1">
      <c r="A32" s="477">
        <v>17</v>
      </c>
      <c r="B32" s="488" t="str">
        <f>IF(基本情報入力シート!C69="","",基本情報入力シート!C69)</f>
        <v/>
      </c>
      <c r="C32" s="488"/>
      <c r="D32" s="488"/>
      <c r="E32" s="488"/>
      <c r="F32" s="488"/>
      <c r="G32" s="488"/>
      <c r="H32" s="488"/>
      <c r="I32" s="488"/>
      <c r="J32" s="495" t="str">
        <f>IF(基本情報入力シート!M69="","",基本情報入力シート!M69)</f>
        <v/>
      </c>
      <c r="K32" s="495" t="str">
        <f>IF(基本情報入力シート!R69="","",基本情報入力シート!R69)</f>
        <v/>
      </c>
      <c r="L32" s="495" t="str">
        <f>IF(基本情報入力シート!W69="","",基本情報入力シート!W69)</f>
        <v/>
      </c>
      <c r="M32" s="503" t="str">
        <f>IF(基本情報入力シート!X69="","",基本情報入力シート!X69)</f>
        <v/>
      </c>
      <c r="N32" s="513" t="str">
        <f>IF(基本情報入力シート!Y69="","",基本情報入力シート!Y69)</f>
        <v/>
      </c>
      <c r="O32" s="519"/>
      <c r="P32" s="523"/>
      <c r="Q32" s="526"/>
      <c r="R32" s="519"/>
      <c r="S32" s="538"/>
      <c r="T32" s="541" t="e">
        <v>#N/A</v>
      </c>
      <c r="U32" s="546"/>
      <c r="V32" s="552"/>
      <c r="W32" s="552"/>
      <c r="X32" s="560" t="e">
        <v>#N/A</v>
      </c>
      <c r="Y32" s="560"/>
      <c r="Z32" s="565"/>
      <c r="AA32" s="570"/>
      <c r="AB32" s="573" t="e">
        <v>#N/A</v>
      </c>
      <c r="AC32" s="577"/>
      <c r="AD32" s="580" t="str">
        <f t="shared" si="0"/>
        <v/>
      </c>
      <c r="AE32" s="583" t="str">
        <f t="shared" si="1"/>
        <v/>
      </c>
      <c r="AF32" s="583" t="str">
        <f t="shared" si="2"/>
        <v/>
      </c>
      <c r="AG32" s="583" t="str">
        <f t="shared" si="3"/>
        <v/>
      </c>
    </row>
    <row r="33" spans="1:33" ht="24.9" customHeight="1">
      <c r="A33" s="477">
        <v>18</v>
      </c>
      <c r="B33" s="488" t="str">
        <f>IF(基本情報入力シート!C70="","",基本情報入力シート!C70)</f>
        <v/>
      </c>
      <c r="C33" s="488"/>
      <c r="D33" s="488"/>
      <c r="E33" s="488"/>
      <c r="F33" s="488"/>
      <c r="G33" s="488"/>
      <c r="H33" s="488"/>
      <c r="I33" s="488"/>
      <c r="J33" s="494" t="str">
        <f>IF(基本情報入力シート!M70="","",基本情報入力シート!M70)</f>
        <v/>
      </c>
      <c r="K33" s="495" t="str">
        <f>IF(基本情報入力シート!R70="","",基本情報入力シート!R70)</f>
        <v/>
      </c>
      <c r="L33" s="495" t="str">
        <f>IF(基本情報入力シート!W70="","",基本情報入力シート!W70)</f>
        <v/>
      </c>
      <c r="M33" s="502" t="str">
        <f>IF(基本情報入力シート!X70="","",基本情報入力シート!X70)</f>
        <v/>
      </c>
      <c r="N33" s="512" t="str">
        <f>IF(基本情報入力シート!Y70="","",基本情報入力シート!Y70)</f>
        <v/>
      </c>
      <c r="O33" s="519"/>
      <c r="P33" s="523"/>
      <c r="Q33" s="526"/>
      <c r="R33" s="533"/>
      <c r="S33" s="537"/>
      <c r="T33" s="541" t="e">
        <v>#N/A</v>
      </c>
      <c r="U33" s="545"/>
      <c r="V33" s="551"/>
      <c r="W33" s="552"/>
      <c r="X33" s="560" t="e">
        <v>#N/A</v>
      </c>
      <c r="Y33" s="560"/>
      <c r="Z33" s="564"/>
      <c r="AA33" s="569"/>
      <c r="AB33" s="573" t="e">
        <v>#N/A</v>
      </c>
      <c r="AC33" s="577"/>
      <c r="AD33" s="580" t="str">
        <f t="shared" si="0"/>
        <v/>
      </c>
      <c r="AE33" s="583" t="str">
        <f t="shared" si="1"/>
        <v/>
      </c>
      <c r="AF33" s="583" t="str">
        <f t="shared" si="2"/>
        <v/>
      </c>
      <c r="AG33" s="583" t="str">
        <f t="shared" si="3"/>
        <v/>
      </c>
    </row>
    <row r="34" spans="1:33" ht="24.9" customHeight="1">
      <c r="A34" s="477">
        <v>19</v>
      </c>
      <c r="B34" s="488" t="str">
        <f>IF(基本情報入力シート!C71="","",基本情報入力シート!C71)</f>
        <v/>
      </c>
      <c r="C34" s="488"/>
      <c r="D34" s="488"/>
      <c r="E34" s="488"/>
      <c r="F34" s="488"/>
      <c r="G34" s="488"/>
      <c r="H34" s="488"/>
      <c r="I34" s="488"/>
      <c r="J34" s="494" t="str">
        <f>IF(基本情報入力シート!M71="","",基本情報入力シート!M71)</f>
        <v/>
      </c>
      <c r="K34" s="495" t="str">
        <f>IF(基本情報入力シート!R71="","",基本情報入力シート!R71)</f>
        <v/>
      </c>
      <c r="L34" s="495" t="str">
        <f>IF(基本情報入力シート!W71="","",基本情報入力シート!W71)</f>
        <v/>
      </c>
      <c r="M34" s="502" t="str">
        <f>IF(基本情報入力シート!X71="","",基本情報入力シート!X71)</f>
        <v/>
      </c>
      <c r="N34" s="512" t="str">
        <f>IF(基本情報入力シート!Y71="","",基本情報入力シート!Y71)</f>
        <v/>
      </c>
      <c r="O34" s="519"/>
      <c r="P34" s="523"/>
      <c r="Q34" s="526"/>
      <c r="R34" s="533"/>
      <c r="S34" s="537"/>
      <c r="T34" s="541" t="e">
        <v>#N/A</v>
      </c>
      <c r="U34" s="545"/>
      <c r="V34" s="551"/>
      <c r="W34" s="552"/>
      <c r="X34" s="560" t="e">
        <v>#N/A</v>
      </c>
      <c r="Y34" s="560"/>
      <c r="Z34" s="564"/>
      <c r="AA34" s="569"/>
      <c r="AB34" s="573" t="e">
        <v>#N/A</v>
      </c>
      <c r="AC34" s="577"/>
      <c r="AD34" s="580" t="str">
        <f t="shared" si="0"/>
        <v/>
      </c>
      <c r="AE34" s="583" t="str">
        <f t="shared" si="1"/>
        <v/>
      </c>
      <c r="AF34" s="583" t="str">
        <f t="shared" si="2"/>
        <v/>
      </c>
      <c r="AG34" s="583" t="str">
        <f t="shared" si="3"/>
        <v/>
      </c>
    </row>
    <row r="35" spans="1:33" ht="24.9" customHeight="1">
      <c r="A35" s="477">
        <v>20</v>
      </c>
      <c r="B35" s="488" t="str">
        <f>IF(基本情報入力シート!C72="","",基本情報入力シート!C72)</f>
        <v/>
      </c>
      <c r="C35" s="488"/>
      <c r="D35" s="488"/>
      <c r="E35" s="488"/>
      <c r="F35" s="488"/>
      <c r="G35" s="488"/>
      <c r="H35" s="488"/>
      <c r="I35" s="488"/>
      <c r="J35" s="494" t="str">
        <f>IF(基本情報入力シート!M72="","",基本情報入力シート!M72)</f>
        <v/>
      </c>
      <c r="K35" s="495" t="str">
        <f>IF(基本情報入力シート!R72="","",基本情報入力シート!R72)</f>
        <v/>
      </c>
      <c r="L35" s="495" t="str">
        <f>IF(基本情報入力シート!W72="","",基本情報入力シート!W72)</f>
        <v/>
      </c>
      <c r="M35" s="502" t="str">
        <f>IF(基本情報入力シート!X72="","",基本情報入力シート!X72)</f>
        <v/>
      </c>
      <c r="N35" s="512" t="str">
        <f>IF(基本情報入力シート!Y72="","",基本情報入力シート!Y72)</f>
        <v/>
      </c>
      <c r="O35" s="519"/>
      <c r="P35" s="523"/>
      <c r="Q35" s="526"/>
      <c r="R35" s="533"/>
      <c r="S35" s="537"/>
      <c r="T35" s="541" t="e">
        <v>#N/A</v>
      </c>
      <c r="U35" s="545"/>
      <c r="V35" s="551"/>
      <c r="W35" s="552"/>
      <c r="X35" s="560" t="e">
        <v>#N/A</v>
      </c>
      <c r="Y35" s="560"/>
      <c r="Z35" s="564"/>
      <c r="AA35" s="569"/>
      <c r="AB35" s="573" t="e">
        <v>#N/A</v>
      </c>
      <c r="AC35" s="577"/>
      <c r="AD35" s="580" t="str">
        <f t="shared" si="0"/>
        <v/>
      </c>
      <c r="AE35" s="583" t="str">
        <f t="shared" si="1"/>
        <v/>
      </c>
      <c r="AF35" s="583" t="str">
        <f t="shared" si="2"/>
        <v/>
      </c>
      <c r="AG35" s="583" t="str">
        <f t="shared" si="3"/>
        <v/>
      </c>
    </row>
    <row r="36" spans="1:33" ht="24.9" customHeight="1">
      <c r="A36" s="477">
        <v>21</v>
      </c>
      <c r="B36" s="488" t="str">
        <f>IF(基本情報入力シート!C73="","",基本情報入力シート!C73)</f>
        <v/>
      </c>
      <c r="C36" s="488"/>
      <c r="D36" s="488"/>
      <c r="E36" s="488"/>
      <c r="F36" s="488"/>
      <c r="G36" s="488"/>
      <c r="H36" s="488"/>
      <c r="I36" s="488"/>
      <c r="J36" s="494" t="str">
        <f>IF(基本情報入力シート!M73="","",基本情報入力シート!M73)</f>
        <v/>
      </c>
      <c r="K36" s="495" t="str">
        <f>IF(基本情報入力シート!R73="","",基本情報入力シート!R73)</f>
        <v/>
      </c>
      <c r="L36" s="495" t="str">
        <f>IF(基本情報入力シート!W73="","",基本情報入力シート!W73)</f>
        <v/>
      </c>
      <c r="M36" s="502" t="str">
        <f>IF(基本情報入力シート!X73="","",基本情報入力シート!X73)</f>
        <v/>
      </c>
      <c r="N36" s="512" t="str">
        <f>IF(基本情報入力シート!Y73="","",基本情報入力シート!Y73)</f>
        <v/>
      </c>
      <c r="O36" s="519"/>
      <c r="P36" s="523"/>
      <c r="Q36" s="526"/>
      <c r="R36" s="533"/>
      <c r="S36" s="537"/>
      <c r="T36" s="541" t="e">
        <v>#N/A</v>
      </c>
      <c r="U36" s="545"/>
      <c r="V36" s="551"/>
      <c r="W36" s="552"/>
      <c r="X36" s="560" t="e">
        <v>#N/A</v>
      </c>
      <c r="Y36" s="560"/>
      <c r="Z36" s="564"/>
      <c r="AA36" s="569"/>
      <c r="AB36" s="573" t="e">
        <v>#N/A</v>
      </c>
      <c r="AC36" s="577"/>
      <c r="AD36" s="580" t="str">
        <f t="shared" si="0"/>
        <v/>
      </c>
      <c r="AE36" s="583" t="str">
        <f t="shared" si="1"/>
        <v/>
      </c>
      <c r="AF36" s="583" t="str">
        <f t="shared" si="2"/>
        <v/>
      </c>
      <c r="AG36" s="583" t="str">
        <f t="shared" si="3"/>
        <v/>
      </c>
    </row>
    <row r="37" spans="1:33" ht="24.9" customHeight="1">
      <c r="A37" s="477">
        <v>22</v>
      </c>
      <c r="B37" s="488" t="str">
        <f>IF(基本情報入力シート!C74="","",基本情報入力シート!C74)</f>
        <v/>
      </c>
      <c r="C37" s="488"/>
      <c r="D37" s="488"/>
      <c r="E37" s="488"/>
      <c r="F37" s="488"/>
      <c r="G37" s="488"/>
      <c r="H37" s="488"/>
      <c r="I37" s="488"/>
      <c r="J37" s="494" t="str">
        <f>IF(基本情報入力シート!M74="","",基本情報入力シート!M74)</f>
        <v/>
      </c>
      <c r="K37" s="495" t="str">
        <f>IF(基本情報入力シート!R74="","",基本情報入力シート!R74)</f>
        <v/>
      </c>
      <c r="L37" s="495" t="str">
        <f>IF(基本情報入力シート!W74="","",基本情報入力シート!W74)</f>
        <v/>
      </c>
      <c r="M37" s="502" t="str">
        <f>IF(基本情報入力シート!X74="","",基本情報入力シート!X74)</f>
        <v/>
      </c>
      <c r="N37" s="512" t="str">
        <f>IF(基本情報入力シート!Y74="","",基本情報入力シート!Y74)</f>
        <v/>
      </c>
      <c r="O37" s="519"/>
      <c r="P37" s="523"/>
      <c r="Q37" s="526"/>
      <c r="R37" s="533"/>
      <c r="S37" s="537"/>
      <c r="T37" s="541" t="e">
        <v>#N/A</v>
      </c>
      <c r="U37" s="545"/>
      <c r="V37" s="551"/>
      <c r="W37" s="552"/>
      <c r="X37" s="560" t="e">
        <v>#N/A</v>
      </c>
      <c r="Y37" s="560"/>
      <c r="Z37" s="564"/>
      <c r="AA37" s="569"/>
      <c r="AB37" s="573" t="e">
        <v>#N/A</v>
      </c>
      <c r="AC37" s="577"/>
      <c r="AD37" s="580" t="str">
        <f t="shared" si="0"/>
        <v/>
      </c>
      <c r="AE37" s="583" t="str">
        <f t="shared" si="1"/>
        <v/>
      </c>
      <c r="AF37" s="583" t="str">
        <f t="shared" si="2"/>
        <v/>
      </c>
      <c r="AG37" s="583" t="str">
        <f t="shared" si="3"/>
        <v/>
      </c>
    </row>
    <row r="38" spans="1:33" ht="24.9" customHeight="1">
      <c r="A38" s="477">
        <v>23</v>
      </c>
      <c r="B38" s="488" t="str">
        <f>IF(基本情報入力シート!C75="","",基本情報入力シート!C75)</f>
        <v/>
      </c>
      <c r="C38" s="488"/>
      <c r="D38" s="488"/>
      <c r="E38" s="488"/>
      <c r="F38" s="488"/>
      <c r="G38" s="488"/>
      <c r="H38" s="488"/>
      <c r="I38" s="488"/>
      <c r="J38" s="494" t="str">
        <f>IF(基本情報入力シート!M75="","",基本情報入力シート!M75)</f>
        <v/>
      </c>
      <c r="K38" s="495" t="str">
        <f>IF(基本情報入力シート!R75="","",基本情報入力シート!R75)</f>
        <v/>
      </c>
      <c r="L38" s="495" t="str">
        <f>IF(基本情報入力シート!W75="","",基本情報入力シート!W75)</f>
        <v/>
      </c>
      <c r="M38" s="502" t="str">
        <f>IF(基本情報入力シート!X75="","",基本情報入力シート!X75)</f>
        <v/>
      </c>
      <c r="N38" s="512" t="str">
        <f>IF(基本情報入力シート!Y75="","",基本情報入力シート!Y75)</f>
        <v/>
      </c>
      <c r="O38" s="519"/>
      <c r="P38" s="523"/>
      <c r="Q38" s="526"/>
      <c r="R38" s="533"/>
      <c r="S38" s="537"/>
      <c r="T38" s="541" t="e">
        <v>#N/A</v>
      </c>
      <c r="U38" s="545"/>
      <c r="V38" s="551"/>
      <c r="W38" s="552"/>
      <c r="X38" s="560" t="e">
        <v>#N/A</v>
      </c>
      <c r="Y38" s="560"/>
      <c r="Z38" s="564"/>
      <c r="AA38" s="569"/>
      <c r="AB38" s="573" t="e">
        <v>#N/A</v>
      </c>
      <c r="AC38" s="577"/>
      <c r="AD38" s="580" t="str">
        <f t="shared" si="0"/>
        <v/>
      </c>
      <c r="AE38" s="583" t="str">
        <f t="shared" si="1"/>
        <v/>
      </c>
      <c r="AF38" s="583" t="str">
        <f t="shared" si="2"/>
        <v/>
      </c>
      <c r="AG38" s="583" t="str">
        <f t="shared" si="3"/>
        <v/>
      </c>
    </row>
    <row r="39" spans="1:33" ht="24.9" customHeight="1">
      <c r="A39" s="477">
        <v>24</v>
      </c>
      <c r="B39" s="488" t="str">
        <f>IF(基本情報入力シート!C76="","",基本情報入力シート!C76)</f>
        <v/>
      </c>
      <c r="C39" s="488"/>
      <c r="D39" s="488"/>
      <c r="E39" s="488"/>
      <c r="F39" s="488"/>
      <c r="G39" s="488"/>
      <c r="H39" s="488"/>
      <c r="I39" s="488"/>
      <c r="J39" s="494" t="str">
        <f>IF(基本情報入力シート!M76="","",基本情報入力シート!M76)</f>
        <v/>
      </c>
      <c r="K39" s="495" t="str">
        <f>IF(基本情報入力シート!R76="","",基本情報入力シート!R76)</f>
        <v/>
      </c>
      <c r="L39" s="495" t="str">
        <f>IF(基本情報入力シート!W76="","",基本情報入力シート!W76)</f>
        <v/>
      </c>
      <c r="M39" s="502" t="str">
        <f>IF(基本情報入力シート!X76="","",基本情報入力シート!X76)</f>
        <v/>
      </c>
      <c r="N39" s="512" t="str">
        <f>IF(基本情報入力シート!Y76="","",基本情報入力シート!Y76)</f>
        <v/>
      </c>
      <c r="O39" s="519"/>
      <c r="P39" s="523"/>
      <c r="Q39" s="526"/>
      <c r="R39" s="533"/>
      <c r="S39" s="537"/>
      <c r="T39" s="541" t="e">
        <v>#N/A</v>
      </c>
      <c r="U39" s="545"/>
      <c r="V39" s="551"/>
      <c r="W39" s="552"/>
      <c r="X39" s="560" t="e">
        <v>#N/A</v>
      </c>
      <c r="Y39" s="560"/>
      <c r="Z39" s="564"/>
      <c r="AA39" s="569"/>
      <c r="AB39" s="573" t="e">
        <v>#N/A</v>
      </c>
      <c r="AC39" s="577"/>
      <c r="AD39" s="580" t="str">
        <f t="shared" si="0"/>
        <v/>
      </c>
      <c r="AE39" s="583" t="str">
        <f t="shared" si="1"/>
        <v/>
      </c>
      <c r="AF39" s="583" t="str">
        <f t="shared" si="2"/>
        <v/>
      </c>
      <c r="AG39" s="583" t="str">
        <f t="shared" si="3"/>
        <v/>
      </c>
    </row>
    <row r="40" spans="1:33" ht="24.9" customHeight="1">
      <c r="A40" s="477">
        <v>25</v>
      </c>
      <c r="B40" s="488" t="str">
        <f>IF(基本情報入力シート!C77="","",基本情報入力シート!C77)</f>
        <v/>
      </c>
      <c r="C40" s="488"/>
      <c r="D40" s="488"/>
      <c r="E40" s="488"/>
      <c r="F40" s="488"/>
      <c r="G40" s="488"/>
      <c r="H40" s="488"/>
      <c r="I40" s="488"/>
      <c r="J40" s="494" t="str">
        <f>IF(基本情報入力シート!M77="","",基本情報入力シート!M77)</f>
        <v/>
      </c>
      <c r="K40" s="495" t="str">
        <f>IF(基本情報入力シート!R77="","",基本情報入力シート!R77)</f>
        <v/>
      </c>
      <c r="L40" s="495" t="str">
        <f>IF(基本情報入力シート!W77="","",基本情報入力シート!W77)</f>
        <v/>
      </c>
      <c r="M40" s="502" t="str">
        <f>IF(基本情報入力シート!X77="","",基本情報入力シート!X77)</f>
        <v/>
      </c>
      <c r="N40" s="512" t="str">
        <f>IF(基本情報入力シート!Y77="","",基本情報入力シート!Y77)</f>
        <v/>
      </c>
      <c r="O40" s="519"/>
      <c r="P40" s="523"/>
      <c r="Q40" s="526"/>
      <c r="R40" s="533"/>
      <c r="S40" s="537"/>
      <c r="T40" s="541" t="e">
        <v>#N/A</v>
      </c>
      <c r="U40" s="545"/>
      <c r="V40" s="551"/>
      <c r="W40" s="552"/>
      <c r="X40" s="560" t="e">
        <v>#N/A</v>
      </c>
      <c r="Y40" s="560"/>
      <c r="Z40" s="564"/>
      <c r="AA40" s="569"/>
      <c r="AB40" s="573" t="e">
        <v>#N/A</v>
      </c>
      <c r="AC40" s="577"/>
      <c r="AD40" s="580" t="str">
        <f t="shared" si="0"/>
        <v/>
      </c>
      <c r="AE40" s="583" t="str">
        <f t="shared" si="1"/>
        <v/>
      </c>
      <c r="AF40" s="583" t="str">
        <f t="shared" si="2"/>
        <v/>
      </c>
      <c r="AG40" s="583" t="str">
        <f t="shared" si="3"/>
        <v/>
      </c>
    </row>
    <row r="41" spans="1:33" ht="24.9" customHeight="1">
      <c r="A41" s="477">
        <v>26</v>
      </c>
      <c r="B41" s="488" t="str">
        <f>IF(基本情報入力シート!C78="","",基本情報入力シート!C78)</f>
        <v/>
      </c>
      <c r="C41" s="488"/>
      <c r="D41" s="488"/>
      <c r="E41" s="488"/>
      <c r="F41" s="488"/>
      <c r="G41" s="488"/>
      <c r="H41" s="488"/>
      <c r="I41" s="488"/>
      <c r="J41" s="494" t="str">
        <f>IF(基本情報入力シート!M78="","",基本情報入力シート!M78)</f>
        <v/>
      </c>
      <c r="K41" s="495" t="str">
        <f>IF(基本情報入力シート!R78="","",基本情報入力シート!R78)</f>
        <v/>
      </c>
      <c r="L41" s="495" t="str">
        <f>IF(基本情報入力シート!W78="","",基本情報入力シート!W78)</f>
        <v/>
      </c>
      <c r="M41" s="502" t="str">
        <f>IF(基本情報入力シート!X78="","",基本情報入力シート!X78)</f>
        <v/>
      </c>
      <c r="N41" s="512" t="str">
        <f>IF(基本情報入力シート!Y78="","",基本情報入力シート!Y78)</f>
        <v/>
      </c>
      <c r="O41" s="519"/>
      <c r="P41" s="523"/>
      <c r="Q41" s="526"/>
      <c r="R41" s="533"/>
      <c r="S41" s="537"/>
      <c r="T41" s="541" t="e">
        <v>#N/A</v>
      </c>
      <c r="U41" s="545"/>
      <c r="V41" s="551"/>
      <c r="W41" s="552"/>
      <c r="X41" s="560" t="e">
        <v>#N/A</v>
      </c>
      <c r="Y41" s="560"/>
      <c r="Z41" s="564"/>
      <c r="AA41" s="569"/>
      <c r="AB41" s="573" t="e">
        <v>#N/A</v>
      </c>
      <c r="AC41" s="577"/>
      <c r="AD41" s="580" t="str">
        <f t="shared" si="0"/>
        <v/>
      </c>
      <c r="AE41" s="583" t="str">
        <f t="shared" si="1"/>
        <v/>
      </c>
      <c r="AF41" s="583" t="str">
        <f t="shared" si="2"/>
        <v/>
      </c>
      <c r="AG41" s="583" t="str">
        <f t="shared" si="3"/>
        <v/>
      </c>
    </row>
    <row r="42" spans="1:33" ht="24.9" customHeight="1">
      <c r="A42" s="477">
        <v>27</v>
      </c>
      <c r="B42" s="488" t="str">
        <f>IF(基本情報入力シート!C79="","",基本情報入力シート!C79)</f>
        <v/>
      </c>
      <c r="C42" s="488"/>
      <c r="D42" s="488"/>
      <c r="E42" s="488"/>
      <c r="F42" s="488"/>
      <c r="G42" s="488"/>
      <c r="H42" s="488"/>
      <c r="I42" s="488"/>
      <c r="J42" s="494" t="str">
        <f>IF(基本情報入力シート!M79="","",基本情報入力シート!M79)</f>
        <v/>
      </c>
      <c r="K42" s="495" t="str">
        <f>IF(基本情報入力シート!R79="","",基本情報入力シート!R79)</f>
        <v/>
      </c>
      <c r="L42" s="495" t="str">
        <f>IF(基本情報入力シート!W79="","",基本情報入力シート!W79)</f>
        <v/>
      </c>
      <c r="M42" s="502" t="str">
        <f>IF(基本情報入力シート!X79="","",基本情報入力シート!X79)</f>
        <v/>
      </c>
      <c r="N42" s="512" t="str">
        <f>IF(基本情報入力シート!Y79="","",基本情報入力シート!Y79)</f>
        <v/>
      </c>
      <c r="O42" s="519"/>
      <c r="P42" s="523"/>
      <c r="Q42" s="526"/>
      <c r="R42" s="533"/>
      <c r="S42" s="537"/>
      <c r="T42" s="541" t="e">
        <v>#N/A</v>
      </c>
      <c r="U42" s="545"/>
      <c r="V42" s="551"/>
      <c r="W42" s="552"/>
      <c r="X42" s="560" t="e">
        <v>#N/A</v>
      </c>
      <c r="Y42" s="560"/>
      <c r="Z42" s="564"/>
      <c r="AA42" s="569"/>
      <c r="AB42" s="573" t="e">
        <v>#N/A</v>
      </c>
      <c r="AC42" s="577"/>
      <c r="AD42" s="580" t="str">
        <f t="shared" si="0"/>
        <v/>
      </c>
      <c r="AE42" s="583" t="str">
        <f t="shared" si="1"/>
        <v/>
      </c>
      <c r="AF42" s="583" t="str">
        <f t="shared" si="2"/>
        <v/>
      </c>
      <c r="AG42" s="583" t="str">
        <f t="shared" si="3"/>
        <v/>
      </c>
    </row>
    <row r="43" spans="1:33" ht="24.9" customHeight="1">
      <c r="A43" s="477">
        <v>28</v>
      </c>
      <c r="B43" s="488" t="str">
        <f>IF(基本情報入力シート!C80="","",基本情報入力シート!C80)</f>
        <v/>
      </c>
      <c r="C43" s="488"/>
      <c r="D43" s="488"/>
      <c r="E43" s="488"/>
      <c r="F43" s="488"/>
      <c r="G43" s="488"/>
      <c r="H43" s="488"/>
      <c r="I43" s="488"/>
      <c r="J43" s="494" t="str">
        <f>IF(基本情報入力シート!M80="","",基本情報入力シート!M80)</f>
        <v/>
      </c>
      <c r="K43" s="495" t="str">
        <f>IF(基本情報入力シート!R80="","",基本情報入力シート!R80)</f>
        <v/>
      </c>
      <c r="L43" s="495" t="str">
        <f>IF(基本情報入力シート!W80="","",基本情報入力シート!W80)</f>
        <v/>
      </c>
      <c r="M43" s="502" t="str">
        <f>IF(基本情報入力シート!X80="","",基本情報入力シート!X80)</f>
        <v/>
      </c>
      <c r="N43" s="512" t="str">
        <f>IF(基本情報入力シート!Y80="","",基本情報入力シート!Y80)</f>
        <v/>
      </c>
      <c r="O43" s="519"/>
      <c r="P43" s="523"/>
      <c r="Q43" s="526"/>
      <c r="R43" s="533"/>
      <c r="S43" s="537"/>
      <c r="T43" s="541" t="e">
        <v>#N/A</v>
      </c>
      <c r="U43" s="545"/>
      <c r="V43" s="551"/>
      <c r="W43" s="552"/>
      <c r="X43" s="560" t="e">
        <v>#N/A</v>
      </c>
      <c r="Y43" s="560"/>
      <c r="Z43" s="564"/>
      <c r="AA43" s="569"/>
      <c r="AB43" s="573" t="e">
        <v>#N/A</v>
      </c>
      <c r="AC43" s="577"/>
      <c r="AD43" s="580" t="str">
        <f t="shared" si="0"/>
        <v/>
      </c>
      <c r="AE43" s="583" t="str">
        <f t="shared" si="1"/>
        <v/>
      </c>
      <c r="AF43" s="583" t="str">
        <f t="shared" si="2"/>
        <v/>
      </c>
      <c r="AG43" s="583" t="str">
        <f t="shared" si="3"/>
        <v/>
      </c>
    </row>
    <row r="44" spans="1:33" ht="24.9" customHeight="1">
      <c r="A44" s="477">
        <v>29</v>
      </c>
      <c r="B44" s="488" t="str">
        <f>IF(基本情報入力シート!C81="","",基本情報入力シート!C81)</f>
        <v/>
      </c>
      <c r="C44" s="488"/>
      <c r="D44" s="488"/>
      <c r="E44" s="488"/>
      <c r="F44" s="488"/>
      <c r="G44" s="488"/>
      <c r="H44" s="488"/>
      <c r="I44" s="488"/>
      <c r="J44" s="494" t="str">
        <f>IF(基本情報入力シート!M81="","",基本情報入力シート!M81)</f>
        <v/>
      </c>
      <c r="K44" s="495" t="str">
        <f>IF(基本情報入力シート!R81="","",基本情報入力シート!R81)</f>
        <v/>
      </c>
      <c r="L44" s="495" t="str">
        <f>IF(基本情報入力シート!W81="","",基本情報入力シート!W81)</f>
        <v/>
      </c>
      <c r="M44" s="502" t="str">
        <f>IF(基本情報入力シート!X81="","",基本情報入力シート!X81)</f>
        <v/>
      </c>
      <c r="N44" s="512" t="str">
        <f>IF(基本情報入力シート!Y81="","",基本情報入力シート!Y81)</f>
        <v/>
      </c>
      <c r="O44" s="519"/>
      <c r="P44" s="523"/>
      <c r="Q44" s="526"/>
      <c r="R44" s="533"/>
      <c r="S44" s="537"/>
      <c r="T44" s="541" t="e">
        <v>#N/A</v>
      </c>
      <c r="U44" s="545"/>
      <c r="V44" s="551"/>
      <c r="W44" s="552"/>
      <c r="X44" s="560" t="e">
        <v>#N/A</v>
      </c>
      <c r="Y44" s="560"/>
      <c r="Z44" s="564"/>
      <c r="AA44" s="569"/>
      <c r="AB44" s="573" t="e">
        <v>#N/A</v>
      </c>
      <c r="AC44" s="577"/>
      <c r="AD44" s="580" t="str">
        <f t="shared" si="0"/>
        <v/>
      </c>
      <c r="AE44" s="583" t="str">
        <f t="shared" si="1"/>
        <v/>
      </c>
      <c r="AF44" s="583" t="str">
        <f t="shared" si="2"/>
        <v/>
      </c>
      <c r="AG44" s="583" t="str">
        <f t="shared" si="3"/>
        <v/>
      </c>
    </row>
    <row r="45" spans="1:33" ht="24.9" customHeight="1">
      <c r="A45" s="477">
        <v>30</v>
      </c>
      <c r="B45" s="488" t="str">
        <f>IF(基本情報入力シート!C82="","",基本情報入力シート!C82)</f>
        <v/>
      </c>
      <c r="C45" s="488"/>
      <c r="D45" s="488"/>
      <c r="E45" s="488"/>
      <c r="F45" s="488"/>
      <c r="G45" s="488"/>
      <c r="H45" s="488"/>
      <c r="I45" s="488"/>
      <c r="J45" s="494" t="str">
        <f>IF(基本情報入力シート!M82="","",基本情報入力シート!M82)</f>
        <v/>
      </c>
      <c r="K45" s="495" t="str">
        <f>IF(基本情報入力シート!R82="","",基本情報入力シート!R82)</f>
        <v/>
      </c>
      <c r="L45" s="495" t="str">
        <f>IF(基本情報入力シート!W82="","",基本情報入力シート!W82)</f>
        <v/>
      </c>
      <c r="M45" s="502" t="str">
        <f>IF(基本情報入力シート!X82="","",基本情報入力シート!X82)</f>
        <v/>
      </c>
      <c r="N45" s="512" t="str">
        <f>IF(基本情報入力シート!Y82="","",基本情報入力シート!Y82)</f>
        <v/>
      </c>
      <c r="O45" s="519"/>
      <c r="P45" s="523"/>
      <c r="Q45" s="526"/>
      <c r="R45" s="533"/>
      <c r="S45" s="537"/>
      <c r="T45" s="541" t="e">
        <v>#N/A</v>
      </c>
      <c r="U45" s="545"/>
      <c r="V45" s="551"/>
      <c r="W45" s="552"/>
      <c r="X45" s="560" t="e">
        <v>#N/A</v>
      </c>
      <c r="Y45" s="560"/>
      <c r="Z45" s="564"/>
      <c r="AA45" s="569"/>
      <c r="AB45" s="573" t="e">
        <v>#N/A</v>
      </c>
      <c r="AC45" s="577"/>
      <c r="AD45" s="580" t="str">
        <f t="shared" si="0"/>
        <v/>
      </c>
      <c r="AE45" s="583" t="str">
        <f t="shared" si="1"/>
        <v/>
      </c>
      <c r="AF45" s="583" t="str">
        <f t="shared" si="2"/>
        <v/>
      </c>
      <c r="AG45" s="583" t="str">
        <f t="shared" si="3"/>
        <v/>
      </c>
    </row>
    <row r="46" spans="1:33" ht="24.9" customHeight="1">
      <c r="A46" s="477">
        <v>31</v>
      </c>
      <c r="B46" s="488" t="str">
        <f>IF(基本情報入力シート!C83="","",基本情報入力シート!C83)</f>
        <v/>
      </c>
      <c r="C46" s="488"/>
      <c r="D46" s="488"/>
      <c r="E46" s="488"/>
      <c r="F46" s="488"/>
      <c r="G46" s="488"/>
      <c r="H46" s="488"/>
      <c r="I46" s="488"/>
      <c r="J46" s="494" t="str">
        <f>IF(基本情報入力シート!M83="","",基本情報入力シート!M83)</f>
        <v/>
      </c>
      <c r="K46" s="495" t="str">
        <f>IF(基本情報入力シート!R83="","",基本情報入力シート!R83)</f>
        <v/>
      </c>
      <c r="L46" s="495" t="str">
        <f>IF(基本情報入力シート!W83="","",基本情報入力シート!W83)</f>
        <v/>
      </c>
      <c r="M46" s="502" t="str">
        <f>IF(基本情報入力シート!X83="","",基本情報入力シート!X83)</f>
        <v/>
      </c>
      <c r="N46" s="512" t="str">
        <f>IF(基本情報入力シート!Y83="","",基本情報入力シート!Y83)</f>
        <v/>
      </c>
      <c r="O46" s="519"/>
      <c r="P46" s="523"/>
      <c r="Q46" s="526"/>
      <c r="R46" s="533"/>
      <c r="S46" s="537"/>
      <c r="T46" s="541" t="e">
        <v>#N/A</v>
      </c>
      <c r="U46" s="545"/>
      <c r="V46" s="551"/>
      <c r="W46" s="552"/>
      <c r="X46" s="560" t="e">
        <v>#N/A</v>
      </c>
      <c r="Y46" s="560"/>
      <c r="Z46" s="564"/>
      <c r="AA46" s="569"/>
      <c r="AB46" s="573" t="e">
        <v>#N/A</v>
      </c>
      <c r="AC46" s="577"/>
      <c r="AD46" s="580" t="str">
        <f t="shared" si="0"/>
        <v/>
      </c>
      <c r="AE46" s="583" t="str">
        <f t="shared" si="1"/>
        <v/>
      </c>
      <c r="AF46" s="583" t="str">
        <f t="shared" si="2"/>
        <v/>
      </c>
      <c r="AG46" s="583" t="str">
        <f t="shared" si="3"/>
        <v/>
      </c>
    </row>
    <row r="47" spans="1:33" ht="24.9" customHeight="1">
      <c r="A47" s="477">
        <v>32</v>
      </c>
      <c r="B47" s="488" t="str">
        <f>IF(基本情報入力シート!C84="","",基本情報入力シート!C84)</f>
        <v/>
      </c>
      <c r="C47" s="488"/>
      <c r="D47" s="488"/>
      <c r="E47" s="488"/>
      <c r="F47" s="488"/>
      <c r="G47" s="488"/>
      <c r="H47" s="488"/>
      <c r="I47" s="488"/>
      <c r="J47" s="494" t="str">
        <f>IF(基本情報入力シート!M84="","",基本情報入力シート!M84)</f>
        <v/>
      </c>
      <c r="K47" s="495" t="str">
        <f>IF(基本情報入力シート!R84="","",基本情報入力シート!R84)</f>
        <v/>
      </c>
      <c r="L47" s="495" t="str">
        <f>IF(基本情報入力シート!W84="","",基本情報入力シート!W84)</f>
        <v/>
      </c>
      <c r="M47" s="502" t="str">
        <f>IF(基本情報入力シート!X84="","",基本情報入力シート!X84)</f>
        <v/>
      </c>
      <c r="N47" s="512" t="str">
        <f>IF(基本情報入力シート!Y84="","",基本情報入力シート!Y84)</f>
        <v/>
      </c>
      <c r="O47" s="519"/>
      <c r="P47" s="523"/>
      <c r="Q47" s="526"/>
      <c r="R47" s="533"/>
      <c r="S47" s="537"/>
      <c r="T47" s="541" t="e">
        <v>#N/A</v>
      </c>
      <c r="U47" s="545"/>
      <c r="V47" s="551"/>
      <c r="W47" s="552"/>
      <c r="X47" s="560" t="e">
        <v>#N/A</v>
      </c>
      <c r="Y47" s="560"/>
      <c r="Z47" s="564"/>
      <c r="AA47" s="569"/>
      <c r="AB47" s="573" t="e">
        <v>#N/A</v>
      </c>
      <c r="AC47" s="577"/>
      <c r="AD47" s="580" t="str">
        <f t="shared" si="0"/>
        <v/>
      </c>
      <c r="AE47" s="583" t="str">
        <f t="shared" si="1"/>
        <v/>
      </c>
      <c r="AF47" s="583" t="str">
        <f t="shared" si="2"/>
        <v/>
      </c>
      <c r="AG47" s="583" t="str">
        <f t="shared" si="3"/>
        <v/>
      </c>
    </row>
    <row r="48" spans="1:33" ht="24.9" customHeight="1">
      <c r="A48" s="477">
        <v>33</v>
      </c>
      <c r="B48" s="488" t="str">
        <f>IF(基本情報入力シート!C85="","",基本情報入力シート!C85)</f>
        <v/>
      </c>
      <c r="C48" s="488"/>
      <c r="D48" s="488"/>
      <c r="E48" s="488"/>
      <c r="F48" s="488"/>
      <c r="G48" s="488"/>
      <c r="H48" s="488"/>
      <c r="I48" s="488"/>
      <c r="J48" s="494" t="str">
        <f>IF(基本情報入力シート!M85="","",基本情報入力シート!M85)</f>
        <v/>
      </c>
      <c r="K48" s="495" t="str">
        <f>IF(基本情報入力シート!R85="","",基本情報入力シート!R85)</f>
        <v/>
      </c>
      <c r="L48" s="495" t="str">
        <f>IF(基本情報入力シート!W85="","",基本情報入力シート!W85)</f>
        <v/>
      </c>
      <c r="M48" s="502" t="str">
        <f>IF(基本情報入力シート!X85="","",基本情報入力シート!X85)</f>
        <v/>
      </c>
      <c r="N48" s="512" t="str">
        <f>IF(基本情報入力シート!Y85="","",基本情報入力シート!Y85)</f>
        <v/>
      </c>
      <c r="O48" s="519"/>
      <c r="P48" s="523"/>
      <c r="Q48" s="526"/>
      <c r="R48" s="533"/>
      <c r="S48" s="537"/>
      <c r="T48" s="541" t="e">
        <v>#N/A</v>
      </c>
      <c r="U48" s="545"/>
      <c r="V48" s="551"/>
      <c r="W48" s="552"/>
      <c r="X48" s="560" t="e">
        <v>#N/A</v>
      </c>
      <c r="Y48" s="560"/>
      <c r="Z48" s="564"/>
      <c r="AA48" s="569"/>
      <c r="AB48" s="573" t="e">
        <v>#N/A</v>
      </c>
      <c r="AC48" s="577"/>
      <c r="AD48" s="580" t="str">
        <f t="shared" si="0"/>
        <v/>
      </c>
      <c r="AE48" s="583" t="str">
        <f t="shared" si="1"/>
        <v/>
      </c>
      <c r="AF48" s="583" t="str">
        <f t="shared" si="2"/>
        <v/>
      </c>
      <c r="AG48" s="583" t="str">
        <f t="shared" si="3"/>
        <v/>
      </c>
    </row>
    <row r="49" spans="1:33" ht="24.9" customHeight="1">
      <c r="A49" s="477">
        <v>34</v>
      </c>
      <c r="B49" s="488" t="str">
        <f>IF(基本情報入力シート!C86="","",基本情報入力シート!C86)</f>
        <v/>
      </c>
      <c r="C49" s="488"/>
      <c r="D49" s="488"/>
      <c r="E49" s="488"/>
      <c r="F49" s="488"/>
      <c r="G49" s="488"/>
      <c r="H49" s="488"/>
      <c r="I49" s="488"/>
      <c r="J49" s="494" t="str">
        <f>IF(基本情報入力シート!M86="","",基本情報入力シート!M86)</f>
        <v/>
      </c>
      <c r="K49" s="495" t="str">
        <f>IF(基本情報入力シート!R86="","",基本情報入力シート!R86)</f>
        <v/>
      </c>
      <c r="L49" s="495" t="str">
        <f>IF(基本情報入力シート!W86="","",基本情報入力シート!W86)</f>
        <v/>
      </c>
      <c r="M49" s="502" t="str">
        <f>IF(基本情報入力シート!X86="","",基本情報入力シート!X86)</f>
        <v/>
      </c>
      <c r="N49" s="512" t="str">
        <f>IF(基本情報入力シート!Y86="","",基本情報入力シート!Y86)</f>
        <v/>
      </c>
      <c r="O49" s="519"/>
      <c r="P49" s="523"/>
      <c r="Q49" s="526"/>
      <c r="R49" s="533"/>
      <c r="S49" s="537"/>
      <c r="T49" s="541" t="e">
        <v>#N/A</v>
      </c>
      <c r="U49" s="545"/>
      <c r="V49" s="551"/>
      <c r="W49" s="552"/>
      <c r="X49" s="560" t="e">
        <v>#N/A</v>
      </c>
      <c r="Y49" s="560"/>
      <c r="Z49" s="564"/>
      <c r="AA49" s="569"/>
      <c r="AB49" s="573" t="e">
        <v>#N/A</v>
      </c>
      <c r="AC49" s="577"/>
      <c r="AD49" s="580" t="str">
        <f t="shared" si="0"/>
        <v/>
      </c>
      <c r="AE49" s="583" t="str">
        <f t="shared" si="1"/>
        <v/>
      </c>
      <c r="AF49" s="583" t="str">
        <f t="shared" si="2"/>
        <v/>
      </c>
      <c r="AG49" s="583" t="str">
        <f t="shared" si="3"/>
        <v/>
      </c>
    </row>
    <row r="50" spans="1:33" ht="24.9" customHeight="1">
      <c r="A50" s="477">
        <v>35</v>
      </c>
      <c r="B50" s="488" t="str">
        <f>IF(基本情報入力シート!C87="","",基本情報入力シート!C87)</f>
        <v/>
      </c>
      <c r="C50" s="488"/>
      <c r="D50" s="488"/>
      <c r="E50" s="488"/>
      <c r="F50" s="488"/>
      <c r="G50" s="488"/>
      <c r="H50" s="488"/>
      <c r="I50" s="488"/>
      <c r="J50" s="494" t="str">
        <f>IF(基本情報入力シート!M87="","",基本情報入力シート!M87)</f>
        <v/>
      </c>
      <c r="K50" s="495" t="str">
        <f>IF(基本情報入力シート!R87="","",基本情報入力シート!R87)</f>
        <v/>
      </c>
      <c r="L50" s="495" t="str">
        <f>IF(基本情報入力シート!W87="","",基本情報入力シート!W87)</f>
        <v/>
      </c>
      <c r="M50" s="502" t="str">
        <f>IF(基本情報入力シート!X87="","",基本情報入力シート!X87)</f>
        <v/>
      </c>
      <c r="N50" s="512" t="str">
        <f>IF(基本情報入力シート!Y87="","",基本情報入力シート!Y87)</f>
        <v/>
      </c>
      <c r="O50" s="519"/>
      <c r="P50" s="523"/>
      <c r="Q50" s="526"/>
      <c r="R50" s="533"/>
      <c r="S50" s="537"/>
      <c r="T50" s="541" t="e">
        <v>#N/A</v>
      </c>
      <c r="U50" s="545"/>
      <c r="V50" s="551"/>
      <c r="W50" s="552"/>
      <c r="X50" s="560" t="e">
        <v>#N/A</v>
      </c>
      <c r="Y50" s="560"/>
      <c r="Z50" s="564"/>
      <c r="AA50" s="569"/>
      <c r="AB50" s="573" t="e">
        <v>#N/A</v>
      </c>
      <c r="AC50" s="577"/>
      <c r="AD50" s="580" t="str">
        <f t="shared" si="0"/>
        <v/>
      </c>
      <c r="AE50" s="583" t="str">
        <f t="shared" si="1"/>
        <v/>
      </c>
      <c r="AF50" s="583" t="str">
        <f t="shared" si="2"/>
        <v/>
      </c>
      <c r="AG50" s="583" t="str">
        <f t="shared" si="3"/>
        <v/>
      </c>
    </row>
    <row r="51" spans="1:33" ht="24.9" customHeight="1">
      <c r="A51" s="477">
        <v>36</v>
      </c>
      <c r="B51" s="488" t="str">
        <f>IF(基本情報入力シート!C88="","",基本情報入力シート!C88)</f>
        <v/>
      </c>
      <c r="C51" s="488"/>
      <c r="D51" s="488"/>
      <c r="E51" s="488"/>
      <c r="F51" s="488"/>
      <c r="G51" s="488"/>
      <c r="H51" s="488"/>
      <c r="I51" s="488"/>
      <c r="J51" s="494" t="str">
        <f>IF(基本情報入力シート!M88="","",基本情報入力シート!M88)</f>
        <v/>
      </c>
      <c r="K51" s="495" t="str">
        <f>IF(基本情報入力シート!R88="","",基本情報入力シート!R88)</f>
        <v/>
      </c>
      <c r="L51" s="495" t="str">
        <f>IF(基本情報入力シート!W88="","",基本情報入力シート!W88)</f>
        <v/>
      </c>
      <c r="M51" s="502" t="str">
        <f>IF(基本情報入力シート!X88="","",基本情報入力シート!X88)</f>
        <v/>
      </c>
      <c r="N51" s="512" t="str">
        <f>IF(基本情報入力シート!Y88="","",基本情報入力シート!Y88)</f>
        <v/>
      </c>
      <c r="O51" s="519"/>
      <c r="P51" s="523"/>
      <c r="Q51" s="526"/>
      <c r="R51" s="533"/>
      <c r="S51" s="537"/>
      <c r="T51" s="541" t="e">
        <v>#N/A</v>
      </c>
      <c r="U51" s="545"/>
      <c r="V51" s="551"/>
      <c r="W51" s="552"/>
      <c r="X51" s="560" t="e">
        <v>#N/A</v>
      </c>
      <c r="Y51" s="560"/>
      <c r="Z51" s="564"/>
      <c r="AA51" s="569"/>
      <c r="AB51" s="573" t="e">
        <v>#N/A</v>
      </c>
      <c r="AC51" s="577"/>
      <c r="AD51" s="580" t="str">
        <f t="shared" si="0"/>
        <v/>
      </c>
      <c r="AE51" s="583" t="str">
        <f t="shared" si="1"/>
        <v/>
      </c>
      <c r="AF51" s="583" t="str">
        <f t="shared" si="2"/>
        <v/>
      </c>
      <c r="AG51" s="583" t="str">
        <f t="shared" si="3"/>
        <v/>
      </c>
    </row>
    <row r="52" spans="1:33" ht="24.9" customHeight="1">
      <c r="A52" s="477">
        <v>37</v>
      </c>
      <c r="B52" s="488" t="str">
        <f>IF(基本情報入力シート!C89="","",基本情報入力シート!C89)</f>
        <v/>
      </c>
      <c r="C52" s="488"/>
      <c r="D52" s="488"/>
      <c r="E52" s="488"/>
      <c r="F52" s="488"/>
      <c r="G52" s="488"/>
      <c r="H52" s="488"/>
      <c r="I52" s="488"/>
      <c r="J52" s="494" t="str">
        <f>IF(基本情報入力シート!M89="","",基本情報入力シート!M89)</f>
        <v/>
      </c>
      <c r="K52" s="495" t="str">
        <f>IF(基本情報入力シート!R89="","",基本情報入力シート!R89)</f>
        <v/>
      </c>
      <c r="L52" s="495" t="str">
        <f>IF(基本情報入力シート!W89="","",基本情報入力シート!W89)</f>
        <v/>
      </c>
      <c r="M52" s="502" t="str">
        <f>IF(基本情報入力シート!X89="","",基本情報入力シート!X89)</f>
        <v/>
      </c>
      <c r="N52" s="512" t="str">
        <f>IF(基本情報入力シート!Y89="","",基本情報入力シート!Y89)</f>
        <v/>
      </c>
      <c r="O52" s="519"/>
      <c r="P52" s="523"/>
      <c r="Q52" s="526"/>
      <c r="R52" s="533"/>
      <c r="S52" s="537"/>
      <c r="T52" s="541" t="e">
        <v>#N/A</v>
      </c>
      <c r="U52" s="545"/>
      <c r="V52" s="551"/>
      <c r="W52" s="552"/>
      <c r="X52" s="560" t="e">
        <v>#N/A</v>
      </c>
      <c r="Y52" s="560"/>
      <c r="Z52" s="564"/>
      <c r="AA52" s="569"/>
      <c r="AB52" s="573" t="e">
        <v>#N/A</v>
      </c>
      <c r="AC52" s="577"/>
      <c r="AD52" s="580" t="str">
        <f t="shared" si="0"/>
        <v/>
      </c>
      <c r="AE52" s="583" t="str">
        <f t="shared" si="1"/>
        <v/>
      </c>
      <c r="AF52" s="583" t="str">
        <f t="shared" si="2"/>
        <v/>
      </c>
      <c r="AG52" s="583" t="str">
        <f t="shared" si="3"/>
        <v/>
      </c>
    </row>
    <row r="53" spans="1:33" ht="24.9" customHeight="1">
      <c r="A53" s="477">
        <v>38</v>
      </c>
      <c r="B53" s="488" t="str">
        <f>IF(基本情報入力シート!C90="","",基本情報入力シート!C90)</f>
        <v/>
      </c>
      <c r="C53" s="488"/>
      <c r="D53" s="488"/>
      <c r="E53" s="488"/>
      <c r="F53" s="488"/>
      <c r="G53" s="488"/>
      <c r="H53" s="488"/>
      <c r="I53" s="488"/>
      <c r="J53" s="494" t="str">
        <f>IF(基本情報入力シート!M90="","",基本情報入力シート!M90)</f>
        <v/>
      </c>
      <c r="K53" s="495" t="str">
        <f>IF(基本情報入力シート!R90="","",基本情報入力シート!R90)</f>
        <v/>
      </c>
      <c r="L53" s="495" t="str">
        <f>IF(基本情報入力シート!W90="","",基本情報入力シート!W90)</f>
        <v/>
      </c>
      <c r="M53" s="502" t="str">
        <f>IF(基本情報入力シート!X90="","",基本情報入力シート!X90)</f>
        <v/>
      </c>
      <c r="N53" s="512" t="str">
        <f>IF(基本情報入力シート!Y90="","",基本情報入力シート!Y90)</f>
        <v/>
      </c>
      <c r="O53" s="519"/>
      <c r="P53" s="523"/>
      <c r="Q53" s="526"/>
      <c r="R53" s="533"/>
      <c r="S53" s="537"/>
      <c r="T53" s="541" t="e">
        <v>#N/A</v>
      </c>
      <c r="U53" s="545"/>
      <c r="V53" s="551"/>
      <c r="W53" s="552"/>
      <c r="X53" s="560" t="e">
        <v>#N/A</v>
      </c>
      <c r="Y53" s="560"/>
      <c r="Z53" s="564"/>
      <c r="AA53" s="569"/>
      <c r="AB53" s="573" t="e">
        <v>#N/A</v>
      </c>
      <c r="AC53" s="577"/>
      <c r="AD53" s="580" t="str">
        <f t="shared" si="0"/>
        <v/>
      </c>
      <c r="AE53" s="583" t="str">
        <f t="shared" si="1"/>
        <v/>
      </c>
      <c r="AF53" s="583" t="str">
        <f t="shared" si="2"/>
        <v/>
      </c>
      <c r="AG53" s="583" t="str">
        <f t="shared" si="3"/>
        <v/>
      </c>
    </row>
    <row r="54" spans="1:33" ht="24.9" customHeight="1">
      <c r="A54" s="477">
        <v>39</v>
      </c>
      <c r="B54" s="488" t="str">
        <f>IF(基本情報入力シート!C91="","",基本情報入力シート!C91)</f>
        <v/>
      </c>
      <c r="C54" s="488"/>
      <c r="D54" s="488"/>
      <c r="E54" s="488"/>
      <c r="F54" s="488"/>
      <c r="G54" s="488"/>
      <c r="H54" s="488"/>
      <c r="I54" s="488"/>
      <c r="J54" s="494" t="str">
        <f>IF(基本情報入力シート!M91="","",基本情報入力シート!M91)</f>
        <v/>
      </c>
      <c r="K54" s="495" t="str">
        <f>IF(基本情報入力シート!R91="","",基本情報入力シート!R91)</f>
        <v/>
      </c>
      <c r="L54" s="495" t="str">
        <f>IF(基本情報入力シート!W91="","",基本情報入力シート!W91)</f>
        <v/>
      </c>
      <c r="M54" s="502" t="str">
        <f>IF(基本情報入力シート!X91="","",基本情報入力シート!X91)</f>
        <v/>
      </c>
      <c r="N54" s="512" t="str">
        <f>IF(基本情報入力シート!Y91="","",基本情報入力シート!Y91)</f>
        <v/>
      </c>
      <c r="O54" s="519"/>
      <c r="P54" s="523"/>
      <c r="Q54" s="526"/>
      <c r="R54" s="533"/>
      <c r="S54" s="537"/>
      <c r="T54" s="541" t="e">
        <v>#N/A</v>
      </c>
      <c r="U54" s="545"/>
      <c r="V54" s="551"/>
      <c r="W54" s="552"/>
      <c r="X54" s="560" t="e">
        <v>#N/A</v>
      </c>
      <c r="Y54" s="560"/>
      <c r="Z54" s="564"/>
      <c r="AA54" s="569"/>
      <c r="AB54" s="573" t="e">
        <v>#N/A</v>
      </c>
      <c r="AC54" s="577"/>
      <c r="AD54" s="580" t="str">
        <f t="shared" si="0"/>
        <v/>
      </c>
      <c r="AE54" s="583" t="str">
        <f t="shared" si="1"/>
        <v/>
      </c>
      <c r="AF54" s="583" t="str">
        <f t="shared" si="2"/>
        <v/>
      </c>
      <c r="AG54" s="583" t="str">
        <f t="shared" si="3"/>
        <v/>
      </c>
    </row>
    <row r="55" spans="1:33" ht="24.9" customHeight="1">
      <c r="A55" s="477">
        <v>40</v>
      </c>
      <c r="B55" s="488" t="str">
        <f>IF(基本情報入力シート!C92="","",基本情報入力シート!C92)</f>
        <v/>
      </c>
      <c r="C55" s="488"/>
      <c r="D55" s="488"/>
      <c r="E55" s="488"/>
      <c r="F55" s="488"/>
      <c r="G55" s="488"/>
      <c r="H55" s="488"/>
      <c r="I55" s="488"/>
      <c r="J55" s="494" t="str">
        <f>IF(基本情報入力シート!M92="","",基本情報入力シート!M92)</f>
        <v/>
      </c>
      <c r="K55" s="495" t="str">
        <f>IF(基本情報入力シート!R92="","",基本情報入力シート!R92)</f>
        <v/>
      </c>
      <c r="L55" s="495" t="str">
        <f>IF(基本情報入力シート!W92="","",基本情報入力シート!W92)</f>
        <v/>
      </c>
      <c r="M55" s="502" t="str">
        <f>IF(基本情報入力シート!X92="","",基本情報入力シート!X92)</f>
        <v/>
      </c>
      <c r="N55" s="512" t="str">
        <f>IF(基本情報入力シート!Y92="","",基本情報入力シート!Y92)</f>
        <v/>
      </c>
      <c r="O55" s="519"/>
      <c r="P55" s="523"/>
      <c r="Q55" s="526"/>
      <c r="R55" s="533"/>
      <c r="S55" s="537"/>
      <c r="T55" s="541" t="e">
        <v>#N/A</v>
      </c>
      <c r="U55" s="545"/>
      <c r="V55" s="551"/>
      <c r="W55" s="552"/>
      <c r="X55" s="560" t="e">
        <v>#N/A</v>
      </c>
      <c r="Y55" s="560"/>
      <c r="Z55" s="564"/>
      <c r="AA55" s="569"/>
      <c r="AB55" s="573" t="e">
        <v>#N/A</v>
      </c>
      <c r="AC55" s="577"/>
      <c r="AD55" s="580" t="str">
        <f t="shared" si="0"/>
        <v/>
      </c>
      <c r="AE55" s="583" t="str">
        <f t="shared" si="1"/>
        <v/>
      </c>
      <c r="AF55" s="583" t="str">
        <f t="shared" si="2"/>
        <v/>
      </c>
      <c r="AG55" s="583" t="str">
        <f t="shared" si="3"/>
        <v/>
      </c>
    </row>
    <row r="56" spans="1:33" ht="24.9" customHeight="1">
      <c r="A56" s="477">
        <v>41</v>
      </c>
      <c r="B56" s="488" t="str">
        <f>IF(基本情報入力シート!C93="","",基本情報入力シート!C93)</f>
        <v/>
      </c>
      <c r="C56" s="488"/>
      <c r="D56" s="488"/>
      <c r="E56" s="488"/>
      <c r="F56" s="488"/>
      <c r="G56" s="488"/>
      <c r="H56" s="488"/>
      <c r="I56" s="488"/>
      <c r="J56" s="494" t="str">
        <f>IF(基本情報入力シート!M93="","",基本情報入力シート!M93)</f>
        <v/>
      </c>
      <c r="K56" s="495" t="str">
        <f>IF(基本情報入力シート!R93="","",基本情報入力シート!R93)</f>
        <v/>
      </c>
      <c r="L56" s="495" t="str">
        <f>IF(基本情報入力シート!W93="","",基本情報入力シート!W93)</f>
        <v/>
      </c>
      <c r="M56" s="502" t="str">
        <f>IF(基本情報入力シート!X93="","",基本情報入力シート!X93)</f>
        <v/>
      </c>
      <c r="N56" s="512" t="str">
        <f>IF(基本情報入力シート!Y93="","",基本情報入力シート!Y93)</f>
        <v/>
      </c>
      <c r="O56" s="519"/>
      <c r="P56" s="523"/>
      <c r="Q56" s="526"/>
      <c r="R56" s="533"/>
      <c r="S56" s="537"/>
      <c r="T56" s="541" t="e">
        <v>#N/A</v>
      </c>
      <c r="U56" s="545"/>
      <c r="V56" s="551"/>
      <c r="W56" s="552"/>
      <c r="X56" s="560" t="e">
        <v>#N/A</v>
      </c>
      <c r="Y56" s="560"/>
      <c r="Z56" s="564"/>
      <c r="AA56" s="569"/>
      <c r="AB56" s="573" t="e">
        <v>#N/A</v>
      </c>
      <c r="AC56" s="577"/>
      <c r="AD56" s="580" t="str">
        <f t="shared" si="0"/>
        <v/>
      </c>
      <c r="AE56" s="583" t="str">
        <f t="shared" si="1"/>
        <v/>
      </c>
      <c r="AF56" s="583" t="str">
        <f t="shared" si="2"/>
        <v/>
      </c>
      <c r="AG56" s="583" t="str">
        <f t="shared" si="3"/>
        <v/>
      </c>
    </row>
    <row r="57" spans="1:33" ht="24.9" customHeight="1">
      <c r="A57" s="477">
        <v>42</v>
      </c>
      <c r="B57" s="488" t="str">
        <f>IF(基本情報入力シート!C94="","",基本情報入力シート!C94)</f>
        <v/>
      </c>
      <c r="C57" s="488"/>
      <c r="D57" s="488"/>
      <c r="E57" s="488"/>
      <c r="F57" s="488"/>
      <c r="G57" s="488"/>
      <c r="H57" s="488"/>
      <c r="I57" s="488"/>
      <c r="J57" s="494" t="str">
        <f>IF(基本情報入力シート!M94="","",基本情報入力シート!M94)</f>
        <v/>
      </c>
      <c r="K57" s="495" t="str">
        <f>IF(基本情報入力シート!R94="","",基本情報入力シート!R94)</f>
        <v/>
      </c>
      <c r="L57" s="495" t="str">
        <f>IF(基本情報入力シート!W94="","",基本情報入力シート!W94)</f>
        <v/>
      </c>
      <c r="M57" s="502" t="str">
        <f>IF(基本情報入力シート!X94="","",基本情報入力シート!X94)</f>
        <v/>
      </c>
      <c r="N57" s="512" t="str">
        <f>IF(基本情報入力シート!Y94="","",基本情報入力シート!Y94)</f>
        <v/>
      </c>
      <c r="O57" s="519"/>
      <c r="P57" s="523"/>
      <c r="Q57" s="526"/>
      <c r="R57" s="533"/>
      <c r="S57" s="537"/>
      <c r="T57" s="541" t="e">
        <v>#N/A</v>
      </c>
      <c r="U57" s="545"/>
      <c r="V57" s="551"/>
      <c r="W57" s="552"/>
      <c r="X57" s="560" t="e">
        <v>#N/A</v>
      </c>
      <c r="Y57" s="560"/>
      <c r="Z57" s="564"/>
      <c r="AA57" s="569"/>
      <c r="AB57" s="573" t="e">
        <v>#N/A</v>
      </c>
      <c r="AC57" s="577"/>
      <c r="AD57" s="580" t="str">
        <f t="shared" si="0"/>
        <v/>
      </c>
      <c r="AE57" s="583" t="str">
        <f t="shared" si="1"/>
        <v/>
      </c>
      <c r="AF57" s="583" t="str">
        <f t="shared" si="2"/>
        <v/>
      </c>
      <c r="AG57" s="583" t="str">
        <f t="shared" si="3"/>
        <v/>
      </c>
    </row>
    <row r="58" spans="1:33" ht="24.9" customHeight="1">
      <c r="A58" s="477">
        <v>43</v>
      </c>
      <c r="B58" s="488" t="str">
        <f>IF(基本情報入力シート!C95="","",基本情報入力シート!C95)</f>
        <v/>
      </c>
      <c r="C58" s="488"/>
      <c r="D58" s="488"/>
      <c r="E58" s="488"/>
      <c r="F58" s="488"/>
      <c r="G58" s="488"/>
      <c r="H58" s="488"/>
      <c r="I58" s="488"/>
      <c r="J58" s="494" t="str">
        <f>IF(基本情報入力シート!M95="","",基本情報入力シート!M95)</f>
        <v/>
      </c>
      <c r="K58" s="495" t="str">
        <f>IF(基本情報入力シート!R95="","",基本情報入力シート!R95)</f>
        <v/>
      </c>
      <c r="L58" s="495" t="str">
        <f>IF(基本情報入力シート!W95="","",基本情報入力シート!W95)</f>
        <v/>
      </c>
      <c r="M58" s="502" t="str">
        <f>IF(基本情報入力シート!X95="","",基本情報入力シート!X95)</f>
        <v/>
      </c>
      <c r="N58" s="512" t="str">
        <f>IF(基本情報入力シート!Y95="","",基本情報入力シート!Y95)</f>
        <v/>
      </c>
      <c r="O58" s="519"/>
      <c r="P58" s="523"/>
      <c r="Q58" s="526"/>
      <c r="R58" s="533"/>
      <c r="S58" s="537"/>
      <c r="T58" s="541" t="e">
        <v>#N/A</v>
      </c>
      <c r="U58" s="545"/>
      <c r="V58" s="551"/>
      <c r="W58" s="552"/>
      <c r="X58" s="560" t="e">
        <v>#N/A</v>
      </c>
      <c r="Y58" s="560"/>
      <c r="Z58" s="564"/>
      <c r="AA58" s="569"/>
      <c r="AB58" s="573" t="e">
        <v>#N/A</v>
      </c>
      <c r="AC58" s="577"/>
      <c r="AD58" s="580" t="str">
        <f t="shared" si="0"/>
        <v/>
      </c>
      <c r="AE58" s="583" t="str">
        <f t="shared" si="1"/>
        <v/>
      </c>
      <c r="AF58" s="583" t="str">
        <f t="shared" si="2"/>
        <v/>
      </c>
      <c r="AG58" s="583" t="str">
        <f t="shared" si="3"/>
        <v/>
      </c>
    </row>
    <row r="59" spans="1:33" ht="24.9" customHeight="1">
      <c r="A59" s="477">
        <v>44</v>
      </c>
      <c r="B59" s="488" t="str">
        <f>IF(基本情報入力シート!C96="","",基本情報入力シート!C96)</f>
        <v/>
      </c>
      <c r="C59" s="488"/>
      <c r="D59" s="488"/>
      <c r="E59" s="488"/>
      <c r="F59" s="488"/>
      <c r="G59" s="488"/>
      <c r="H59" s="488"/>
      <c r="I59" s="488"/>
      <c r="J59" s="494" t="str">
        <f>IF(基本情報入力シート!M96="","",基本情報入力シート!M96)</f>
        <v/>
      </c>
      <c r="K59" s="495" t="str">
        <f>IF(基本情報入力シート!R96="","",基本情報入力シート!R96)</f>
        <v/>
      </c>
      <c r="L59" s="495" t="str">
        <f>IF(基本情報入力シート!W96="","",基本情報入力シート!W96)</f>
        <v/>
      </c>
      <c r="M59" s="502" t="str">
        <f>IF(基本情報入力シート!X96="","",基本情報入力シート!X96)</f>
        <v/>
      </c>
      <c r="N59" s="512" t="str">
        <f>IF(基本情報入力シート!Y96="","",基本情報入力シート!Y96)</f>
        <v/>
      </c>
      <c r="O59" s="519"/>
      <c r="P59" s="523"/>
      <c r="Q59" s="526"/>
      <c r="R59" s="533"/>
      <c r="S59" s="537"/>
      <c r="T59" s="541" t="e">
        <v>#N/A</v>
      </c>
      <c r="U59" s="545"/>
      <c r="V59" s="551"/>
      <c r="W59" s="552"/>
      <c r="X59" s="560" t="e">
        <v>#N/A</v>
      </c>
      <c r="Y59" s="560"/>
      <c r="Z59" s="564"/>
      <c r="AA59" s="569"/>
      <c r="AB59" s="573" t="e">
        <v>#N/A</v>
      </c>
      <c r="AC59" s="577"/>
      <c r="AD59" s="580" t="str">
        <f t="shared" si="0"/>
        <v/>
      </c>
      <c r="AE59" s="583" t="str">
        <f t="shared" si="1"/>
        <v/>
      </c>
      <c r="AF59" s="583" t="str">
        <f t="shared" si="2"/>
        <v/>
      </c>
      <c r="AG59" s="583" t="str">
        <f t="shared" si="3"/>
        <v/>
      </c>
    </row>
    <row r="60" spans="1:33" ht="24.9" customHeight="1">
      <c r="A60" s="477">
        <v>45</v>
      </c>
      <c r="B60" s="488" t="str">
        <f>IF(基本情報入力シート!C97="","",基本情報入力シート!C97)</f>
        <v/>
      </c>
      <c r="C60" s="488"/>
      <c r="D60" s="488"/>
      <c r="E60" s="488"/>
      <c r="F60" s="488"/>
      <c r="G60" s="488"/>
      <c r="H60" s="488"/>
      <c r="I60" s="488"/>
      <c r="J60" s="494" t="str">
        <f>IF(基本情報入力シート!M97="","",基本情報入力シート!M97)</f>
        <v/>
      </c>
      <c r="K60" s="495" t="str">
        <f>IF(基本情報入力シート!R97="","",基本情報入力シート!R97)</f>
        <v/>
      </c>
      <c r="L60" s="495" t="str">
        <f>IF(基本情報入力シート!W97="","",基本情報入力シート!W97)</f>
        <v/>
      </c>
      <c r="M60" s="502" t="str">
        <f>IF(基本情報入力シート!X97="","",基本情報入力シート!X97)</f>
        <v/>
      </c>
      <c r="N60" s="512" t="str">
        <f>IF(基本情報入力シート!Y97="","",基本情報入力シート!Y97)</f>
        <v/>
      </c>
      <c r="O60" s="519"/>
      <c r="P60" s="523"/>
      <c r="Q60" s="526"/>
      <c r="R60" s="533"/>
      <c r="S60" s="537"/>
      <c r="T60" s="541" t="e">
        <v>#N/A</v>
      </c>
      <c r="U60" s="545"/>
      <c r="V60" s="551"/>
      <c r="W60" s="552"/>
      <c r="X60" s="560" t="e">
        <v>#N/A</v>
      </c>
      <c r="Y60" s="560"/>
      <c r="Z60" s="564"/>
      <c r="AA60" s="569"/>
      <c r="AB60" s="573" t="e">
        <v>#N/A</v>
      </c>
      <c r="AC60" s="577"/>
      <c r="AD60" s="580" t="str">
        <f t="shared" si="0"/>
        <v/>
      </c>
      <c r="AE60" s="583" t="str">
        <f t="shared" si="1"/>
        <v/>
      </c>
      <c r="AF60" s="583" t="str">
        <f t="shared" si="2"/>
        <v/>
      </c>
      <c r="AG60" s="583" t="str">
        <f t="shared" si="3"/>
        <v/>
      </c>
    </row>
    <row r="61" spans="1:33" ht="24.9" customHeight="1">
      <c r="A61" s="477">
        <v>46</v>
      </c>
      <c r="B61" s="488" t="str">
        <f>IF(基本情報入力シート!C98="","",基本情報入力シート!C98)</f>
        <v/>
      </c>
      <c r="C61" s="488"/>
      <c r="D61" s="488"/>
      <c r="E61" s="488"/>
      <c r="F61" s="488"/>
      <c r="G61" s="488"/>
      <c r="H61" s="488"/>
      <c r="I61" s="488"/>
      <c r="J61" s="494" t="str">
        <f>IF(基本情報入力シート!M98="","",基本情報入力シート!M98)</f>
        <v/>
      </c>
      <c r="K61" s="495" t="str">
        <f>IF(基本情報入力シート!R98="","",基本情報入力シート!R98)</f>
        <v/>
      </c>
      <c r="L61" s="495" t="str">
        <f>IF(基本情報入力シート!W98="","",基本情報入力シート!W98)</f>
        <v/>
      </c>
      <c r="M61" s="502" t="str">
        <f>IF(基本情報入力シート!X98="","",基本情報入力シート!X98)</f>
        <v/>
      </c>
      <c r="N61" s="512" t="str">
        <f>IF(基本情報入力シート!Y98="","",基本情報入力シート!Y98)</f>
        <v/>
      </c>
      <c r="O61" s="519"/>
      <c r="P61" s="523"/>
      <c r="Q61" s="526"/>
      <c r="R61" s="533"/>
      <c r="S61" s="537"/>
      <c r="T61" s="541" t="e">
        <v>#N/A</v>
      </c>
      <c r="U61" s="545"/>
      <c r="V61" s="551"/>
      <c r="W61" s="552"/>
      <c r="X61" s="560" t="e">
        <v>#N/A</v>
      </c>
      <c r="Y61" s="560"/>
      <c r="Z61" s="564"/>
      <c r="AA61" s="569"/>
      <c r="AB61" s="573" t="e">
        <v>#N/A</v>
      </c>
      <c r="AC61" s="577"/>
      <c r="AD61" s="580" t="str">
        <f t="shared" si="0"/>
        <v/>
      </c>
      <c r="AE61" s="583" t="str">
        <f t="shared" si="1"/>
        <v/>
      </c>
      <c r="AF61" s="583" t="str">
        <f t="shared" si="2"/>
        <v/>
      </c>
      <c r="AG61" s="583" t="str">
        <f t="shared" si="3"/>
        <v/>
      </c>
    </row>
    <row r="62" spans="1:33" ht="24.9" customHeight="1">
      <c r="A62" s="477">
        <v>47</v>
      </c>
      <c r="B62" s="488" t="str">
        <f>IF(基本情報入力シート!C99="","",基本情報入力シート!C99)</f>
        <v/>
      </c>
      <c r="C62" s="488"/>
      <c r="D62" s="488"/>
      <c r="E62" s="488"/>
      <c r="F62" s="488"/>
      <c r="G62" s="488"/>
      <c r="H62" s="488"/>
      <c r="I62" s="488"/>
      <c r="J62" s="494" t="str">
        <f>IF(基本情報入力シート!M99="","",基本情報入力シート!M99)</f>
        <v/>
      </c>
      <c r="K62" s="495" t="str">
        <f>IF(基本情報入力シート!R99="","",基本情報入力シート!R99)</f>
        <v/>
      </c>
      <c r="L62" s="495" t="str">
        <f>IF(基本情報入力シート!W99="","",基本情報入力シート!W99)</f>
        <v/>
      </c>
      <c r="M62" s="502" t="str">
        <f>IF(基本情報入力シート!X99="","",基本情報入力シート!X99)</f>
        <v/>
      </c>
      <c r="N62" s="512" t="str">
        <f>IF(基本情報入力シート!Y99="","",基本情報入力シート!Y99)</f>
        <v/>
      </c>
      <c r="O62" s="519"/>
      <c r="P62" s="523"/>
      <c r="Q62" s="526"/>
      <c r="R62" s="533"/>
      <c r="S62" s="537"/>
      <c r="T62" s="541" t="e">
        <v>#N/A</v>
      </c>
      <c r="U62" s="545"/>
      <c r="V62" s="551"/>
      <c r="W62" s="552"/>
      <c r="X62" s="560" t="e">
        <v>#N/A</v>
      </c>
      <c r="Y62" s="560"/>
      <c r="Z62" s="564"/>
      <c r="AA62" s="569"/>
      <c r="AB62" s="573" t="e">
        <v>#N/A</v>
      </c>
      <c r="AC62" s="577"/>
      <c r="AD62" s="580" t="str">
        <f t="shared" si="0"/>
        <v/>
      </c>
      <c r="AE62" s="583" t="str">
        <f t="shared" si="1"/>
        <v/>
      </c>
      <c r="AF62" s="583" t="str">
        <f t="shared" si="2"/>
        <v/>
      </c>
      <c r="AG62" s="583" t="str">
        <f t="shared" si="3"/>
        <v/>
      </c>
    </row>
    <row r="63" spans="1:33" ht="24.9" customHeight="1">
      <c r="A63" s="477">
        <v>48</v>
      </c>
      <c r="B63" s="488" t="str">
        <f>IF(基本情報入力シート!C100="","",基本情報入力シート!C100)</f>
        <v/>
      </c>
      <c r="C63" s="488"/>
      <c r="D63" s="488"/>
      <c r="E63" s="488"/>
      <c r="F63" s="488"/>
      <c r="G63" s="488"/>
      <c r="H63" s="488"/>
      <c r="I63" s="488"/>
      <c r="J63" s="494" t="str">
        <f>IF(基本情報入力シート!M100="","",基本情報入力シート!M100)</f>
        <v/>
      </c>
      <c r="K63" s="495" t="str">
        <f>IF(基本情報入力シート!R100="","",基本情報入力シート!R100)</f>
        <v/>
      </c>
      <c r="L63" s="495" t="str">
        <f>IF(基本情報入力シート!W100="","",基本情報入力シート!W100)</f>
        <v/>
      </c>
      <c r="M63" s="502" t="str">
        <f>IF(基本情報入力シート!X100="","",基本情報入力シート!X100)</f>
        <v/>
      </c>
      <c r="N63" s="512" t="str">
        <f>IF(基本情報入力シート!Y100="","",基本情報入力シート!Y100)</f>
        <v/>
      </c>
      <c r="O63" s="519"/>
      <c r="P63" s="523"/>
      <c r="Q63" s="526"/>
      <c r="R63" s="533"/>
      <c r="S63" s="537"/>
      <c r="T63" s="541" t="e">
        <v>#N/A</v>
      </c>
      <c r="U63" s="545"/>
      <c r="V63" s="551"/>
      <c r="W63" s="552"/>
      <c r="X63" s="560" t="e">
        <v>#N/A</v>
      </c>
      <c r="Y63" s="560"/>
      <c r="Z63" s="564"/>
      <c r="AA63" s="569"/>
      <c r="AB63" s="573" t="e">
        <v>#N/A</v>
      </c>
      <c r="AC63" s="577"/>
      <c r="AD63" s="580" t="str">
        <f t="shared" si="0"/>
        <v/>
      </c>
      <c r="AE63" s="583" t="str">
        <f t="shared" si="1"/>
        <v/>
      </c>
      <c r="AF63" s="583" t="str">
        <f t="shared" si="2"/>
        <v/>
      </c>
      <c r="AG63" s="583" t="str">
        <f t="shared" si="3"/>
        <v/>
      </c>
    </row>
    <row r="64" spans="1:33" ht="24.9" customHeight="1">
      <c r="A64" s="477">
        <v>49</v>
      </c>
      <c r="B64" s="488" t="str">
        <f>IF(基本情報入力シート!C101="","",基本情報入力シート!C101)</f>
        <v/>
      </c>
      <c r="C64" s="488"/>
      <c r="D64" s="488"/>
      <c r="E64" s="488"/>
      <c r="F64" s="488"/>
      <c r="G64" s="488"/>
      <c r="H64" s="488"/>
      <c r="I64" s="488"/>
      <c r="J64" s="494" t="str">
        <f>IF(基本情報入力シート!M101="","",基本情報入力シート!M101)</f>
        <v/>
      </c>
      <c r="K64" s="495" t="str">
        <f>IF(基本情報入力シート!R101="","",基本情報入力シート!R101)</f>
        <v/>
      </c>
      <c r="L64" s="495" t="str">
        <f>IF(基本情報入力シート!W101="","",基本情報入力シート!W101)</f>
        <v/>
      </c>
      <c r="M64" s="502" t="str">
        <f>IF(基本情報入力シート!X101="","",基本情報入力シート!X101)</f>
        <v/>
      </c>
      <c r="N64" s="512" t="str">
        <f>IF(基本情報入力シート!Y101="","",基本情報入力シート!Y101)</f>
        <v/>
      </c>
      <c r="O64" s="519"/>
      <c r="P64" s="523"/>
      <c r="Q64" s="526"/>
      <c r="R64" s="533"/>
      <c r="S64" s="537"/>
      <c r="T64" s="541" t="e">
        <v>#N/A</v>
      </c>
      <c r="U64" s="545"/>
      <c r="V64" s="551"/>
      <c r="W64" s="552"/>
      <c r="X64" s="560" t="e">
        <v>#N/A</v>
      </c>
      <c r="Y64" s="560"/>
      <c r="Z64" s="564"/>
      <c r="AA64" s="569"/>
      <c r="AB64" s="573" t="e">
        <v>#N/A</v>
      </c>
      <c r="AC64" s="577"/>
      <c r="AD64" s="580" t="str">
        <f t="shared" si="0"/>
        <v/>
      </c>
      <c r="AE64" s="583" t="str">
        <f t="shared" si="1"/>
        <v/>
      </c>
      <c r="AF64" s="583" t="str">
        <f t="shared" si="2"/>
        <v/>
      </c>
      <c r="AG64" s="583" t="str">
        <f t="shared" si="3"/>
        <v/>
      </c>
    </row>
    <row r="65" spans="1:33" ht="24.9" customHeight="1">
      <c r="A65" s="477">
        <v>50</v>
      </c>
      <c r="B65" s="488" t="str">
        <f>IF(基本情報入力シート!C102="","",基本情報入力シート!C102)</f>
        <v/>
      </c>
      <c r="C65" s="488"/>
      <c r="D65" s="488"/>
      <c r="E65" s="488"/>
      <c r="F65" s="488"/>
      <c r="G65" s="488"/>
      <c r="H65" s="488"/>
      <c r="I65" s="488"/>
      <c r="J65" s="494" t="str">
        <f>IF(基本情報入力シート!M102="","",基本情報入力シート!M102)</f>
        <v/>
      </c>
      <c r="K65" s="495" t="str">
        <f>IF(基本情報入力シート!R102="","",基本情報入力シート!R102)</f>
        <v/>
      </c>
      <c r="L65" s="495" t="str">
        <f>IF(基本情報入力シート!W102="","",基本情報入力シート!W102)</f>
        <v/>
      </c>
      <c r="M65" s="502" t="str">
        <f>IF(基本情報入力シート!X102="","",基本情報入力シート!X102)</f>
        <v/>
      </c>
      <c r="N65" s="512" t="str">
        <f>IF(基本情報入力シート!Y102="","",基本情報入力シート!Y102)</f>
        <v/>
      </c>
      <c r="O65" s="519"/>
      <c r="P65" s="523"/>
      <c r="Q65" s="526"/>
      <c r="R65" s="533"/>
      <c r="S65" s="537"/>
      <c r="T65" s="541" t="e">
        <v>#N/A</v>
      </c>
      <c r="U65" s="545"/>
      <c r="V65" s="551"/>
      <c r="W65" s="552"/>
      <c r="X65" s="560" t="e">
        <v>#N/A</v>
      </c>
      <c r="Y65" s="560"/>
      <c r="Z65" s="564"/>
      <c r="AA65" s="569"/>
      <c r="AB65" s="573" t="e">
        <v>#N/A</v>
      </c>
      <c r="AC65" s="577"/>
      <c r="AD65" s="580" t="str">
        <f t="shared" si="0"/>
        <v/>
      </c>
      <c r="AE65" s="583" t="str">
        <f t="shared" si="1"/>
        <v/>
      </c>
      <c r="AF65" s="583" t="str">
        <f t="shared" si="2"/>
        <v/>
      </c>
      <c r="AG65" s="583" t="str">
        <f t="shared" si="3"/>
        <v/>
      </c>
    </row>
    <row r="66" spans="1:33" ht="24.9" customHeight="1">
      <c r="A66" s="477">
        <v>51</v>
      </c>
      <c r="B66" s="488" t="str">
        <f>IF(基本情報入力シート!C103="","",基本情報入力シート!C103)</f>
        <v/>
      </c>
      <c r="C66" s="488"/>
      <c r="D66" s="488"/>
      <c r="E66" s="488"/>
      <c r="F66" s="488"/>
      <c r="G66" s="488"/>
      <c r="H66" s="488"/>
      <c r="I66" s="488"/>
      <c r="J66" s="494" t="str">
        <f>IF(基本情報入力シート!M103="","",基本情報入力シート!M103)</f>
        <v/>
      </c>
      <c r="K66" s="495" t="str">
        <f>IF(基本情報入力シート!R103="","",基本情報入力シート!R103)</f>
        <v/>
      </c>
      <c r="L66" s="495" t="str">
        <f>IF(基本情報入力シート!W103="","",基本情報入力シート!W103)</f>
        <v/>
      </c>
      <c r="M66" s="502" t="str">
        <f>IF(基本情報入力シート!X103="","",基本情報入力シート!X103)</f>
        <v/>
      </c>
      <c r="N66" s="512" t="str">
        <f>IF(基本情報入力シート!Y103="","",基本情報入力シート!Y103)</f>
        <v/>
      </c>
      <c r="O66" s="519"/>
      <c r="P66" s="523"/>
      <c r="Q66" s="526"/>
      <c r="R66" s="533"/>
      <c r="S66" s="537"/>
      <c r="T66" s="541" t="e">
        <v>#N/A</v>
      </c>
      <c r="U66" s="545"/>
      <c r="V66" s="551"/>
      <c r="W66" s="552"/>
      <c r="X66" s="560" t="e">
        <v>#N/A</v>
      </c>
      <c r="Y66" s="560"/>
      <c r="Z66" s="564"/>
      <c r="AA66" s="569"/>
      <c r="AB66" s="573" t="e">
        <v>#N/A</v>
      </c>
      <c r="AC66" s="577"/>
      <c r="AD66" s="580" t="str">
        <f t="shared" si="0"/>
        <v/>
      </c>
      <c r="AE66" s="583" t="str">
        <f t="shared" si="1"/>
        <v/>
      </c>
      <c r="AF66" s="583" t="str">
        <f t="shared" si="2"/>
        <v/>
      </c>
      <c r="AG66" s="583" t="str">
        <f t="shared" si="3"/>
        <v/>
      </c>
    </row>
    <row r="67" spans="1:33" ht="24.9" customHeight="1">
      <c r="A67" s="477">
        <v>52</v>
      </c>
      <c r="B67" s="488" t="str">
        <f>IF(基本情報入力シート!C104="","",基本情報入力シート!C104)</f>
        <v/>
      </c>
      <c r="C67" s="488"/>
      <c r="D67" s="488"/>
      <c r="E67" s="488"/>
      <c r="F67" s="488"/>
      <c r="G67" s="488"/>
      <c r="H67" s="488"/>
      <c r="I67" s="488"/>
      <c r="J67" s="494" t="str">
        <f>IF(基本情報入力シート!M104="","",基本情報入力シート!M104)</f>
        <v/>
      </c>
      <c r="K67" s="495" t="str">
        <f>IF(基本情報入力シート!R104="","",基本情報入力シート!R104)</f>
        <v/>
      </c>
      <c r="L67" s="495" t="str">
        <f>IF(基本情報入力シート!W104="","",基本情報入力シート!W104)</f>
        <v/>
      </c>
      <c r="M67" s="502" t="str">
        <f>IF(基本情報入力シート!X104="","",基本情報入力シート!X104)</f>
        <v/>
      </c>
      <c r="N67" s="512" t="str">
        <f>IF(基本情報入力シート!Y104="","",基本情報入力シート!Y104)</f>
        <v/>
      </c>
      <c r="O67" s="519"/>
      <c r="P67" s="523"/>
      <c r="Q67" s="526"/>
      <c r="R67" s="533"/>
      <c r="S67" s="537"/>
      <c r="T67" s="541" t="e">
        <v>#N/A</v>
      </c>
      <c r="U67" s="545"/>
      <c r="V67" s="551"/>
      <c r="W67" s="552"/>
      <c r="X67" s="560" t="e">
        <v>#N/A</v>
      </c>
      <c r="Y67" s="560"/>
      <c r="Z67" s="564"/>
      <c r="AA67" s="569"/>
      <c r="AB67" s="573" t="e">
        <v>#N/A</v>
      </c>
      <c r="AC67" s="577"/>
      <c r="AD67" s="580" t="str">
        <f t="shared" si="0"/>
        <v/>
      </c>
      <c r="AE67" s="583" t="str">
        <f t="shared" si="1"/>
        <v/>
      </c>
      <c r="AF67" s="583" t="str">
        <f t="shared" si="2"/>
        <v/>
      </c>
      <c r="AG67" s="583" t="str">
        <f t="shared" si="3"/>
        <v/>
      </c>
    </row>
    <row r="68" spans="1:33" ht="24.9" customHeight="1">
      <c r="A68" s="477">
        <v>53</v>
      </c>
      <c r="B68" s="488" t="str">
        <f>IF(基本情報入力シート!C105="","",基本情報入力シート!C105)</f>
        <v/>
      </c>
      <c r="C68" s="488"/>
      <c r="D68" s="488"/>
      <c r="E68" s="488"/>
      <c r="F68" s="488"/>
      <c r="G68" s="488"/>
      <c r="H68" s="488"/>
      <c r="I68" s="488"/>
      <c r="J68" s="494" t="str">
        <f>IF(基本情報入力シート!M105="","",基本情報入力シート!M105)</f>
        <v/>
      </c>
      <c r="K68" s="495" t="str">
        <f>IF(基本情報入力シート!R105="","",基本情報入力シート!R105)</f>
        <v/>
      </c>
      <c r="L68" s="495" t="str">
        <f>IF(基本情報入力シート!W105="","",基本情報入力シート!W105)</f>
        <v/>
      </c>
      <c r="M68" s="502" t="str">
        <f>IF(基本情報入力シート!X105="","",基本情報入力シート!X105)</f>
        <v/>
      </c>
      <c r="N68" s="512" t="str">
        <f>IF(基本情報入力シート!Y105="","",基本情報入力シート!Y105)</f>
        <v/>
      </c>
      <c r="O68" s="519"/>
      <c r="P68" s="523"/>
      <c r="Q68" s="526"/>
      <c r="R68" s="533"/>
      <c r="S68" s="537"/>
      <c r="T68" s="541" t="e">
        <v>#N/A</v>
      </c>
      <c r="U68" s="545"/>
      <c r="V68" s="551"/>
      <c r="W68" s="552"/>
      <c r="X68" s="560" t="e">
        <v>#N/A</v>
      </c>
      <c r="Y68" s="560"/>
      <c r="Z68" s="564"/>
      <c r="AA68" s="569"/>
      <c r="AB68" s="573" t="e">
        <v>#N/A</v>
      </c>
      <c r="AC68" s="577"/>
      <c r="AD68" s="580" t="str">
        <f t="shared" si="0"/>
        <v/>
      </c>
      <c r="AE68" s="583" t="str">
        <f t="shared" si="1"/>
        <v/>
      </c>
      <c r="AF68" s="583" t="str">
        <f t="shared" si="2"/>
        <v/>
      </c>
      <c r="AG68" s="583" t="str">
        <f t="shared" si="3"/>
        <v/>
      </c>
    </row>
    <row r="69" spans="1:33" ht="24.9" customHeight="1">
      <c r="A69" s="477">
        <v>54</v>
      </c>
      <c r="B69" s="488" t="str">
        <f>IF(基本情報入力シート!C106="","",基本情報入力シート!C106)</f>
        <v/>
      </c>
      <c r="C69" s="488"/>
      <c r="D69" s="488"/>
      <c r="E69" s="488"/>
      <c r="F69" s="488"/>
      <c r="G69" s="488"/>
      <c r="H69" s="488"/>
      <c r="I69" s="488"/>
      <c r="J69" s="494" t="str">
        <f>IF(基本情報入力シート!M106="","",基本情報入力シート!M106)</f>
        <v/>
      </c>
      <c r="K69" s="495" t="str">
        <f>IF(基本情報入力シート!R106="","",基本情報入力シート!R106)</f>
        <v/>
      </c>
      <c r="L69" s="495" t="str">
        <f>IF(基本情報入力シート!W106="","",基本情報入力シート!W106)</f>
        <v/>
      </c>
      <c r="M69" s="502" t="str">
        <f>IF(基本情報入力シート!X106="","",基本情報入力シート!X106)</f>
        <v/>
      </c>
      <c r="N69" s="512" t="str">
        <f>IF(基本情報入力シート!Y106="","",基本情報入力シート!Y106)</f>
        <v/>
      </c>
      <c r="O69" s="519"/>
      <c r="P69" s="523"/>
      <c r="Q69" s="526"/>
      <c r="R69" s="533"/>
      <c r="S69" s="537"/>
      <c r="T69" s="541" t="e">
        <v>#N/A</v>
      </c>
      <c r="U69" s="545"/>
      <c r="V69" s="551"/>
      <c r="W69" s="552"/>
      <c r="X69" s="560" t="e">
        <v>#N/A</v>
      </c>
      <c r="Y69" s="560"/>
      <c r="Z69" s="564"/>
      <c r="AA69" s="569"/>
      <c r="AB69" s="573" t="e">
        <v>#N/A</v>
      </c>
      <c r="AC69" s="577"/>
      <c r="AD69" s="580" t="str">
        <f t="shared" si="0"/>
        <v/>
      </c>
      <c r="AE69" s="583" t="str">
        <f t="shared" si="1"/>
        <v/>
      </c>
      <c r="AF69" s="583" t="str">
        <f t="shared" si="2"/>
        <v/>
      </c>
      <c r="AG69" s="583" t="str">
        <f t="shared" si="3"/>
        <v/>
      </c>
    </row>
    <row r="70" spans="1:33" ht="24.9" customHeight="1">
      <c r="A70" s="477">
        <v>55</v>
      </c>
      <c r="B70" s="488" t="str">
        <f>IF(基本情報入力シート!C107="","",基本情報入力シート!C107)</f>
        <v/>
      </c>
      <c r="C70" s="488"/>
      <c r="D70" s="488"/>
      <c r="E70" s="488"/>
      <c r="F70" s="488"/>
      <c r="G70" s="488"/>
      <c r="H70" s="488"/>
      <c r="I70" s="488"/>
      <c r="J70" s="494" t="str">
        <f>IF(基本情報入力シート!M107="","",基本情報入力シート!M107)</f>
        <v/>
      </c>
      <c r="K70" s="495" t="str">
        <f>IF(基本情報入力シート!R107="","",基本情報入力シート!R107)</f>
        <v/>
      </c>
      <c r="L70" s="495" t="str">
        <f>IF(基本情報入力シート!W107="","",基本情報入力シート!W107)</f>
        <v/>
      </c>
      <c r="M70" s="502" t="str">
        <f>IF(基本情報入力シート!X107="","",基本情報入力シート!X107)</f>
        <v/>
      </c>
      <c r="N70" s="512" t="str">
        <f>IF(基本情報入力シート!Y107="","",基本情報入力シート!Y107)</f>
        <v/>
      </c>
      <c r="O70" s="519"/>
      <c r="P70" s="523"/>
      <c r="Q70" s="526"/>
      <c r="R70" s="533"/>
      <c r="S70" s="537"/>
      <c r="T70" s="541" t="e">
        <v>#N/A</v>
      </c>
      <c r="U70" s="545"/>
      <c r="V70" s="551"/>
      <c r="W70" s="552"/>
      <c r="X70" s="560" t="e">
        <v>#N/A</v>
      </c>
      <c r="Y70" s="560"/>
      <c r="Z70" s="564"/>
      <c r="AA70" s="569"/>
      <c r="AB70" s="573" t="e">
        <v>#N/A</v>
      </c>
      <c r="AC70" s="577"/>
      <c r="AD70" s="580" t="str">
        <f t="shared" si="0"/>
        <v/>
      </c>
      <c r="AE70" s="583" t="str">
        <f t="shared" si="1"/>
        <v/>
      </c>
      <c r="AF70" s="583" t="str">
        <f t="shared" si="2"/>
        <v/>
      </c>
      <c r="AG70" s="583" t="str">
        <f t="shared" si="3"/>
        <v/>
      </c>
    </row>
    <row r="71" spans="1:33" ht="24.9" customHeight="1">
      <c r="A71" s="477">
        <v>56</v>
      </c>
      <c r="B71" s="488" t="str">
        <f>IF(基本情報入力シート!C108="","",基本情報入力シート!C108)</f>
        <v/>
      </c>
      <c r="C71" s="488"/>
      <c r="D71" s="488"/>
      <c r="E71" s="488"/>
      <c r="F71" s="488"/>
      <c r="G71" s="488"/>
      <c r="H71" s="488"/>
      <c r="I71" s="488"/>
      <c r="J71" s="494" t="str">
        <f>IF(基本情報入力シート!M108="","",基本情報入力シート!M108)</f>
        <v/>
      </c>
      <c r="K71" s="495" t="str">
        <f>IF(基本情報入力シート!R108="","",基本情報入力シート!R108)</f>
        <v/>
      </c>
      <c r="L71" s="495" t="str">
        <f>IF(基本情報入力シート!W108="","",基本情報入力シート!W108)</f>
        <v/>
      </c>
      <c r="M71" s="502" t="str">
        <f>IF(基本情報入力シート!X108="","",基本情報入力シート!X108)</f>
        <v/>
      </c>
      <c r="N71" s="512" t="str">
        <f>IF(基本情報入力シート!Y108="","",基本情報入力シート!Y108)</f>
        <v/>
      </c>
      <c r="O71" s="519"/>
      <c r="P71" s="523"/>
      <c r="Q71" s="526"/>
      <c r="R71" s="533"/>
      <c r="S71" s="537"/>
      <c r="T71" s="541" t="e">
        <v>#N/A</v>
      </c>
      <c r="U71" s="545"/>
      <c r="V71" s="551"/>
      <c r="W71" s="552"/>
      <c r="X71" s="560" t="e">
        <v>#N/A</v>
      </c>
      <c r="Y71" s="560"/>
      <c r="Z71" s="564"/>
      <c r="AA71" s="569"/>
      <c r="AB71" s="573" t="e">
        <v>#N/A</v>
      </c>
      <c r="AC71" s="577"/>
      <c r="AD71" s="580" t="str">
        <f t="shared" si="0"/>
        <v/>
      </c>
      <c r="AE71" s="583" t="str">
        <f t="shared" si="1"/>
        <v/>
      </c>
      <c r="AF71" s="583" t="str">
        <f t="shared" si="2"/>
        <v/>
      </c>
      <c r="AG71" s="583" t="str">
        <f t="shared" si="3"/>
        <v/>
      </c>
    </row>
    <row r="72" spans="1:33" ht="24.9" customHeight="1">
      <c r="A72" s="477">
        <v>57</v>
      </c>
      <c r="B72" s="488" t="str">
        <f>IF(基本情報入力シート!C109="","",基本情報入力シート!C109)</f>
        <v/>
      </c>
      <c r="C72" s="488"/>
      <c r="D72" s="488"/>
      <c r="E72" s="488"/>
      <c r="F72" s="488"/>
      <c r="G72" s="488"/>
      <c r="H72" s="488"/>
      <c r="I72" s="488"/>
      <c r="J72" s="494" t="str">
        <f>IF(基本情報入力シート!M109="","",基本情報入力シート!M109)</f>
        <v/>
      </c>
      <c r="K72" s="495" t="str">
        <f>IF(基本情報入力シート!R109="","",基本情報入力シート!R109)</f>
        <v/>
      </c>
      <c r="L72" s="495" t="str">
        <f>IF(基本情報入力シート!W109="","",基本情報入力シート!W109)</f>
        <v/>
      </c>
      <c r="M72" s="502" t="str">
        <f>IF(基本情報入力シート!X109="","",基本情報入力シート!X109)</f>
        <v/>
      </c>
      <c r="N72" s="512" t="str">
        <f>IF(基本情報入力シート!Y109="","",基本情報入力シート!Y109)</f>
        <v/>
      </c>
      <c r="O72" s="519"/>
      <c r="P72" s="523"/>
      <c r="Q72" s="526"/>
      <c r="R72" s="533"/>
      <c r="S72" s="537"/>
      <c r="T72" s="541" t="e">
        <v>#N/A</v>
      </c>
      <c r="U72" s="545"/>
      <c r="V72" s="551"/>
      <c r="W72" s="552"/>
      <c r="X72" s="560" t="e">
        <v>#N/A</v>
      </c>
      <c r="Y72" s="560"/>
      <c r="Z72" s="564"/>
      <c r="AA72" s="569"/>
      <c r="AB72" s="573" t="e">
        <v>#N/A</v>
      </c>
      <c r="AC72" s="577"/>
      <c r="AD72" s="580" t="str">
        <f t="shared" si="0"/>
        <v/>
      </c>
      <c r="AE72" s="583" t="str">
        <f t="shared" si="1"/>
        <v/>
      </c>
      <c r="AF72" s="583" t="str">
        <f t="shared" si="2"/>
        <v/>
      </c>
      <c r="AG72" s="583" t="str">
        <f t="shared" si="3"/>
        <v/>
      </c>
    </row>
    <row r="73" spans="1:33" ht="24.9" customHeight="1">
      <c r="A73" s="477">
        <v>58</v>
      </c>
      <c r="B73" s="488" t="str">
        <f>IF(基本情報入力シート!C110="","",基本情報入力シート!C110)</f>
        <v/>
      </c>
      <c r="C73" s="488"/>
      <c r="D73" s="488"/>
      <c r="E73" s="488"/>
      <c r="F73" s="488"/>
      <c r="G73" s="488"/>
      <c r="H73" s="488"/>
      <c r="I73" s="488"/>
      <c r="J73" s="494" t="str">
        <f>IF(基本情報入力シート!M110="","",基本情報入力シート!M110)</f>
        <v/>
      </c>
      <c r="K73" s="495" t="str">
        <f>IF(基本情報入力シート!R110="","",基本情報入力シート!R110)</f>
        <v/>
      </c>
      <c r="L73" s="495" t="str">
        <f>IF(基本情報入力シート!W110="","",基本情報入力シート!W110)</f>
        <v/>
      </c>
      <c r="M73" s="502" t="str">
        <f>IF(基本情報入力シート!X110="","",基本情報入力シート!X110)</f>
        <v/>
      </c>
      <c r="N73" s="512" t="str">
        <f>IF(基本情報入力シート!Y110="","",基本情報入力シート!Y110)</f>
        <v/>
      </c>
      <c r="O73" s="519"/>
      <c r="P73" s="523"/>
      <c r="Q73" s="526"/>
      <c r="R73" s="533"/>
      <c r="S73" s="537"/>
      <c r="T73" s="541" t="e">
        <v>#N/A</v>
      </c>
      <c r="U73" s="545"/>
      <c r="V73" s="551"/>
      <c r="W73" s="552"/>
      <c r="X73" s="560" t="e">
        <v>#N/A</v>
      </c>
      <c r="Y73" s="560"/>
      <c r="Z73" s="564"/>
      <c r="AA73" s="569"/>
      <c r="AB73" s="573" t="e">
        <v>#N/A</v>
      </c>
      <c r="AC73" s="577"/>
      <c r="AD73" s="580" t="str">
        <f t="shared" si="0"/>
        <v/>
      </c>
      <c r="AE73" s="583" t="str">
        <f t="shared" si="1"/>
        <v/>
      </c>
      <c r="AF73" s="583" t="str">
        <f t="shared" si="2"/>
        <v/>
      </c>
      <c r="AG73" s="583" t="str">
        <f t="shared" si="3"/>
        <v/>
      </c>
    </row>
    <row r="74" spans="1:33" ht="24.9" customHeight="1">
      <c r="A74" s="477">
        <v>59</v>
      </c>
      <c r="B74" s="488" t="str">
        <f>IF(基本情報入力シート!C111="","",基本情報入力シート!C111)</f>
        <v/>
      </c>
      <c r="C74" s="488"/>
      <c r="D74" s="488"/>
      <c r="E74" s="488"/>
      <c r="F74" s="488"/>
      <c r="G74" s="488"/>
      <c r="H74" s="488"/>
      <c r="I74" s="488"/>
      <c r="J74" s="494" t="str">
        <f>IF(基本情報入力シート!M111="","",基本情報入力シート!M111)</f>
        <v/>
      </c>
      <c r="K74" s="495" t="str">
        <f>IF(基本情報入力シート!R111="","",基本情報入力シート!R111)</f>
        <v/>
      </c>
      <c r="L74" s="495" t="str">
        <f>IF(基本情報入力シート!W111="","",基本情報入力シート!W111)</f>
        <v/>
      </c>
      <c r="M74" s="502" t="str">
        <f>IF(基本情報入力シート!X111="","",基本情報入力シート!X111)</f>
        <v/>
      </c>
      <c r="N74" s="512" t="str">
        <f>IF(基本情報入力シート!Y111="","",基本情報入力シート!Y111)</f>
        <v/>
      </c>
      <c r="O74" s="519"/>
      <c r="P74" s="523"/>
      <c r="Q74" s="526"/>
      <c r="R74" s="533"/>
      <c r="S74" s="537"/>
      <c r="T74" s="541" t="e">
        <v>#N/A</v>
      </c>
      <c r="U74" s="545"/>
      <c r="V74" s="551"/>
      <c r="W74" s="552"/>
      <c r="X74" s="560" t="e">
        <v>#N/A</v>
      </c>
      <c r="Y74" s="560"/>
      <c r="Z74" s="564"/>
      <c r="AA74" s="569"/>
      <c r="AB74" s="573" t="e">
        <v>#N/A</v>
      </c>
      <c r="AC74" s="577"/>
      <c r="AD74" s="580" t="str">
        <f t="shared" si="0"/>
        <v/>
      </c>
      <c r="AE74" s="583" t="str">
        <f t="shared" si="1"/>
        <v/>
      </c>
      <c r="AF74" s="583" t="str">
        <f t="shared" si="2"/>
        <v/>
      </c>
      <c r="AG74" s="583" t="str">
        <f t="shared" si="3"/>
        <v/>
      </c>
    </row>
    <row r="75" spans="1:33" ht="24.9" customHeight="1">
      <c r="A75" s="477">
        <v>60</v>
      </c>
      <c r="B75" s="488" t="str">
        <f>IF(基本情報入力シート!C112="","",基本情報入力シート!C112)</f>
        <v/>
      </c>
      <c r="C75" s="488"/>
      <c r="D75" s="488"/>
      <c r="E75" s="488"/>
      <c r="F75" s="488"/>
      <c r="G75" s="488"/>
      <c r="H75" s="488"/>
      <c r="I75" s="488"/>
      <c r="J75" s="494" t="str">
        <f>IF(基本情報入力シート!M112="","",基本情報入力シート!M112)</f>
        <v/>
      </c>
      <c r="K75" s="495" t="str">
        <f>IF(基本情報入力シート!R112="","",基本情報入力シート!R112)</f>
        <v/>
      </c>
      <c r="L75" s="495" t="str">
        <f>IF(基本情報入力シート!W112="","",基本情報入力シート!W112)</f>
        <v/>
      </c>
      <c r="M75" s="502" t="str">
        <f>IF(基本情報入力シート!X112="","",基本情報入力シート!X112)</f>
        <v/>
      </c>
      <c r="N75" s="512" t="str">
        <f>IF(基本情報入力シート!Y112="","",基本情報入力シート!Y112)</f>
        <v/>
      </c>
      <c r="O75" s="519"/>
      <c r="P75" s="523"/>
      <c r="Q75" s="526"/>
      <c r="R75" s="533"/>
      <c r="S75" s="537"/>
      <c r="T75" s="541" t="e">
        <v>#N/A</v>
      </c>
      <c r="U75" s="545"/>
      <c r="V75" s="551"/>
      <c r="W75" s="552"/>
      <c r="X75" s="560" t="e">
        <v>#N/A</v>
      </c>
      <c r="Y75" s="560"/>
      <c r="Z75" s="564"/>
      <c r="AA75" s="569"/>
      <c r="AB75" s="573" t="e">
        <v>#N/A</v>
      </c>
      <c r="AC75" s="577"/>
      <c r="AD75" s="580" t="str">
        <f t="shared" si="0"/>
        <v/>
      </c>
      <c r="AE75" s="583" t="str">
        <f t="shared" si="1"/>
        <v/>
      </c>
      <c r="AF75" s="583" t="str">
        <f t="shared" si="2"/>
        <v/>
      </c>
      <c r="AG75" s="583" t="str">
        <f t="shared" si="3"/>
        <v/>
      </c>
    </row>
    <row r="76" spans="1:33" ht="24.9" customHeight="1">
      <c r="A76" s="477">
        <v>61</v>
      </c>
      <c r="B76" s="488" t="str">
        <f>IF(基本情報入力シート!C113="","",基本情報入力シート!C113)</f>
        <v/>
      </c>
      <c r="C76" s="488"/>
      <c r="D76" s="488"/>
      <c r="E76" s="488"/>
      <c r="F76" s="488"/>
      <c r="G76" s="488"/>
      <c r="H76" s="488"/>
      <c r="I76" s="488"/>
      <c r="J76" s="494" t="str">
        <f>IF(基本情報入力シート!M113="","",基本情報入力シート!M113)</f>
        <v/>
      </c>
      <c r="K76" s="495" t="str">
        <f>IF(基本情報入力シート!R113="","",基本情報入力シート!R113)</f>
        <v/>
      </c>
      <c r="L76" s="495" t="str">
        <f>IF(基本情報入力シート!W113="","",基本情報入力シート!W113)</f>
        <v/>
      </c>
      <c r="M76" s="502" t="str">
        <f>IF(基本情報入力シート!X113="","",基本情報入力シート!X113)</f>
        <v/>
      </c>
      <c r="N76" s="512" t="str">
        <f>IF(基本情報入力シート!Y113="","",基本情報入力シート!Y113)</f>
        <v/>
      </c>
      <c r="O76" s="519"/>
      <c r="P76" s="523"/>
      <c r="Q76" s="526"/>
      <c r="R76" s="533"/>
      <c r="S76" s="537"/>
      <c r="T76" s="541" t="e">
        <v>#N/A</v>
      </c>
      <c r="U76" s="545"/>
      <c r="V76" s="551"/>
      <c r="W76" s="552"/>
      <c r="X76" s="560" t="e">
        <v>#N/A</v>
      </c>
      <c r="Y76" s="560"/>
      <c r="Z76" s="564"/>
      <c r="AA76" s="569"/>
      <c r="AB76" s="573" t="e">
        <v>#N/A</v>
      </c>
      <c r="AC76" s="577"/>
      <c r="AD76" s="580" t="str">
        <f t="shared" si="0"/>
        <v/>
      </c>
      <c r="AE76" s="583" t="str">
        <f t="shared" si="1"/>
        <v/>
      </c>
      <c r="AF76" s="583" t="str">
        <f t="shared" si="2"/>
        <v/>
      </c>
      <c r="AG76" s="583" t="str">
        <f t="shared" si="3"/>
        <v/>
      </c>
    </row>
    <row r="77" spans="1:33" ht="24.9" customHeight="1">
      <c r="A77" s="477">
        <v>62</v>
      </c>
      <c r="B77" s="488" t="str">
        <f>IF(基本情報入力シート!C114="","",基本情報入力シート!C114)</f>
        <v/>
      </c>
      <c r="C77" s="488"/>
      <c r="D77" s="488"/>
      <c r="E77" s="488"/>
      <c r="F77" s="488"/>
      <c r="G77" s="488"/>
      <c r="H77" s="488"/>
      <c r="I77" s="488"/>
      <c r="J77" s="494" t="str">
        <f>IF(基本情報入力シート!M114="","",基本情報入力シート!M114)</f>
        <v/>
      </c>
      <c r="K77" s="495" t="str">
        <f>IF(基本情報入力シート!R114="","",基本情報入力シート!R114)</f>
        <v/>
      </c>
      <c r="L77" s="495" t="str">
        <f>IF(基本情報入力シート!W114="","",基本情報入力シート!W114)</f>
        <v/>
      </c>
      <c r="M77" s="502" t="str">
        <f>IF(基本情報入力シート!X114="","",基本情報入力シート!X114)</f>
        <v/>
      </c>
      <c r="N77" s="512" t="str">
        <f>IF(基本情報入力シート!Y114="","",基本情報入力シート!Y114)</f>
        <v/>
      </c>
      <c r="O77" s="519"/>
      <c r="P77" s="523"/>
      <c r="Q77" s="526"/>
      <c r="R77" s="533"/>
      <c r="S77" s="537"/>
      <c r="T77" s="541" t="e">
        <v>#N/A</v>
      </c>
      <c r="U77" s="545"/>
      <c r="V77" s="551"/>
      <c r="W77" s="552"/>
      <c r="X77" s="560" t="e">
        <v>#N/A</v>
      </c>
      <c r="Y77" s="560"/>
      <c r="Z77" s="564"/>
      <c r="AA77" s="569"/>
      <c r="AB77" s="573" t="e">
        <v>#N/A</v>
      </c>
      <c r="AC77" s="577"/>
      <c r="AD77" s="580" t="str">
        <f t="shared" si="0"/>
        <v/>
      </c>
      <c r="AE77" s="583" t="str">
        <f t="shared" si="1"/>
        <v/>
      </c>
      <c r="AF77" s="583" t="str">
        <f t="shared" si="2"/>
        <v/>
      </c>
      <c r="AG77" s="583" t="str">
        <f t="shared" si="3"/>
        <v/>
      </c>
    </row>
    <row r="78" spans="1:33" ht="24.9" customHeight="1">
      <c r="A78" s="477">
        <v>63</v>
      </c>
      <c r="B78" s="488" t="str">
        <f>IF(基本情報入力シート!C115="","",基本情報入力シート!C115)</f>
        <v/>
      </c>
      <c r="C78" s="488"/>
      <c r="D78" s="488"/>
      <c r="E78" s="488"/>
      <c r="F78" s="488"/>
      <c r="G78" s="488"/>
      <c r="H78" s="488"/>
      <c r="I78" s="488"/>
      <c r="J78" s="494" t="str">
        <f>IF(基本情報入力シート!M115="","",基本情報入力シート!M115)</f>
        <v/>
      </c>
      <c r="K78" s="495" t="str">
        <f>IF(基本情報入力シート!R115="","",基本情報入力シート!R115)</f>
        <v/>
      </c>
      <c r="L78" s="495" t="str">
        <f>IF(基本情報入力シート!W115="","",基本情報入力シート!W115)</f>
        <v/>
      </c>
      <c r="M78" s="502" t="str">
        <f>IF(基本情報入力シート!X115="","",基本情報入力シート!X115)</f>
        <v/>
      </c>
      <c r="N78" s="512" t="str">
        <f>IF(基本情報入力シート!Y115="","",基本情報入力シート!Y115)</f>
        <v/>
      </c>
      <c r="O78" s="519"/>
      <c r="P78" s="523"/>
      <c r="Q78" s="526"/>
      <c r="R78" s="533"/>
      <c r="S78" s="537"/>
      <c r="T78" s="541" t="e">
        <v>#N/A</v>
      </c>
      <c r="U78" s="545"/>
      <c r="V78" s="551"/>
      <c r="W78" s="552"/>
      <c r="X78" s="560" t="e">
        <v>#N/A</v>
      </c>
      <c r="Y78" s="560"/>
      <c r="Z78" s="564"/>
      <c r="AA78" s="569"/>
      <c r="AB78" s="573" t="e">
        <v>#N/A</v>
      </c>
      <c r="AC78" s="577"/>
      <c r="AD78" s="580" t="str">
        <f t="shared" si="0"/>
        <v/>
      </c>
      <c r="AE78" s="583" t="str">
        <f t="shared" si="1"/>
        <v/>
      </c>
      <c r="AF78" s="583" t="str">
        <f t="shared" si="2"/>
        <v/>
      </c>
      <c r="AG78" s="583" t="str">
        <f t="shared" si="3"/>
        <v/>
      </c>
    </row>
    <row r="79" spans="1:33" ht="24.9" customHeight="1">
      <c r="A79" s="477">
        <v>64</v>
      </c>
      <c r="B79" s="488" t="str">
        <f>IF(基本情報入力シート!C116="","",基本情報入力シート!C116)</f>
        <v/>
      </c>
      <c r="C79" s="488"/>
      <c r="D79" s="488"/>
      <c r="E79" s="488"/>
      <c r="F79" s="488"/>
      <c r="G79" s="488"/>
      <c r="H79" s="488"/>
      <c r="I79" s="488"/>
      <c r="J79" s="494" t="str">
        <f>IF(基本情報入力シート!M116="","",基本情報入力シート!M116)</f>
        <v/>
      </c>
      <c r="K79" s="495" t="str">
        <f>IF(基本情報入力シート!R116="","",基本情報入力シート!R116)</f>
        <v/>
      </c>
      <c r="L79" s="495" t="str">
        <f>IF(基本情報入力シート!W116="","",基本情報入力シート!W116)</f>
        <v/>
      </c>
      <c r="M79" s="502" t="str">
        <f>IF(基本情報入力シート!X116="","",基本情報入力シート!X116)</f>
        <v/>
      </c>
      <c r="N79" s="512" t="str">
        <f>IF(基本情報入力シート!Y116="","",基本情報入力シート!Y116)</f>
        <v/>
      </c>
      <c r="O79" s="519"/>
      <c r="P79" s="523"/>
      <c r="Q79" s="526"/>
      <c r="R79" s="533"/>
      <c r="S79" s="537"/>
      <c r="T79" s="541" t="e">
        <v>#N/A</v>
      </c>
      <c r="U79" s="545"/>
      <c r="V79" s="551"/>
      <c r="W79" s="552"/>
      <c r="X79" s="560" t="e">
        <v>#N/A</v>
      </c>
      <c r="Y79" s="560"/>
      <c r="Z79" s="564"/>
      <c r="AA79" s="569"/>
      <c r="AB79" s="573" t="e">
        <v>#N/A</v>
      </c>
      <c r="AC79" s="577"/>
      <c r="AD79" s="580" t="str">
        <f t="shared" si="0"/>
        <v/>
      </c>
      <c r="AE79" s="583" t="str">
        <f t="shared" si="1"/>
        <v/>
      </c>
      <c r="AF79" s="583" t="str">
        <f t="shared" si="2"/>
        <v/>
      </c>
      <c r="AG79" s="583" t="str">
        <f t="shared" si="3"/>
        <v/>
      </c>
    </row>
    <row r="80" spans="1:33" ht="24.9" customHeight="1">
      <c r="A80" s="477">
        <v>65</v>
      </c>
      <c r="B80" s="488" t="str">
        <f>IF(基本情報入力シート!C117="","",基本情報入力シート!C117)</f>
        <v/>
      </c>
      <c r="C80" s="488"/>
      <c r="D80" s="488"/>
      <c r="E80" s="488"/>
      <c r="F80" s="488"/>
      <c r="G80" s="488"/>
      <c r="H80" s="488"/>
      <c r="I80" s="488"/>
      <c r="J80" s="494" t="str">
        <f>IF(基本情報入力シート!M117="","",基本情報入力シート!M117)</f>
        <v/>
      </c>
      <c r="K80" s="495" t="str">
        <f>IF(基本情報入力シート!R117="","",基本情報入力シート!R117)</f>
        <v/>
      </c>
      <c r="L80" s="495" t="str">
        <f>IF(基本情報入力シート!W117="","",基本情報入力シート!W117)</f>
        <v/>
      </c>
      <c r="M80" s="502" t="str">
        <f>IF(基本情報入力シート!X117="","",基本情報入力シート!X117)</f>
        <v/>
      </c>
      <c r="N80" s="512" t="str">
        <f>IF(基本情報入力シート!Y117="","",基本情報入力シート!Y117)</f>
        <v/>
      </c>
      <c r="O80" s="519"/>
      <c r="P80" s="523"/>
      <c r="Q80" s="526"/>
      <c r="R80" s="533"/>
      <c r="S80" s="537"/>
      <c r="T80" s="541" t="e">
        <v>#N/A</v>
      </c>
      <c r="U80" s="545"/>
      <c r="V80" s="551"/>
      <c r="W80" s="552"/>
      <c r="X80" s="560" t="e">
        <v>#N/A</v>
      </c>
      <c r="Y80" s="560"/>
      <c r="Z80" s="564"/>
      <c r="AA80" s="569"/>
      <c r="AB80" s="573" t="e">
        <v>#N/A</v>
      </c>
      <c r="AC80" s="577"/>
      <c r="AD80" s="580" t="str">
        <f t="shared" ref="AD80:AD143"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83" t="str">
        <f t="shared" ref="AE80:AE143" si="5">IF(AND(O80="",R80=""),"",O80&amp;"から"&amp;R80)</f>
        <v/>
      </c>
      <c r="AF80" s="583" t="str">
        <f t="shared" ref="AF80:AF143" si="6">IF(AND(P80="",U80=""),"",P80&amp;"から"&amp;U80)</f>
        <v/>
      </c>
      <c r="AG80" s="583" t="str">
        <f t="shared" ref="AG80:AG143" si="7">IF(AND(Q80="",Z80=""),"",Q80&amp;"から"&amp;Z80)</f>
        <v/>
      </c>
    </row>
    <row r="81" spans="1:33" ht="24.9" customHeight="1">
      <c r="A81" s="477">
        <v>66</v>
      </c>
      <c r="B81" s="488" t="str">
        <f>IF(基本情報入力シート!C118="","",基本情報入力シート!C118)</f>
        <v/>
      </c>
      <c r="C81" s="488"/>
      <c r="D81" s="488"/>
      <c r="E81" s="488"/>
      <c r="F81" s="488"/>
      <c r="G81" s="488"/>
      <c r="H81" s="488"/>
      <c r="I81" s="488"/>
      <c r="J81" s="494" t="str">
        <f>IF(基本情報入力シート!M118="","",基本情報入力シート!M118)</f>
        <v/>
      </c>
      <c r="K81" s="495" t="str">
        <f>IF(基本情報入力シート!R118="","",基本情報入力シート!R118)</f>
        <v/>
      </c>
      <c r="L81" s="495" t="str">
        <f>IF(基本情報入力シート!W118="","",基本情報入力シート!W118)</f>
        <v/>
      </c>
      <c r="M81" s="502" t="str">
        <f>IF(基本情報入力シート!X118="","",基本情報入力シート!X118)</f>
        <v/>
      </c>
      <c r="N81" s="512" t="str">
        <f>IF(基本情報入力シート!Y118="","",基本情報入力シート!Y118)</f>
        <v/>
      </c>
      <c r="O81" s="519"/>
      <c r="P81" s="523"/>
      <c r="Q81" s="526"/>
      <c r="R81" s="533"/>
      <c r="S81" s="537"/>
      <c r="T81" s="541" t="e">
        <v>#N/A</v>
      </c>
      <c r="U81" s="545"/>
      <c r="V81" s="551"/>
      <c r="W81" s="552"/>
      <c r="X81" s="560" t="e">
        <v>#N/A</v>
      </c>
      <c r="Y81" s="560"/>
      <c r="Z81" s="564"/>
      <c r="AA81" s="569"/>
      <c r="AB81" s="573" t="e">
        <v>#N/A</v>
      </c>
      <c r="AC81" s="577"/>
      <c r="AD81" s="580" t="str">
        <f t="shared" si="4"/>
        <v/>
      </c>
      <c r="AE81" s="583" t="str">
        <f t="shared" si="5"/>
        <v/>
      </c>
      <c r="AF81" s="583" t="str">
        <f t="shared" si="6"/>
        <v/>
      </c>
      <c r="AG81" s="583" t="str">
        <f t="shared" si="7"/>
        <v/>
      </c>
    </row>
    <row r="82" spans="1:33" ht="24.9" customHeight="1">
      <c r="A82" s="477">
        <v>67</v>
      </c>
      <c r="B82" s="488" t="str">
        <f>IF(基本情報入力シート!C119="","",基本情報入力シート!C119)</f>
        <v/>
      </c>
      <c r="C82" s="488"/>
      <c r="D82" s="488"/>
      <c r="E82" s="488"/>
      <c r="F82" s="488"/>
      <c r="G82" s="488"/>
      <c r="H82" s="488"/>
      <c r="I82" s="488"/>
      <c r="J82" s="494" t="str">
        <f>IF(基本情報入力シート!M119="","",基本情報入力シート!M119)</f>
        <v/>
      </c>
      <c r="K82" s="495" t="str">
        <f>IF(基本情報入力シート!R119="","",基本情報入力シート!R119)</f>
        <v/>
      </c>
      <c r="L82" s="495" t="str">
        <f>IF(基本情報入力シート!W119="","",基本情報入力シート!W119)</f>
        <v/>
      </c>
      <c r="M82" s="502" t="str">
        <f>IF(基本情報入力シート!X119="","",基本情報入力シート!X119)</f>
        <v/>
      </c>
      <c r="N82" s="512" t="str">
        <f>IF(基本情報入力シート!Y119="","",基本情報入力シート!Y119)</f>
        <v/>
      </c>
      <c r="O82" s="519"/>
      <c r="P82" s="523"/>
      <c r="Q82" s="526"/>
      <c r="R82" s="533"/>
      <c r="S82" s="537"/>
      <c r="T82" s="541" t="e">
        <v>#N/A</v>
      </c>
      <c r="U82" s="545"/>
      <c r="V82" s="551"/>
      <c r="W82" s="552"/>
      <c r="X82" s="560" t="e">
        <v>#N/A</v>
      </c>
      <c r="Y82" s="560"/>
      <c r="Z82" s="564"/>
      <c r="AA82" s="569"/>
      <c r="AB82" s="573" t="e">
        <v>#N/A</v>
      </c>
      <c r="AC82" s="577"/>
      <c r="AD82" s="580" t="str">
        <f t="shared" si="4"/>
        <v/>
      </c>
      <c r="AE82" s="583" t="str">
        <f t="shared" si="5"/>
        <v/>
      </c>
      <c r="AF82" s="583" t="str">
        <f t="shared" si="6"/>
        <v/>
      </c>
      <c r="AG82" s="583" t="str">
        <f t="shared" si="7"/>
        <v/>
      </c>
    </row>
    <row r="83" spans="1:33" ht="24.9" customHeight="1">
      <c r="A83" s="477">
        <v>68</v>
      </c>
      <c r="B83" s="488" t="str">
        <f>IF(基本情報入力シート!C120="","",基本情報入力シート!C120)</f>
        <v/>
      </c>
      <c r="C83" s="488"/>
      <c r="D83" s="488"/>
      <c r="E83" s="488"/>
      <c r="F83" s="488"/>
      <c r="G83" s="488"/>
      <c r="H83" s="488"/>
      <c r="I83" s="488"/>
      <c r="J83" s="494" t="str">
        <f>IF(基本情報入力シート!M120="","",基本情報入力シート!M120)</f>
        <v/>
      </c>
      <c r="K83" s="495" t="str">
        <f>IF(基本情報入力シート!R120="","",基本情報入力シート!R120)</f>
        <v/>
      </c>
      <c r="L83" s="495" t="str">
        <f>IF(基本情報入力シート!W120="","",基本情報入力シート!W120)</f>
        <v/>
      </c>
      <c r="M83" s="502" t="str">
        <f>IF(基本情報入力シート!X120="","",基本情報入力シート!X120)</f>
        <v/>
      </c>
      <c r="N83" s="512" t="str">
        <f>IF(基本情報入力シート!Y120="","",基本情報入力シート!Y120)</f>
        <v/>
      </c>
      <c r="O83" s="519"/>
      <c r="P83" s="523"/>
      <c r="Q83" s="526"/>
      <c r="R83" s="533"/>
      <c r="S83" s="537"/>
      <c r="T83" s="541" t="e">
        <v>#N/A</v>
      </c>
      <c r="U83" s="545"/>
      <c r="V83" s="551"/>
      <c r="W83" s="552"/>
      <c r="X83" s="560" t="e">
        <v>#N/A</v>
      </c>
      <c r="Y83" s="560"/>
      <c r="Z83" s="564"/>
      <c r="AA83" s="569"/>
      <c r="AB83" s="573" t="e">
        <v>#N/A</v>
      </c>
      <c r="AC83" s="577"/>
      <c r="AD83" s="580" t="str">
        <f t="shared" si="4"/>
        <v/>
      </c>
      <c r="AE83" s="583" t="str">
        <f t="shared" si="5"/>
        <v/>
      </c>
      <c r="AF83" s="583" t="str">
        <f t="shared" si="6"/>
        <v/>
      </c>
      <c r="AG83" s="583" t="str">
        <f t="shared" si="7"/>
        <v/>
      </c>
    </row>
    <row r="84" spans="1:33" ht="24.9" customHeight="1">
      <c r="A84" s="477">
        <v>69</v>
      </c>
      <c r="B84" s="488" t="str">
        <f>IF(基本情報入力シート!C121="","",基本情報入力シート!C121)</f>
        <v/>
      </c>
      <c r="C84" s="488"/>
      <c r="D84" s="488"/>
      <c r="E84" s="488"/>
      <c r="F84" s="488"/>
      <c r="G84" s="488"/>
      <c r="H84" s="488"/>
      <c r="I84" s="488"/>
      <c r="J84" s="494" t="str">
        <f>IF(基本情報入力シート!M121="","",基本情報入力シート!M121)</f>
        <v/>
      </c>
      <c r="K84" s="495" t="str">
        <f>IF(基本情報入力シート!R121="","",基本情報入力シート!R121)</f>
        <v/>
      </c>
      <c r="L84" s="495" t="str">
        <f>IF(基本情報入力シート!W121="","",基本情報入力シート!W121)</f>
        <v/>
      </c>
      <c r="M84" s="502" t="str">
        <f>IF(基本情報入力シート!X121="","",基本情報入力シート!X121)</f>
        <v/>
      </c>
      <c r="N84" s="512" t="str">
        <f>IF(基本情報入力シート!Y121="","",基本情報入力シート!Y121)</f>
        <v/>
      </c>
      <c r="O84" s="519"/>
      <c r="P84" s="523"/>
      <c r="Q84" s="526"/>
      <c r="R84" s="533"/>
      <c r="S84" s="537"/>
      <c r="T84" s="541" t="e">
        <v>#N/A</v>
      </c>
      <c r="U84" s="545"/>
      <c r="V84" s="551"/>
      <c r="W84" s="552"/>
      <c r="X84" s="560" t="e">
        <v>#N/A</v>
      </c>
      <c r="Y84" s="560"/>
      <c r="Z84" s="564"/>
      <c r="AA84" s="569"/>
      <c r="AB84" s="573" t="e">
        <v>#N/A</v>
      </c>
      <c r="AC84" s="577"/>
      <c r="AD84" s="580" t="str">
        <f t="shared" si="4"/>
        <v/>
      </c>
      <c r="AE84" s="583" t="str">
        <f t="shared" si="5"/>
        <v/>
      </c>
      <c r="AF84" s="583" t="str">
        <f t="shared" si="6"/>
        <v/>
      </c>
      <c r="AG84" s="583" t="str">
        <f t="shared" si="7"/>
        <v/>
      </c>
    </row>
    <row r="85" spans="1:33" ht="24.9" customHeight="1">
      <c r="A85" s="477">
        <v>70</v>
      </c>
      <c r="B85" s="488" t="str">
        <f>IF(基本情報入力シート!C122="","",基本情報入力シート!C122)</f>
        <v/>
      </c>
      <c r="C85" s="488"/>
      <c r="D85" s="488"/>
      <c r="E85" s="488"/>
      <c r="F85" s="488"/>
      <c r="G85" s="488"/>
      <c r="H85" s="488"/>
      <c r="I85" s="488"/>
      <c r="J85" s="494" t="str">
        <f>IF(基本情報入力シート!M122="","",基本情報入力シート!M122)</f>
        <v/>
      </c>
      <c r="K85" s="495" t="str">
        <f>IF(基本情報入力シート!R122="","",基本情報入力シート!R122)</f>
        <v/>
      </c>
      <c r="L85" s="495" t="str">
        <f>IF(基本情報入力シート!W122="","",基本情報入力シート!W122)</f>
        <v/>
      </c>
      <c r="M85" s="502" t="str">
        <f>IF(基本情報入力シート!X122="","",基本情報入力シート!X122)</f>
        <v/>
      </c>
      <c r="N85" s="512" t="str">
        <f>IF(基本情報入力シート!Y122="","",基本情報入力シート!Y122)</f>
        <v/>
      </c>
      <c r="O85" s="519"/>
      <c r="P85" s="523"/>
      <c r="Q85" s="526"/>
      <c r="R85" s="533"/>
      <c r="S85" s="537"/>
      <c r="T85" s="541" t="e">
        <v>#N/A</v>
      </c>
      <c r="U85" s="545"/>
      <c r="V85" s="551"/>
      <c r="W85" s="552"/>
      <c r="X85" s="560" t="e">
        <v>#N/A</v>
      </c>
      <c r="Y85" s="560"/>
      <c r="Z85" s="564"/>
      <c r="AA85" s="569"/>
      <c r="AB85" s="573" t="e">
        <v>#N/A</v>
      </c>
      <c r="AC85" s="577"/>
      <c r="AD85" s="580" t="str">
        <f t="shared" si="4"/>
        <v/>
      </c>
      <c r="AE85" s="583" t="str">
        <f t="shared" si="5"/>
        <v/>
      </c>
      <c r="AF85" s="583" t="str">
        <f t="shared" si="6"/>
        <v/>
      </c>
      <c r="AG85" s="583" t="str">
        <f t="shared" si="7"/>
        <v/>
      </c>
    </row>
    <row r="86" spans="1:33" ht="24.9" customHeight="1">
      <c r="A86" s="477">
        <v>71</v>
      </c>
      <c r="B86" s="488" t="str">
        <f>IF(基本情報入力シート!C123="","",基本情報入力シート!C123)</f>
        <v/>
      </c>
      <c r="C86" s="488"/>
      <c r="D86" s="488"/>
      <c r="E86" s="488"/>
      <c r="F86" s="488"/>
      <c r="G86" s="488"/>
      <c r="H86" s="488"/>
      <c r="I86" s="488"/>
      <c r="J86" s="494" t="str">
        <f>IF(基本情報入力シート!M123="","",基本情報入力シート!M123)</f>
        <v/>
      </c>
      <c r="K86" s="495" t="str">
        <f>IF(基本情報入力シート!R123="","",基本情報入力シート!R123)</f>
        <v/>
      </c>
      <c r="L86" s="495" t="str">
        <f>IF(基本情報入力シート!W123="","",基本情報入力シート!W123)</f>
        <v/>
      </c>
      <c r="M86" s="502" t="str">
        <f>IF(基本情報入力シート!X123="","",基本情報入力シート!X123)</f>
        <v/>
      </c>
      <c r="N86" s="512" t="str">
        <f>IF(基本情報入力シート!Y123="","",基本情報入力シート!Y123)</f>
        <v/>
      </c>
      <c r="O86" s="519"/>
      <c r="P86" s="523"/>
      <c r="Q86" s="526"/>
      <c r="R86" s="533"/>
      <c r="S86" s="537"/>
      <c r="T86" s="541" t="e">
        <v>#N/A</v>
      </c>
      <c r="U86" s="545"/>
      <c r="V86" s="551"/>
      <c r="W86" s="552"/>
      <c r="X86" s="560" t="e">
        <v>#N/A</v>
      </c>
      <c r="Y86" s="560"/>
      <c r="Z86" s="564"/>
      <c r="AA86" s="569"/>
      <c r="AB86" s="573" t="e">
        <v>#N/A</v>
      </c>
      <c r="AC86" s="577"/>
      <c r="AD86" s="580" t="str">
        <f t="shared" si="4"/>
        <v/>
      </c>
      <c r="AE86" s="583" t="str">
        <f t="shared" si="5"/>
        <v/>
      </c>
      <c r="AF86" s="583" t="str">
        <f t="shared" si="6"/>
        <v/>
      </c>
      <c r="AG86" s="583" t="str">
        <f t="shared" si="7"/>
        <v/>
      </c>
    </row>
    <row r="87" spans="1:33" ht="24.9" customHeight="1">
      <c r="A87" s="477">
        <v>72</v>
      </c>
      <c r="B87" s="488" t="str">
        <f>IF(基本情報入力シート!C124="","",基本情報入力シート!C124)</f>
        <v/>
      </c>
      <c r="C87" s="488"/>
      <c r="D87" s="488"/>
      <c r="E87" s="488"/>
      <c r="F87" s="488"/>
      <c r="G87" s="488"/>
      <c r="H87" s="488"/>
      <c r="I87" s="488"/>
      <c r="J87" s="494" t="str">
        <f>IF(基本情報入力シート!M124="","",基本情報入力シート!M124)</f>
        <v/>
      </c>
      <c r="K87" s="495" t="str">
        <f>IF(基本情報入力シート!R124="","",基本情報入力シート!R124)</f>
        <v/>
      </c>
      <c r="L87" s="495" t="str">
        <f>IF(基本情報入力シート!W124="","",基本情報入力シート!W124)</f>
        <v/>
      </c>
      <c r="M87" s="502" t="str">
        <f>IF(基本情報入力シート!X124="","",基本情報入力シート!X124)</f>
        <v/>
      </c>
      <c r="N87" s="512" t="str">
        <f>IF(基本情報入力シート!Y124="","",基本情報入力シート!Y124)</f>
        <v/>
      </c>
      <c r="O87" s="519"/>
      <c r="P87" s="523"/>
      <c r="Q87" s="526"/>
      <c r="R87" s="533"/>
      <c r="S87" s="537"/>
      <c r="T87" s="541" t="e">
        <v>#N/A</v>
      </c>
      <c r="U87" s="545"/>
      <c r="V87" s="551"/>
      <c r="W87" s="552"/>
      <c r="X87" s="560" t="e">
        <v>#N/A</v>
      </c>
      <c r="Y87" s="560"/>
      <c r="Z87" s="564"/>
      <c r="AA87" s="569"/>
      <c r="AB87" s="573" t="e">
        <v>#N/A</v>
      </c>
      <c r="AC87" s="577"/>
      <c r="AD87" s="580" t="str">
        <f t="shared" si="4"/>
        <v/>
      </c>
      <c r="AE87" s="583" t="str">
        <f t="shared" si="5"/>
        <v/>
      </c>
      <c r="AF87" s="583" t="str">
        <f t="shared" si="6"/>
        <v/>
      </c>
      <c r="AG87" s="583" t="str">
        <f t="shared" si="7"/>
        <v/>
      </c>
    </row>
    <row r="88" spans="1:33" ht="24.9" customHeight="1">
      <c r="A88" s="477">
        <v>73</v>
      </c>
      <c r="B88" s="488" t="str">
        <f>IF(基本情報入力シート!C125="","",基本情報入力シート!C125)</f>
        <v/>
      </c>
      <c r="C88" s="488"/>
      <c r="D88" s="488"/>
      <c r="E88" s="488"/>
      <c r="F88" s="488"/>
      <c r="G88" s="488"/>
      <c r="H88" s="488"/>
      <c r="I88" s="488"/>
      <c r="J88" s="494" t="str">
        <f>IF(基本情報入力シート!M125="","",基本情報入力シート!M125)</f>
        <v/>
      </c>
      <c r="K88" s="495" t="str">
        <f>IF(基本情報入力シート!R125="","",基本情報入力シート!R125)</f>
        <v/>
      </c>
      <c r="L88" s="495" t="str">
        <f>IF(基本情報入力シート!W125="","",基本情報入力シート!W125)</f>
        <v/>
      </c>
      <c r="M88" s="502" t="str">
        <f>IF(基本情報入力シート!X125="","",基本情報入力シート!X125)</f>
        <v/>
      </c>
      <c r="N88" s="512" t="str">
        <f>IF(基本情報入力シート!Y125="","",基本情報入力シート!Y125)</f>
        <v/>
      </c>
      <c r="O88" s="519"/>
      <c r="P88" s="523"/>
      <c r="Q88" s="526"/>
      <c r="R88" s="533"/>
      <c r="S88" s="537"/>
      <c r="T88" s="541" t="e">
        <v>#N/A</v>
      </c>
      <c r="U88" s="545"/>
      <c r="V88" s="551"/>
      <c r="W88" s="552"/>
      <c r="X88" s="560" t="e">
        <v>#N/A</v>
      </c>
      <c r="Y88" s="560"/>
      <c r="Z88" s="564"/>
      <c r="AA88" s="569"/>
      <c r="AB88" s="573" t="e">
        <v>#N/A</v>
      </c>
      <c r="AC88" s="577"/>
      <c r="AD88" s="580" t="str">
        <f t="shared" si="4"/>
        <v/>
      </c>
      <c r="AE88" s="583" t="str">
        <f t="shared" si="5"/>
        <v/>
      </c>
      <c r="AF88" s="583" t="str">
        <f t="shared" si="6"/>
        <v/>
      </c>
      <c r="AG88" s="583" t="str">
        <f t="shared" si="7"/>
        <v/>
      </c>
    </row>
    <row r="89" spans="1:33" ht="24.9" customHeight="1">
      <c r="A89" s="477">
        <v>74</v>
      </c>
      <c r="B89" s="488" t="str">
        <f>IF(基本情報入力シート!C126="","",基本情報入力シート!C126)</f>
        <v/>
      </c>
      <c r="C89" s="488"/>
      <c r="D89" s="488"/>
      <c r="E89" s="488"/>
      <c r="F89" s="488"/>
      <c r="G89" s="488"/>
      <c r="H89" s="488"/>
      <c r="I89" s="488"/>
      <c r="J89" s="494" t="str">
        <f>IF(基本情報入力シート!M126="","",基本情報入力シート!M126)</f>
        <v/>
      </c>
      <c r="K89" s="495" t="str">
        <f>IF(基本情報入力シート!R126="","",基本情報入力シート!R126)</f>
        <v/>
      </c>
      <c r="L89" s="495" t="str">
        <f>IF(基本情報入力シート!W126="","",基本情報入力シート!W126)</f>
        <v/>
      </c>
      <c r="M89" s="502" t="str">
        <f>IF(基本情報入力シート!X126="","",基本情報入力シート!X126)</f>
        <v/>
      </c>
      <c r="N89" s="512" t="str">
        <f>IF(基本情報入力シート!Y126="","",基本情報入力シート!Y126)</f>
        <v/>
      </c>
      <c r="O89" s="519"/>
      <c r="P89" s="523"/>
      <c r="Q89" s="526"/>
      <c r="R89" s="533"/>
      <c r="S89" s="537"/>
      <c r="T89" s="541" t="e">
        <v>#N/A</v>
      </c>
      <c r="U89" s="545"/>
      <c r="V89" s="551"/>
      <c r="W89" s="552"/>
      <c r="X89" s="560" t="e">
        <v>#N/A</v>
      </c>
      <c r="Y89" s="560"/>
      <c r="Z89" s="564"/>
      <c r="AA89" s="569"/>
      <c r="AB89" s="573" t="e">
        <v>#N/A</v>
      </c>
      <c r="AC89" s="577"/>
      <c r="AD89" s="580" t="str">
        <f t="shared" si="4"/>
        <v/>
      </c>
      <c r="AE89" s="583" t="str">
        <f t="shared" si="5"/>
        <v/>
      </c>
      <c r="AF89" s="583" t="str">
        <f t="shared" si="6"/>
        <v/>
      </c>
      <c r="AG89" s="583" t="str">
        <f t="shared" si="7"/>
        <v/>
      </c>
    </row>
    <row r="90" spans="1:33" ht="24.9" customHeight="1">
      <c r="A90" s="477">
        <v>75</v>
      </c>
      <c r="B90" s="488" t="str">
        <f>IF(基本情報入力シート!C127="","",基本情報入力シート!C127)</f>
        <v/>
      </c>
      <c r="C90" s="488"/>
      <c r="D90" s="488"/>
      <c r="E90" s="488"/>
      <c r="F90" s="488"/>
      <c r="G90" s="488"/>
      <c r="H90" s="488"/>
      <c r="I90" s="488"/>
      <c r="J90" s="494" t="str">
        <f>IF(基本情報入力シート!M127="","",基本情報入力シート!M127)</f>
        <v/>
      </c>
      <c r="K90" s="495" t="str">
        <f>IF(基本情報入力シート!R127="","",基本情報入力シート!R127)</f>
        <v/>
      </c>
      <c r="L90" s="495" t="str">
        <f>IF(基本情報入力シート!W127="","",基本情報入力シート!W127)</f>
        <v/>
      </c>
      <c r="M90" s="502" t="str">
        <f>IF(基本情報入力シート!X127="","",基本情報入力シート!X127)</f>
        <v/>
      </c>
      <c r="N90" s="512" t="str">
        <f>IF(基本情報入力シート!Y127="","",基本情報入力シート!Y127)</f>
        <v/>
      </c>
      <c r="O90" s="519"/>
      <c r="P90" s="523"/>
      <c r="Q90" s="526"/>
      <c r="R90" s="533"/>
      <c r="S90" s="537"/>
      <c r="T90" s="541" t="e">
        <v>#N/A</v>
      </c>
      <c r="U90" s="545"/>
      <c r="V90" s="551"/>
      <c r="W90" s="552"/>
      <c r="X90" s="560" t="e">
        <v>#N/A</v>
      </c>
      <c r="Y90" s="560"/>
      <c r="Z90" s="564"/>
      <c r="AA90" s="569"/>
      <c r="AB90" s="573" t="e">
        <v>#N/A</v>
      </c>
      <c r="AC90" s="577"/>
      <c r="AD90" s="580" t="str">
        <f t="shared" si="4"/>
        <v/>
      </c>
      <c r="AE90" s="583" t="str">
        <f t="shared" si="5"/>
        <v/>
      </c>
      <c r="AF90" s="583" t="str">
        <f t="shared" si="6"/>
        <v/>
      </c>
      <c r="AG90" s="583" t="str">
        <f t="shared" si="7"/>
        <v/>
      </c>
    </row>
    <row r="91" spans="1:33" ht="24.9" customHeight="1">
      <c r="A91" s="477">
        <v>76</v>
      </c>
      <c r="B91" s="488" t="str">
        <f>IF(基本情報入力シート!C128="","",基本情報入力シート!C128)</f>
        <v/>
      </c>
      <c r="C91" s="488"/>
      <c r="D91" s="488"/>
      <c r="E91" s="488"/>
      <c r="F91" s="488"/>
      <c r="G91" s="488"/>
      <c r="H91" s="488"/>
      <c r="I91" s="488"/>
      <c r="J91" s="494" t="str">
        <f>IF(基本情報入力シート!M128="","",基本情報入力シート!M128)</f>
        <v/>
      </c>
      <c r="K91" s="495" t="str">
        <f>IF(基本情報入力シート!R128="","",基本情報入力シート!R128)</f>
        <v/>
      </c>
      <c r="L91" s="495" t="str">
        <f>IF(基本情報入力シート!W128="","",基本情報入力シート!W128)</f>
        <v/>
      </c>
      <c r="M91" s="502" t="str">
        <f>IF(基本情報入力シート!X128="","",基本情報入力シート!X128)</f>
        <v/>
      </c>
      <c r="N91" s="512" t="str">
        <f>IF(基本情報入力シート!Y128="","",基本情報入力シート!Y128)</f>
        <v/>
      </c>
      <c r="O91" s="519"/>
      <c r="P91" s="523"/>
      <c r="Q91" s="526"/>
      <c r="R91" s="533"/>
      <c r="S91" s="537"/>
      <c r="T91" s="541" t="e">
        <v>#N/A</v>
      </c>
      <c r="U91" s="545"/>
      <c r="V91" s="551"/>
      <c r="W91" s="552"/>
      <c r="X91" s="560" t="e">
        <v>#N/A</v>
      </c>
      <c r="Y91" s="560"/>
      <c r="Z91" s="564"/>
      <c r="AA91" s="569"/>
      <c r="AB91" s="573" t="e">
        <v>#N/A</v>
      </c>
      <c r="AC91" s="577"/>
      <c r="AD91" s="580" t="str">
        <f t="shared" si="4"/>
        <v/>
      </c>
      <c r="AE91" s="583" t="str">
        <f t="shared" si="5"/>
        <v/>
      </c>
      <c r="AF91" s="583" t="str">
        <f t="shared" si="6"/>
        <v/>
      </c>
      <c r="AG91" s="583" t="str">
        <f t="shared" si="7"/>
        <v/>
      </c>
    </row>
    <row r="92" spans="1:33" ht="24.9" customHeight="1">
      <c r="A92" s="477">
        <v>77</v>
      </c>
      <c r="B92" s="488" t="str">
        <f>IF(基本情報入力シート!C129="","",基本情報入力シート!C129)</f>
        <v/>
      </c>
      <c r="C92" s="488"/>
      <c r="D92" s="488"/>
      <c r="E92" s="488"/>
      <c r="F92" s="488"/>
      <c r="G92" s="488"/>
      <c r="H92" s="488"/>
      <c r="I92" s="488"/>
      <c r="J92" s="494" t="str">
        <f>IF(基本情報入力シート!M129="","",基本情報入力シート!M129)</f>
        <v/>
      </c>
      <c r="K92" s="495" t="str">
        <f>IF(基本情報入力シート!R129="","",基本情報入力シート!R129)</f>
        <v/>
      </c>
      <c r="L92" s="495" t="str">
        <f>IF(基本情報入力シート!W129="","",基本情報入力シート!W129)</f>
        <v/>
      </c>
      <c r="M92" s="502" t="str">
        <f>IF(基本情報入力シート!X129="","",基本情報入力シート!X129)</f>
        <v/>
      </c>
      <c r="N92" s="512" t="str">
        <f>IF(基本情報入力シート!Y129="","",基本情報入力シート!Y129)</f>
        <v/>
      </c>
      <c r="O92" s="519"/>
      <c r="P92" s="523"/>
      <c r="Q92" s="526"/>
      <c r="R92" s="533"/>
      <c r="S92" s="537"/>
      <c r="T92" s="541" t="e">
        <v>#N/A</v>
      </c>
      <c r="U92" s="545"/>
      <c r="V92" s="551"/>
      <c r="W92" s="552"/>
      <c r="X92" s="560" t="e">
        <v>#N/A</v>
      </c>
      <c r="Y92" s="560"/>
      <c r="Z92" s="564"/>
      <c r="AA92" s="569"/>
      <c r="AB92" s="573" t="e">
        <v>#N/A</v>
      </c>
      <c r="AC92" s="577"/>
      <c r="AD92" s="580" t="str">
        <f t="shared" si="4"/>
        <v/>
      </c>
      <c r="AE92" s="583" t="str">
        <f t="shared" si="5"/>
        <v/>
      </c>
      <c r="AF92" s="583" t="str">
        <f t="shared" si="6"/>
        <v/>
      </c>
      <c r="AG92" s="583" t="str">
        <f t="shared" si="7"/>
        <v/>
      </c>
    </row>
    <row r="93" spans="1:33" ht="24.9" customHeight="1">
      <c r="A93" s="477">
        <v>78</v>
      </c>
      <c r="B93" s="488" t="str">
        <f>IF(基本情報入力シート!C130="","",基本情報入力シート!C130)</f>
        <v/>
      </c>
      <c r="C93" s="488"/>
      <c r="D93" s="488"/>
      <c r="E93" s="488"/>
      <c r="F93" s="488"/>
      <c r="G93" s="488"/>
      <c r="H93" s="488"/>
      <c r="I93" s="488"/>
      <c r="J93" s="494" t="str">
        <f>IF(基本情報入力シート!M130="","",基本情報入力シート!M130)</f>
        <v/>
      </c>
      <c r="K93" s="495" t="str">
        <f>IF(基本情報入力シート!R130="","",基本情報入力シート!R130)</f>
        <v/>
      </c>
      <c r="L93" s="495" t="str">
        <f>IF(基本情報入力シート!W130="","",基本情報入力シート!W130)</f>
        <v/>
      </c>
      <c r="M93" s="502" t="str">
        <f>IF(基本情報入力シート!X130="","",基本情報入力シート!X130)</f>
        <v/>
      </c>
      <c r="N93" s="512" t="str">
        <f>IF(基本情報入力シート!Y130="","",基本情報入力シート!Y130)</f>
        <v/>
      </c>
      <c r="O93" s="519"/>
      <c r="P93" s="523"/>
      <c r="Q93" s="526"/>
      <c r="R93" s="533"/>
      <c r="S93" s="537"/>
      <c r="T93" s="541" t="e">
        <v>#N/A</v>
      </c>
      <c r="U93" s="545"/>
      <c r="V93" s="551"/>
      <c r="W93" s="552"/>
      <c r="X93" s="560" t="e">
        <v>#N/A</v>
      </c>
      <c r="Y93" s="560"/>
      <c r="Z93" s="564"/>
      <c r="AA93" s="569"/>
      <c r="AB93" s="573" t="e">
        <v>#N/A</v>
      </c>
      <c r="AC93" s="577"/>
      <c r="AD93" s="580" t="str">
        <f t="shared" si="4"/>
        <v/>
      </c>
      <c r="AE93" s="583" t="str">
        <f t="shared" si="5"/>
        <v/>
      </c>
      <c r="AF93" s="583" t="str">
        <f t="shared" si="6"/>
        <v/>
      </c>
      <c r="AG93" s="583" t="str">
        <f t="shared" si="7"/>
        <v/>
      </c>
    </row>
    <row r="94" spans="1:33" ht="24.9" customHeight="1">
      <c r="A94" s="477">
        <v>79</v>
      </c>
      <c r="B94" s="488" t="str">
        <f>IF(基本情報入力シート!C131="","",基本情報入力シート!C131)</f>
        <v/>
      </c>
      <c r="C94" s="488"/>
      <c r="D94" s="488"/>
      <c r="E94" s="488"/>
      <c r="F94" s="488"/>
      <c r="G94" s="488"/>
      <c r="H94" s="488"/>
      <c r="I94" s="488"/>
      <c r="J94" s="494" t="str">
        <f>IF(基本情報入力シート!M131="","",基本情報入力シート!M131)</f>
        <v/>
      </c>
      <c r="K94" s="495" t="str">
        <f>IF(基本情報入力シート!R131="","",基本情報入力シート!R131)</f>
        <v/>
      </c>
      <c r="L94" s="495" t="str">
        <f>IF(基本情報入力シート!W131="","",基本情報入力シート!W131)</f>
        <v/>
      </c>
      <c r="M94" s="502" t="str">
        <f>IF(基本情報入力シート!X131="","",基本情報入力シート!X131)</f>
        <v/>
      </c>
      <c r="N94" s="512" t="str">
        <f>IF(基本情報入力シート!Y131="","",基本情報入力シート!Y131)</f>
        <v/>
      </c>
      <c r="O94" s="519"/>
      <c r="P94" s="523"/>
      <c r="Q94" s="526"/>
      <c r="R94" s="533"/>
      <c r="S94" s="537"/>
      <c r="T94" s="541" t="e">
        <v>#N/A</v>
      </c>
      <c r="U94" s="545"/>
      <c r="V94" s="551"/>
      <c r="W94" s="552"/>
      <c r="X94" s="560" t="e">
        <v>#N/A</v>
      </c>
      <c r="Y94" s="560"/>
      <c r="Z94" s="564"/>
      <c r="AA94" s="569"/>
      <c r="AB94" s="573" t="e">
        <v>#N/A</v>
      </c>
      <c r="AC94" s="577"/>
      <c r="AD94" s="580" t="str">
        <f t="shared" si="4"/>
        <v/>
      </c>
      <c r="AE94" s="583" t="str">
        <f t="shared" si="5"/>
        <v/>
      </c>
      <c r="AF94" s="583" t="str">
        <f t="shared" si="6"/>
        <v/>
      </c>
      <c r="AG94" s="583" t="str">
        <f t="shared" si="7"/>
        <v/>
      </c>
    </row>
    <row r="95" spans="1:33" ht="24.9" customHeight="1">
      <c r="A95" s="477">
        <v>80</v>
      </c>
      <c r="B95" s="488" t="str">
        <f>IF(基本情報入力シート!C132="","",基本情報入力シート!C132)</f>
        <v/>
      </c>
      <c r="C95" s="488"/>
      <c r="D95" s="488"/>
      <c r="E95" s="488"/>
      <c r="F95" s="488"/>
      <c r="G95" s="488"/>
      <c r="H95" s="488"/>
      <c r="I95" s="488"/>
      <c r="J95" s="494" t="str">
        <f>IF(基本情報入力シート!M132="","",基本情報入力シート!M132)</f>
        <v/>
      </c>
      <c r="K95" s="495" t="str">
        <f>IF(基本情報入力シート!R132="","",基本情報入力シート!R132)</f>
        <v/>
      </c>
      <c r="L95" s="495" t="str">
        <f>IF(基本情報入力シート!W132="","",基本情報入力シート!W132)</f>
        <v/>
      </c>
      <c r="M95" s="502" t="str">
        <f>IF(基本情報入力シート!X132="","",基本情報入力シート!X132)</f>
        <v/>
      </c>
      <c r="N95" s="512" t="str">
        <f>IF(基本情報入力シート!Y132="","",基本情報入力シート!Y132)</f>
        <v/>
      </c>
      <c r="O95" s="519"/>
      <c r="P95" s="523"/>
      <c r="Q95" s="526"/>
      <c r="R95" s="533"/>
      <c r="S95" s="537"/>
      <c r="T95" s="541" t="e">
        <v>#N/A</v>
      </c>
      <c r="U95" s="545"/>
      <c r="V95" s="551"/>
      <c r="W95" s="552"/>
      <c r="X95" s="560" t="e">
        <v>#N/A</v>
      </c>
      <c r="Y95" s="560"/>
      <c r="Z95" s="564"/>
      <c r="AA95" s="569"/>
      <c r="AB95" s="573" t="e">
        <v>#N/A</v>
      </c>
      <c r="AC95" s="577"/>
      <c r="AD95" s="580" t="str">
        <f t="shared" si="4"/>
        <v/>
      </c>
      <c r="AE95" s="583" t="str">
        <f t="shared" si="5"/>
        <v/>
      </c>
      <c r="AF95" s="583" t="str">
        <f t="shared" si="6"/>
        <v/>
      </c>
      <c r="AG95" s="583" t="str">
        <f t="shared" si="7"/>
        <v/>
      </c>
    </row>
    <row r="96" spans="1:33" ht="24.9" customHeight="1">
      <c r="A96" s="477">
        <v>81</v>
      </c>
      <c r="B96" s="488" t="str">
        <f>IF(基本情報入力シート!C133="","",基本情報入力シート!C133)</f>
        <v/>
      </c>
      <c r="C96" s="488"/>
      <c r="D96" s="488"/>
      <c r="E96" s="488"/>
      <c r="F96" s="488"/>
      <c r="G96" s="488"/>
      <c r="H96" s="488"/>
      <c r="I96" s="488"/>
      <c r="J96" s="494" t="str">
        <f>IF(基本情報入力シート!M133="","",基本情報入力シート!M133)</f>
        <v/>
      </c>
      <c r="K96" s="495" t="str">
        <f>IF(基本情報入力シート!R133="","",基本情報入力シート!R133)</f>
        <v/>
      </c>
      <c r="L96" s="495" t="str">
        <f>IF(基本情報入力シート!W133="","",基本情報入力シート!W133)</f>
        <v/>
      </c>
      <c r="M96" s="502" t="str">
        <f>IF(基本情報入力シート!X133="","",基本情報入力シート!X133)</f>
        <v/>
      </c>
      <c r="N96" s="512" t="str">
        <f>IF(基本情報入力シート!Y133="","",基本情報入力シート!Y133)</f>
        <v/>
      </c>
      <c r="O96" s="519"/>
      <c r="P96" s="523"/>
      <c r="Q96" s="526"/>
      <c r="R96" s="533"/>
      <c r="S96" s="537"/>
      <c r="T96" s="541" t="e">
        <v>#N/A</v>
      </c>
      <c r="U96" s="545"/>
      <c r="V96" s="551"/>
      <c r="W96" s="552"/>
      <c r="X96" s="560" t="e">
        <v>#N/A</v>
      </c>
      <c r="Y96" s="560"/>
      <c r="Z96" s="564"/>
      <c r="AA96" s="569"/>
      <c r="AB96" s="573" t="e">
        <v>#N/A</v>
      </c>
      <c r="AC96" s="577"/>
      <c r="AD96" s="580" t="str">
        <f t="shared" si="4"/>
        <v/>
      </c>
      <c r="AE96" s="583" t="str">
        <f t="shared" si="5"/>
        <v/>
      </c>
      <c r="AF96" s="583" t="str">
        <f t="shared" si="6"/>
        <v/>
      </c>
      <c r="AG96" s="583" t="str">
        <f t="shared" si="7"/>
        <v/>
      </c>
    </row>
    <row r="97" spans="1:33" ht="24.9" customHeight="1">
      <c r="A97" s="477">
        <v>82</v>
      </c>
      <c r="B97" s="488" t="str">
        <f>IF(基本情報入力シート!C134="","",基本情報入力シート!C134)</f>
        <v/>
      </c>
      <c r="C97" s="488"/>
      <c r="D97" s="488"/>
      <c r="E97" s="488"/>
      <c r="F97" s="488"/>
      <c r="G97" s="488"/>
      <c r="H97" s="488"/>
      <c r="I97" s="488"/>
      <c r="J97" s="494" t="str">
        <f>IF(基本情報入力シート!M134="","",基本情報入力シート!M134)</f>
        <v/>
      </c>
      <c r="K97" s="495" t="str">
        <f>IF(基本情報入力シート!R134="","",基本情報入力シート!R134)</f>
        <v/>
      </c>
      <c r="L97" s="495" t="str">
        <f>IF(基本情報入力シート!W134="","",基本情報入力シート!W134)</f>
        <v/>
      </c>
      <c r="M97" s="502" t="str">
        <f>IF(基本情報入力シート!X134="","",基本情報入力シート!X134)</f>
        <v/>
      </c>
      <c r="N97" s="512" t="str">
        <f>IF(基本情報入力シート!Y134="","",基本情報入力シート!Y134)</f>
        <v/>
      </c>
      <c r="O97" s="519"/>
      <c r="P97" s="523"/>
      <c r="Q97" s="526"/>
      <c r="R97" s="533"/>
      <c r="S97" s="537"/>
      <c r="T97" s="541" t="e">
        <v>#N/A</v>
      </c>
      <c r="U97" s="545"/>
      <c r="V97" s="551"/>
      <c r="W97" s="552"/>
      <c r="X97" s="560" t="e">
        <v>#N/A</v>
      </c>
      <c r="Y97" s="560"/>
      <c r="Z97" s="564"/>
      <c r="AA97" s="569"/>
      <c r="AB97" s="573" t="e">
        <v>#N/A</v>
      </c>
      <c r="AC97" s="577"/>
      <c r="AD97" s="580" t="str">
        <f t="shared" si="4"/>
        <v/>
      </c>
      <c r="AE97" s="583" t="str">
        <f t="shared" si="5"/>
        <v/>
      </c>
      <c r="AF97" s="583" t="str">
        <f t="shared" si="6"/>
        <v/>
      </c>
      <c r="AG97" s="583" t="str">
        <f t="shared" si="7"/>
        <v/>
      </c>
    </row>
    <row r="98" spans="1:33" ht="24.9" customHeight="1">
      <c r="A98" s="477">
        <v>83</v>
      </c>
      <c r="B98" s="488" t="str">
        <f>IF(基本情報入力シート!C135="","",基本情報入力シート!C135)</f>
        <v/>
      </c>
      <c r="C98" s="488"/>
      <c r="D98" s="488"/>
      <c r="E98" s="488"/>
      <c r="F98" s="488"/>
      <c r="G98" s="488"/>
      <c r="H98" s="488"/>
      <c r="I98" s="488"/>
      <c r="J98" s="494" t="str">
        <f>IF(基本情報入力シート!M135="","",基本情報入力シート!M135)</f>
        <v/>
      </c>
      <c r="K98" s="495" t="str">
        <f>IF(基本情報入力シート!R135="","",基本情報入力シート!R135)</f>
        <v/>
      </c>
      <c r="L98" s="495" t="str">
        <f>IF(基本情報入力シート!W135="","",基本情報入力シート!W135)</f>
        <v/>
      </c>
      <c r="M98" s="502" t="str">
        <f>IF(基本情報入力シート!X135="","",基本情報入力シート!X135)</f>
        <v/>
      </c>
      <c r="N98" s="512" t="str">
        <f>IF(基本情報入力シート!Y135="","",基本情報入力シート!Y135)</f>
        <v/>
      </c>
      <c r="O98" s="519"/>
      <c r="P98" s="523"/>
      <c r="Q98" s="526"/>
      <c r="R98" s="533"/>
      <c r="S98" s="537"/>
      <c r="T98" s="541" t="e">
        <v>#N/A</v>
      </c>
      <c r="U98" s="545"/>
      <c r="V98" s="551"/>
      <c r="W98" s="552"/>
      <c r="X98" s="560" t="e">
        <v>#N/A</v>
      </c>
      <c r="Y98" s="560"/>
      <c r="Z98" s="564"/>
      <c r="AA98" s="569"/>
      <c r="AB98" s="573" t="e">
        <v>#N/A</v>
      </c>
      <c r="AC98" s="577"/>
      <c r="AD98" s="580" t="str">
        <f t="shared" si="4"/>
        <v/>
      </c>
      <c r="AE98" s="583" t="str">
        <f t="shared" si="5"/>
        <v/>
      </c>
      <c r="AF98" s="583" t="str">
        <f t="shared" si="6"/>
        <v/>
      </c>
      <c r="AG98" s="583" t="str">
        <f t="shared" si="7"/>
        <v/>
      </c>
    </row>
    <row r="99" spans="1:33" ht="24.9" customHeight="1">
      <c r="A99" s="477">
        <v>84</v>
      </c>
      <c r="B99" s="488" t="str">
        <f>IF(基本情報入力シート!C136="","",基本情報入力シート!C136)</f>
        <v/>
      </c>
      <c r="C99" s="488"/>
      <c r="D99" s="488"/>
      <c r="E99" s="488"/>
      <c r="F99" s="488"/>
      <c r="G99" s="488"/>
      <c r="H99" s="488"/>
      <c r="I99" s="488"/>
      <c r="J99" s="494" t="str">
        <f>IF(基本情報入力シート!M136="","",基本情報入力シート!M136)</f>
        <v/>
      </c>
      <c r="K99" s="495" t="str">
        <f>IF(基本情報入力シート!R136="","",基本情報入力シート!R136)</f>
        <v/>
      </c>
      <c r="L99" s="495" t="str">
        <f>IF(基本情報入力シート!W136="","",基本情報入力シート!W136)</f>
        <v/>
      </c>
      <c r="M99" s="502" t="str">
        <f>IF(基本情報入力シート!X136="","",基本情報入力シート!X136)</f>
        <v/>
      </c>
      <c r="N99" s="512" t="str">
        <f>IF(基本情報入力シート!Y136="","",基本情報入力シート!Y136)</f>
        <v/>
      </c>
      <c r="O99" s="519"/>
      <c r="P99" s="523"/>
      <c r="Q99" s="526"/>
      <c r="R99" s="533"/>
      <c r="S99" s="537"/>
      <c r="T99" s="541" t="e">
        <v>#N/A</v>
      </c>
      <c r="U99" s="545"/>
      <c r="V99" s="551"/>
      <c r="W99" s="552"/>
      <c r="X99" s="560" t="e">
        <v>#N/A</v>
      </c>
      <c r="Y99" s="560"/>
      <c r="Z99" s="564"/>
      <c r="AA99" s="569"/>
      <c r="AB99" s="573" t="e">
        <v>#N/A</v>
      </c>
      <c r="AC99" s="577"/>
      <c r="AD99" s="580" t="str">
        <f t="shared" si="4"/>
        <v/>
      </c>
      <c r="AE99" s="583" t="str">
        <f t="shared" si="5"/>
        <v/>
      </c>
      <c r="AF99" s="583" t="str">
        <f t="shared" si="6"/>
        <v/>
      </c>
      <c r="AG99" s="583" t="str">
        <f t="shared" si="7"/>
        <v/>
      </c>
    </row>
    <row r="100" spans="1:33" ht="24.9" customHeight="1">
      <c r="A100" s="477">
        <v>85</v>
      </c>
      <c r="B100" s="488" t="str">
        <f>IF(基本情報入力シート!C137="","",基本情報入力シート!C137)</f>
        <v/>
      </c>
      <c r="C100" s="488"/>
      <c r="D100" s="488"/>
      <c r="E100" s="488"/>
      <c r="F100" s="488"/>
      <c r="G100" s="488"/>
      <c r="H100" s="488"/>
      <c r="I100" s="488"/>
      <c r="J100" s="494" t="str">
        <f>IF(基本情報入力シート!M137="","",基本情報入力シート!M137)</f>
        <v/>
      </c>
      <c r="K100" s="495" t="str">
        <f>IF(基本情報入力シート!R137="","",基本情報入力シート!R137)</f>
        <v/>
      </c>
      <c r="L100" s="495" t="str">
        <f>IF(基本情報入力シート!W137="","",基本情報入力シート!W137)</f>
        <v/>
      </c>
      <c r="M100" s="502" t="str">
        <f>IF(基本情報入力シート!X137="","",基本情報入力シート!X137)</f>
        <v/>
      </c>
      <c r="N100" s="512" t="str">
        <f>IF(基本情報入力シート!Y137="","",基本情報入力シート!Y137)</f>
        <v/>
      </c>
      <c r="O100" s="519"/>
      <c r="P100" s="523"/>
      <c r="Q100" s="526"/>
      <c r="R100" s="533"/>
      <c r="S100" s="537"/>
      <c r="T100" s="541" t="e">
        <v>#N/A</v>
      </c>
      <c r="U100" s="545"/>
      <c r="V100" s="551"/>
      <c r="W100" s="552"/>
      <c r="X100" s="560" t="e">
        <v>#N/A</v>
      </c>
      <c r="Y100" s="560"/>
      <c r="Z100" s="564"/>
      <c r="AA100" s="569"/>
      <c r="AB100" s="573" t="e">
        <v>#N/A</v>
      </c>
      <c r="AC100" s="577"/>
      <c r="AD100" s="580" t="str">
        <f t="shared" si="4"/>
        <v/>
      </c>
      <c r="AE100" s="583" t="str">
        <f t="shared" si="5"/>
        <v/>
      </c>
      <c r="AF100" s="583" t="str">
        <f t="shared" si="6"/>
        <v/>
      </c>
      <c r="AG100" s="583" t="str">
        <f t="shared" si="7"/>
        <v/>
      </c>
    </row>
    <row r="101" spans="1:33" ht="24.9" customHeight="1">
      <c r="A101" s="477">
        <v>86</v>
      </c>
      <c r="B101" s="488" t="str">
        <f>IF(基本情報入力シート!C138="","",基本情報入力シート!C138)</f>
        <v/>
      </c>
      <c r="C101" s="488"/>
      <c r="D101" s="488"/>
      <c r="E101" s="488"/>
      <c r="F101" s="488"/>
      <c r="G101" s="488"/>
      <c r="H101" s="488"/>
      <c r="I101" s="488"/>
      <c r="J101" s="494" t="str">
        <f>IF(基本情報入力シート!M138="","",基本情報入力シート!M138)</f>
        <v/>
      </c>
      <c r="K101" s="495" t="str">
        <f>IF(基本情報入力シート!R138="","",基本情報入力シート!R138)</f>
        <v/>
      </c>
      <c r="L101" s="495" t="str">
        <f>IF(基本情報入力シート!W138="","",基本情報入力シート!W138)</f>
        <v/>
      </c>
      <c r="M101" s="502" t="str">
        <f>IF(基本情報入力シート!X138="","",基本情報入力シート!X138)</f>
        <v/>
      </c>
      <c r="N101" s="512" t="str">
        <f>IF(基本情報入力シート!Y138="","",基本情報入力シート!Y138)</f>
        <v/>
      </c>
      <c r="O101" s="519"/>
      <c r="P101" s="523"/>
      <c r="Q101" s="526"/>
      <c r="R101" s="533"/>
      <c r="S101" s="537"/>
      <c r="T101" s="541" t="e">
        <v>#N/A</v>
      </c>
      <c r="U101" s="545"/>
      <c r="V101" s="551"/>
      <c r="W101" s="552"/>
      <c r="X101" s="560" t="e">
        <v>#N/A</v>
      </c>
      <c r="Y101" s="560"/>
      <c r="Z101" s="564"/>
      <c r="AA101" s="569"/>
      <c r="AB101" s="573" t="e">
        <v>#N/A</v>
      </c>
      <c r="AC101" s="577"/>
      <c r="AD101" s="580" t="str">
        <f t="shared" si="4"/>
        <v/>
      </c>
      <c r="AE101" s="583" t="str">
        <f t="shared" si="5"/>
        <v/>
      </c>
      <c r="AF101" s="583" t="str">
        <f t="shared" si="6"/>
        <v/>
      </c>
      <c r="AG101" s="583" t="str">
        <f t="shared" si="7"/>
        <v/>
      </c>
    </row>
    <row r="102" spans="1:33" ht="24.9" customHeight="1">
      <c r="A102" s="477">
        <v>87</v>
      </c>
      <c r="B102" s="488" t="str">
        <f>IF(基本情報入力シート!C139="","",基本情報入力シート!C139)</f>
        <v/>
      </c>
      <c r="C102" s="488"/>
      <c r="D102" s="488"/>
      <c r="E102" s="488"/>
      <c r="F102" s="488"/>
      <c r="G102" s="488"/>
      <c r="H102" s="488"/>
      <c r="I102" s="488"/>
      <c r="J102" s="494" t="str">
        <f>IF(基本情報入力シート!M139="","",基本情報入力シート!M139)</f>
        <v/>
      </c>
      <c r="K102" s="495" t="str">
        <f>IF(基本情報入力シート!R139="","",基本情報入力シート!R139)</f>
        <v/>
      </c>
      <c r="L102" s="495" t="str">
        <f>IF(基本情報入力シート!W139="","",基本情報入力シート!W139)</f>
        <v/>
      </c>
      <c r="M102" s="502" t="str">
        <f>IF(基本情報入力シート!X139="","",基本情報入力シート!X139)</f>
        <v/>
      </c>
      <c r="N102" s="512" t="str">
        <f>IF(基本情報入力シート!Y139="","",基本情報入力シート!Y139)</f>
        <v/>
      </c>
      <c r="O102" s="519"/>
      <c r="P102" s="523"/>
      <c r="Q102" s="526"/>
      <c r="R102" s="533"/>
      <c r="S102" s="537"/>
      <c r="T102" s="541" t="e">
        <v>#N/A</v>
      </c>
      <c r="U102" s="545"/>
      <c r="V102" s="551"/>
      <c r="W102" s="552"/>
      <c r="X102" s="560" t="e">
        <v>#N/A</v>
      </c>
      <c r="Y102" s="560"/>
      <c r="Z102" s="564"/>
      <c r="AA102" s="569"/>
      <c r="AB102" s="573" t="e">
        <v>#N/A</v>
      </c>
      <c r="AC102" s="577"/>
      <c r="AD102" s="580" t="str">
        <f t="shared" si="4"/>
        <v/>
      </c>
      <c r="AE102" s="583" t="str">
        <f t="shared" si="5"/>
        <v/>
      </c>
      <c r="AF102" s="583" t="str">
        <f t="shared" si="6"/>
        <v/>
      </c>
      <c r="AG102" s="583" t="str">
        <f t="shared" si="7"/>
        <v/>
      </c>
    </row>
    <row r="103" spans="1:33" ht="24.9" customHeight="1">
      <c r="A103" s="477">
        <v>88</v>
      </c>
      <c r="B103" s="488" t="str">
        <f>IF(基本情報入力シート!C140="","",基本情報入力シート!C140)</f>
        <v/>
      </c>
      <c r="C103" s="488"/>
      <c r="D103" s="488"/>
      <c r="E103" s="488"/>
      <c r="F103" s="488"/>
      <c r="G103" s="488"/>
      <c r="H103" s="488"/>
      <c r="I103" s="488"/>
      <c r="J103" s="494" t="str">
        <f>IF(基本情報入力シート!M140="","",基本情報入力シート!M140)</f>
        <v/>
      </c>
      <c r="K103" s="495" t="str">
        <f>IF(基本情報入力シート!R140="","",基本情報入力シート!R140)</f>
        <v/>
      </c>
      <c r="L103" s="495" t="str">
        <f>IF(基本情報入力シート!W140="","",基本情報入力シート!W140)</f>
        <v/>
      </c>
      <c r="M103" s="502" t="str">
        <f>IF(基本情報入力シート!X140="","",基本情報入力シート!X140)</f>
        <v/>
      </c>
      <c r="N103" s="512" t="str">
        <f>IF(基本情報入力シート!Y140="","",基本情報入力シート!Y140)</f>
        <v/>
      </c>
      <c r="O103" s="519"/>
      <c r="P103" s="523"/>
      <c r="Q103" s="526"/>
      <c r="R103" s="533"/>
      <c r="S103" s="537"/>
      <c r="T103" s="541" t="e">
        <v>#N/A</v>
      </c>
      <c r="U103" s="545"/>
      <c r="V103" s="551"/>
      <c r="W103" s="552"/>
      <c r="X103" s="560" t="e">
        <v>#N/A</v>
      </c>
      <c r="Y103" s="560"/>
      <c r="Z103" s="564"/>
      <c r="AA103" s="569"/>
      <c r="AB103" s="573" t="e">
        <v>#N/A</v>
      </c>
      <c r="AC103" s="577"/>
      <c r="AD103" s="580" t="str">
        <f t="shared" si="4"/>
        <v/>
      </c>
      <c r="AE103" s="583" t="str">
        <f t="shared" si="5"/>
        <v/>
      </c>
      <c r="AF103" s="583" t="str">
        <f t="shared" si="6"/>
        <v/>
      </c>
      <c r="AG103" s="583" t="str">
        <f t="shared" si="7"/>
        <v/>
      </c>
    </row>
    <row r="104" spans="1:33" ht="24.9" customHeight="1">
      <c r="A104" s="477">
        <v>89</v>
      </c>
      <c r="B104" s="488" t="str">
        <f>IF(基本情報入力シート!C141="","",基本情報入力シート!C141)</f>
        <v/>
      </c>
      <c r="C104" s="488"/>
      <c r="D104" s="488"/>
      <c r="E104" s="488"/>
      <c r="F104" s="488"/>
      <c r="G104" s="488"/>
      <c r="H104" s="488"/>
      <c r="I104" s="488"/>
      <c r="J104" s="494" t="str">
        <f>IF(基本情報入力シート!M141="","",基本情報入力シート!M141)</f>
        <v/>
      </c>
      <c r="K104" s="495" t="str">
        <f>IF(基本情報入力シート!R141="","",基本情報入力シート!R141)</f>
        <v/>
      </c>
      <c r="L104" s="495" t="str">
        <f>IF(基本情報入力シート!W141="","",基本情報入力シート!W141)</f>
        <v/>
      </c>
      <c r="M104" s="502" t="str">
        <f>IF(基本情報入力シート!X141="","",基本情報入力シート!X141)</f>
        <v/>
      </c>
      <c r="N104" s="512" t="str">
        <f>IF(基本情報入力シート!Y141="","",基本情報入力シート!Y141)</f>
        <v/>
      </c>
      <c r="O104" s="519"/>
      <c r="P104" s="523"/>
      <c r="Q104" s="526"/>
      <c r="R104" s="533"/>
      <c r="S104" s="537"/>
      <c r="T104" s="541" t="e">
        <v>#N/A</v>
      </c>
      <c r="U104" s="545"/>
      <c r="V104" s="551"/>
      <c r="W104" s="552"/>
      <c r="X104" s="560" t="e">
        <v>#N/A</v>
      </c>
      <c r="Y104" s="560"/>
      <c r="Z104" s="564"/>
      <c r="AA104" s="569"/>
      <c r="AB104" s="573" t="e">
        <v>#N/A</v>
      </c>
      <c r="AC104" s="577"/>
      <c r="AD104" s="580" t="str">
        <f t="shared" si="4"/>
        <v/>
      </c>
      <c r="AE104" s="583" t="str">
        <f t="shared" si="5"/>
        <v/>
      </c>
      <c r="AF104" s="583" t="str">
        <f t="shared" si="6"/>
        <v/>
      </c>
      <c r="AG104" s="583" t="str">
        <f t="shared" si="7"/>
        <v/>
      </c>
    </row>
    <row r="105" spans="1:33" ht="24.9" customHeight="1">
      <c r="A105" s="477">
        <v>90</v>
      </c>
      <c r="B105" s="488" t="str">
        <f>IF(基本情報入力シート!C142="","",基本情報入力シート!C142)</f>
        <v/>
      </c>
      <c r="C105" s="488"/>
      <c r="D105" s="488"/>
      <c r="E105" s="488"/>
      <c r="F105" s="488"/>
      <c r="G105" s="488"/>
      <c r="H105" s="488"/>
      <c r="I105" s="488"/>
      <c r="J105" s="494" t="str">
        <f>IF(基本情報入力シート!M142="","",基本情報入力シート!M142)</f>
        <v/>
      </c>
      <c r="K105" s="495" t="str">
        <f>IF(基本情報入力シート!R142="","",基本情報入力シート!R142)</f>
        <v/>
      </c>
      <c r="L105" s="495" t="str">
        <f>IF(基本情報入力シート!W142="","",基本情報入力シート!W142)</f>
        <v/>
      </c>
      <c r="M105" s="502" t="str">
        <f>IF(基本情報入力シート!X142="","",基本情報入力シート!X142)</f>
        <v/>
      </c>
      <c r="N105" s="512" t="str">
        <f>IF(基本情報入力シート!Y142="","",基本情報入力シート!Y142)</f>
        <v/>
      </c>
      <c r="O105" s="519"/>
      <c r="P105" s="523"/>
      <c r="Q105" s="526"/>
      <c r="R105" s="533"/>
      <c r="S105" s="537"/>
      <c r="T105" s="541" t="e">
        <v>#N/A</v>
      </c>
      <c r="U105" s="545"/>
      <c r="V105" s="551"/>
      <c r="W105" s="552"/>
      <c r="X105" s="560" t="e">
        <v>#N/A</v>
      </c>
      <c r="Y105" s="560"/>
      <c r="Z105" s="564"/>
      <c r="AA105" s="569"/>
      <c r="AB105" s="573" t="e">
        <v>#N/A</v>
      </c>
      <c r="AC105" s="577"/>
      <c r="AD105" s="580" t="str">
        <f t="shared" si="4"/>
        <v/>
      </c>
      <c r="AE105" s="583" t="str">
        <f t="shared" si="5"/>
        <v/>
      </c>
      <c r="AF105" s="583" t="str">
        <f t="shared" si="6"/>
        <v/>
      </c>
      <c r="AG105" s="583" t="str">
        <f t="shared" si="7"/>
        <v/>
      </c>
    </row>
    <row r="106" spans="1:33" ht="24.9" customHeight="1">
      <c r="A106" s="477">
        <v>91</v>
      </c>
      <c r="B106" s="488" t="str">
        <f>IF(基本情報入力シート!C143="","",基本情報入力シート!C143)</f>
        <v/>
      </c>
      <c r="C106" s="488"/>
      <c r="D106" s="488"/>
      <c r="E106" s="488"/>
      <c r="F106" s="488"/>
      <c r="G106" s="488"/>
      <c r="H106" s="488"/>
      <c r="I106" s="488"/>
      <c r="J106" s="494" t="str">
        <f>IF(基本情報入力シート!M143="","",基本情報入力シート!M143)</f>
        <v/>
      </c>
      <c r="K106" s="495" t="str">
        <f>IF(基本情報入力シート!R143="","",基本情報入力シート!R143)</f>
        <v/>
      </c>
      <c r="L106" s="495" t="str">
        <f>IF(基本情報入力シート!W143="","",基本情報入力シート!W143)</f>
        <v/>
      </c>
      <c r="M106" s="502" t="str">
        <f>IF(基本情報入力シート!X143="","",基本情報入力シート!X143)</f>
        <v/>
      </c>
      <c r="N106" s="512" t="str">
        <f>IF(基本情報入力シート!Y143="","",基本情報入力シート!Y143)</f>
        <v/>
      </c>
      <c r="O106" s="519"/>
      <c r="P106" s="523"/>
      <c r="Q106" s="526"/>
      <c r="R106" s="533"/>
      <c r="S106" s="537"/>
      <c r="T106" s="541" t="e">
        <v>#N/A</v>
      </c>
      <c r="U106" s="545"/>
      <c r="V106" s="551"/>
      <c r="W106" s="552"/>
      <c r="X106" s="560" t="e">
        <v>#N/A</v>
      </c>
      <c r="Y106" s="560"/>
      <c r="Z106" s="564"/>
      <c r="AA106" s="569"/>
      <c r="AB106" s="573" t="e">
        <v>#N/A</v>
      </c>
      <c r="AC106" s="577"/>
      <c r="AD106" s="580" t="str">
        <f t="shared" si="4"/>
        <v/>
      </c>
      <c r="AE106" s="583" t="str">
        <f t="shared" si="5"/>
        <v/>
      </c>
      <c r="AF106" s="583" t="str">
        <f t="shared" si="6"/>
        <v/>
      </c>
      <c r="AG106" s="583" t="str">
        <f t="shared" si="7"/>
        <v/>
      </c>
    </row>
    <row r="107" spans="1:33" ht="24.9" customHeight="1">
      <c r="A107" s="477">
        <v>92</v>
      </c>
      <c r="B107" s="488" t="str">
        <f>IF(基本情報入力シート!C144="","",基本情報入力シート!C144)</f>
        <v/>
      </c>
      <c r="C107" s="488"/>
      <c r="D107" s="488"/>
      <c r="E107" s="488"/>
      <c r="F107" s="488"/>
      <c r="G107" s="488"/>
      <c r="H107" s="488"/>
      <c r="I107" s="488"/>
      <c r="J107" s="494" t="str">
        <f>IF(基本情報入力シート!M144="","",基本情報入力シート!M144)</f>
        <v/>
      </c>
      <c r="K107" s="495" t="str">
        <f>IF(基本情報入力シート!R144="","",基本情報入力シート!R144)</f>
        <v/>
      </c>
      <c r="L107" s="495" t="str">
        <f>IF(基本情報入力シート!W144="","",基本情報入力シート!W144)</f>
        <v/>
      </c>
      <c r="M107" s="502" t="str">
        <f>IF(基本情報入力シート!X144="","",基本情報入力シート!X144)</f>
        <v/>
      </c>
      <c r="N107" s="512" t="str">
        <f>IF(基本情報入力シート!Y144="","",基本情報入力シート!Y144)</f>
        <v/>
      </c>
      <c r="O107" s="519"/>
      <c r="P107" s="523"/>
      <c r="Q107" s="526"/>
      <c r="R107" s="533"/>
      <c r="S107" s="537"/>
      <c r="T107" s="541" t="e">
        <v>#N/A</v>
      </c>
      <c r="U107" s="545"/>
      <c r="V107" s="551"/>
      <c r="W107" s="552"/>
      <c r="X107" s="560" t="e">
        <v>#N/A</v>
      </c>
      <c r="Y107" s="560"/>
      <c r="Z107" s="564"/>
      <c r="AA107" s="569"/>
      <c r="AB107" s="573" t="e">
        <v>#N/A</v>
      </c>
      <c r="AC107" s="577"/>
      <c r="AD107" s="580" t="str">
        <f t="shared" si="4"/>
        <v/>
      </c>
      <c r="AE107" s="583" t="str">
        <f t="shared" si="5"/>
        <v/>
      </c>
      <c r="AF107" s="583" t="str">
        <f t="shared" si="6"/>
        <v/>
      </c>
      <c r="AG107" s="583" t="str">
        <f t="shared" si="7"/>
        <v/>
      </c>
    </row>
    <row r="108" spans="1:33" ht="24.9" customHeight="1">
      <c r="A108" s="477">
        <v>93</v>
      </c>
      <c r="B108" s="488" t="str">
        <f>IF(基本情報入力シート!C145="","",基本情報入力シート!C145)</f>
        <v/>
      </c>
      <c r="C108" s="488"/>
      <c r="D108" s="488"/>
      <c r="E108" s="488"/>
      <c r="F108" s="488"/>
      <c r="G108" s="488"/>
      <c r="H108" s="488"/>
      <c r="I108" s="488"/>
      <c r="J108" s="494" t="str">
        <f>IF(基本情報入力シート!M145="","",基本情報入力シート!M145)</f>
        <v/>
      </c>
      <c r="K108" s="495" t="str">
        <f>IF(基本情報入力シート!R145="","",基本情報入力シート!R145)</f>
        <v/>
      </c>
      <c r="L108" s="495" t="str">
        <f>IF(基本情報入力シート!W145="","",基本情報入力シート!W145)</f>
        <v/>
      </c>
      <c r="M108" s="502" t="str">
        <f>IF(基本情報入力シート!X145="","",基本情報入力シート!X145)</f>
        <v/>
      </c>
      <c r="N108" s="512" t="str">
        <f>IF(基本情報入力シート!Y145="","",基本情報入力シート!Y145)</f>
        <v/>
      </c>
      <c r="O108" s="519"/>
      <c r="P108" s="523"/>
      <c r="Q108" s="526"/>
      <c r="R108" s="533"/>
      <c r="S108" s="537"/>
      <c r="T108" s="541" t="e">
        <v>#N/A</v>
      </c>
      <c r="U108" s="545"/>
      <c r="V108" s="551"/>
      <c r="W108" s="552"/>
      <c r="X108" s="560" t="e">
        <v>#N/A</v>
      </c>
      <c r="Y108" s="560"/>
      <c r="Z108" s="564"/>
      <c r="AA108" s="569"/>
      <c r="AB108" s="573" t="e">
        <v>#N/A</v>
      </c>
      <c r="AC108" s="577"/>
      <c r="AD108" s="580" t="str">
        <f t="shared" si="4"/>
        <v/>
      </c>
      <c r="AE108" s="583" t="str">
        <f t="shared" si="5"/>
        <v/>
      </c>
      <c r="AF108" s="583" t="str">
        <f t="shared" si="6"/>
        <v/>
      </c>
      <c r="AG108" s="583" t="str">
        <f t="shared" si="7"/>
        <v/>
      </c>
    </row>
    <row r="109" spans="1:33" ht="24.9" customHeight="1">
      <c r="A109" s="477">
        <v>94</v>
      </c>
      <c r="B109" s="488" t="str">
        <f>IF(基本情報入力シート!C146="","",基本情報入力シート!C146)</f>
        <v/>
      </c>
      <c r="C109" s="488"/>
      <c r="D109" s="488"/>
      <c r="E109" s="488"/>
      <c r="F109" s="488"/>
      <c r="G109" s="488"/>
      <c r="H109" s="488"/>
      <c r="I109" s="488"/>
      <c r="J109" s="494" t="str">
        <f>IF(基本情報入力シート!M146="","",基本情報入力シート!M146)</f>
        <v/>
      </c>
      <c r="K109" s="495" t="str">
        <f>IF(基本情報入力シート!R146="","",基本情報入力シート!R146)</f>
        <v/>
      </c>
      <c r="L109" s="495" t="str">
        <f>IF(基本情報入力シート!W146="","",基本情報入力シート!W146)</f>
        <v/>
      </c>
      <c r="M109" s="502" t="str">
        <f>IF(基本情報入力シート!X146="","",基本情報入力シート!X146)</f>
        <v/>
      </c>
      <c r="N109" s="512" t="str">
        <f>IF(基本情報入力シート!Y146="","",基本情報入力シート!Y146)</f>
        <v/>
      </c>
      <c r="O109" s="519"/>
      <c r="P109" s="523"/>
      <c r="Q109" s="526"/>
      <c r="R109" s="533"/>
      <c r="S109" s="537"/>
      <c r="T109" s="541" t="e">
        <v>#N/A</v>
      </c>
      <c r="U109" s="545"/>
      <c r="V109" s="551"/>
      <c r="W109" s="552"/>
      <c r="X109" s="560" t="e">
        <v>#N/A</v>
      </c>
      <c r="Y109" s="560"/>
      <c r="Z109" s="564"/>
      <c r="AA109" s="569"/>
      <c r="AB109" s="573" t="e">
        <v>#N/A</v>
      </c>
      <c r="AC109" s="577"/>
      <c r="AD109" s="580" t="str">
        <f t="shared" si="4"/>
        <v/>
      </c>
      <c r="AE109" s="583" t="str">
        <f t="shared" si="5"/>
        <v/>
      </c>
      <c r="AF109" s="583" t="str">
        <f t="shared" si="6"/>
        <v/>
      </c>
      <c r="AG109" s="583" t="str">
        <f t="shared" si="7"/>
        <v/>
      </c>
    </row>
    <row r="110" spans="1:33" ht="24.9" customHeight="1">
      <c r="A110" s="477">
        <v>95</v>
      </c>
      <c r="B110" s="488" t="str">
        <f>IF(基本情報入力シート!C147="","",基本情報入力シート!C147)</f>
        <v/>
      </c>
      <c r="C110" s="488"/>
      <c r="D110" s="488"/>
      <c r="E110" s="488"/>
      <c r="F110" s="488"/>
      <c r="G110" s="488"/>
      <c r="H110" s="488"/>
      <c r="I110" s="488"/>
      <c r="J110" s="494" t="str">
        <f>IF(基本情報入力シート!M147="","",基本情報入力シート!M147)</f>
        <v/>
      </c>
      <c r="K110" s="495" t="str">
        <f>IF(基本情報入力シート!R147="","",基本情報入力シート!R147)</f>
        <v/>
      </c>
      <c r="L110" s="495" t="str">
        <f>IF(基本情報入力シート!W147="","",基本情報入力シート!W147)</f>
        <v/>
      </c>
      <c r="M110" s="502" t="str">
        <f>IF(基本情報入力シート!X147="","",基本情報入力シート!X147)</f>
        <v/>
      </c>
      <c r="N110" s="512" t="str">
        <f>IF(基本情報入力シート!Y147="","",基本情報入力シート!Y147)</f>
        <v/>
      </c>
      <c r="O110" s="519"/>
      <c r="P110" s="523"/>
      <c r="Q110" s="526"/>
      <c r="R110" s="533"/>
      <c r="S110" s="537"/>
      <c r="T110" s="541" t="e">
        <v>#N/A</v>
      </c>
      <c r="U110" s="545"/>
      <c r="V110" s="551"/>
      <c r="W110" s="552"/>
      <c r="X110" s="560" t="e">
        <v>#N/A</v>
      </c>
      <c r="Y110" s="560"/>
      <c r="Z110" s="564"/>
      <c r="AA110" s="569"/>
      <c r="AB110" s="573" t="e">
        <v>#N/A</v>
      </c>
      <c r="AC110" s="577"/>
      <c r="AD110" s="580" t="str">
        <f t="shared" si="4"/>
        <v/>
      </c>
      <c r="AE110" s="583" t="str">
        <f t="shared" si="5"/>
        <v/>
      </c>
      <c r="AF110" s="583" t="str">
        <f t="shared" si="6"/>
        <v/>
      </c>
      <c r="AG110" s="583" t="str">
        <f t="shared" si="7"/>
        <v/>
      </c>
    </row>
    <row r="111" spans="1:33" ht="24.9" customHeight="1">
      <c r="A111" s="477">
        <v>96</v>
      </c>
      <c r="B111" s="488" t="str">
        <f>IF(基本情報入力シート!C148="","",基本情報入力シート!C148)</f>
        <v/>
      </c>
      <c r="C111" s="488"/>
      <c r="D111" s="488"/>
      <c r="E111" s="488"/>
      <c r="F111" s="488"/>
      <c r="G111" s="488"/>
      <c r="H111" s="488"/>
      <c r="I111" s="488"/>
      <c r="J111" s="494" t="str">
        <f>IF(基本情報入力シート!M148="","",基本情報入力シート!M148)</f>
        <v/>
      </c>
      <c r="K111" s="495" t="str">
        <f>IF(基本情報入力シート!R148="","",基本情報入力シート!R148)</f>
        <v/>
      </c>
      <c r="L111" s="495" t="str">
        <f>IF(基本情報入力シート!W148="","",基本情報入力シート!W148)</f>
        <v/>
      </c>
      <c r="M111" s="502" t="str">
        <f>IF(基本情報入力シート!X148="","",基本情報入力シート!X148)</f>
        <v/>
      </c>
      <c r="N111" s="512" t="str">
        <f>IF(基本情報入力シート!Y148="","",基本情報入力シート!Y148)</f>
        <v/>
      </c>
      <c r="O111" s="519"/>
      <c r="P111" s="523"/>
      <c r="Q111" s="526"/>
      <c r="R111" s="533"/>
      <c r="S111" s="537"/>
      <c r="T111" s="541" t="e">
        <v>#N/A</v>
      </c>
      <c r="U111" s="545"/>
      <c r="V111" s="551"/>
      <c r="W111" s="552"/>
      <c r="X111" s="560" t="e">
        <v>#N/A</v>
      </c>
      <c r="Y111" s="560"/>
      <c r="Z111" s="564"/>
      <c r="AA111" s="569"/>
      <c r="AB111" s="573" t="e">
        <v>#N/A</v>
      </c>
      <c r="AC111" s="577"/>
      <c r="AD111" s="580" t="str">
        <f t="shared" si="4"/>
        <v/>
      </c>
      <c r="AE111" s="583" t="str">
        <f t="shared" si="5"/>
        <v/>
      </c>
      <c r="AF111" s="583" t="str">
        <f t="shared" si="6"/>
        <v/>
      </c>
      <c r="AG111" s="583" t="str">
        <f t="shared" si="7"/>
        <v/>
      </c>
    </row>
    <row r="112" spans="1:33" ht="24.9" customHeight="1">
      <c r="A112" s="477">
        <v>97</v>
      </c>
      <c r="B112" s="488" t="str">
        <f>IF(基本情報入力シート!C149="","",基本情報入力シート!C149)</f>
        <v/>
      </c>
      <c r="C112" s="488"/>
      <c r="D112" s="488"/>
      <c r="E112" s="488"/>
      <c r="F112" s="488"/>
      <c r="G112" s="488"/>
      <c r="H112" s="488"/>
      <c r="I112" s="488"/>
      <c r="J112" s="494" t="str">
        <f>IF(基本情報入力シート!M149="","",基本情報入力シート!M149)</f>
        <v/>
      </c>
      <c r="K112" s="495" t="str">
        <f>IF(基本情報入力シート!R149="","",基本情報入力シート!R149)</f>
        <v/>
      </c>
      <c r="L112" s="495" t="str">
        <f>IF(基本情報入力シート!W149="","",基本情報入力シート!W149)</f>
        <v/>
      </c>
      <c r="M112" s="502" t="str">
        <f>IF(基本情報入力シート!X149="","",基本情報入力シート!X149)</f>
        <v/>
      </c>
      <c r="N112" s="512" t="str">
        <f>IF(基本情報入力シート!Y149="","",基本情報入力シート!Y149)</f>
        <v/>
      </c>
      <c r="O112" s="519"/>
      <c r="P112" s="523"/>
      <c r="Q112" s="526"/>
      <c r="R112" s="533"/>
      <c r="S112" s="537"/>
      <c r="T112" s="541" t="e">
        <v>#N/A</v>
      </c>
      <c r="U112" s="545"/>
      <c r="V112" s="551"/>
      <c r="W112" s="552"/>
      <c r="X112" s="560" t="e">
        <v>#N/A</v>
      </c>
      <c r="Y112" s="560"/>
      <c r="Z112" s="564"/>
      <c r="AA112" s="569"/>
      <c r="AB112" s="573" t="e">
        <v>#N/A</v>
      </c>
      <c r="AC112" s="577"/>
      <c r="AD112" s="580" t="str">
        <f t="shared" si="4"/>
        <v/>
      </c>
      <c r="AE112" s="583" t="str">
        <f t="shared" si="5"/>
        <v/>
      </c>
      <c r="AF112" s="583" t="str">
        <f t="shared" si="6"/>
        <v/>
      </c>
      <c r="AG112" s="583" t="str">
        <f t="shared" si="7"/>
        <v/>
      </c>
    </row>
    <row r="113" spans="1:33" ht="24.9" customHeight="1">
      <c r="A113" s="477">
        <v>98</v>
      </c>
      <c r="B113" s="488" t="str">
        <f>IF(基本情報入力シート!C150="","",基本情報入力シート!C150)</f>
        <v/>
      </c>
      <c r="C113" s="488"/>
      <c r="D113" s="488"/>
      <c r="E113" s="488"/>
      <c r="F113" s="488"/>
      <c r="G113" s="488"/>
      <c r="H113" s="488"/>
      <c r="I113" s="488"/>
      <c r="J113" s="494" t="str">
        <f>IF(基本情報入力シート!M150="","",基本情報入力シート!M150)</f>
        <v/>
      </c>
      <c r="K113" s="495" t="str">
        <f>IF(基本情報入力シート!R150="","",基本情報入力シート!R150)</f>
        <v/>
      </c>
      <c r="L113" s="495" t="str">
        <f>IF(基本情報入力シート!W150="","",基本情報入力シート!W150)</f>
        <v/>
      </c>
      <c r="M113" s="502" t="str">
        <f>IF(基本情報入力シート!X150="","",基本情報入力シート!X150)</f>
        <v/>
      </c>
      <c r="N113" s="512" t="str">
        <f>IF(基本情報入力シート!Y150="","",基本情報入力シート!Y150)</f>
        <v/>
      </c>
      <c r="O113" s="519"/>
      <c r="P113" s="523"/>
      <c r="Q113" s="526"/>
      <c r="R113" s="533"/>
      <c r="S113" s="537"/>
      <c r="T113" s="541" t="e">
        <v>#N/A</v>
      </c>
      <c r="U113" s="545"/>
      <c r="V113" s="551"/>
      <c r="W113" s="552"/>
      <c r="X113" s="560" t="e">
        <v>#N/A</v>
      </c>
      <c r="Y113" s="560"/>
      <c r="Z113" s="564"/>
      <c r="AA113" s="569"/>
      <c r="AB113" s="573" t="e">
        <v>#N/A</v>
      </c>
      <c r="AC113" s="577"/>
      <c r="AD113" s="580" t="str">
        <f t="shared" si="4"/>
        <v/>
      </c>
      <c r="AE113" s="583" t="str">
        <f t="shared" si="5"/>
        <v/>
      </c>
      <c r="AF113" s="583" t="str">
        <f t="shared" si="6"/>
        <v/>
      </c>
      <c r="AG113" s="583" t="str">
        <f t="shared" si="7"/>
        <v/>
      </c>
    </row>
    <row r="114" spans="1:33" ht="24.9" customHeight="1">
      <c r="A114" s="477">
        <v>99</v>
      </c>
      <c r="B114" s="488" t="str">
        <f>IF(基本情報入力シート!C151="","",基本情報入力シート!C151)</f>
        <v/>
      </c>
      <c r="C114" s="488"/>
      <c r="D114" s="488"/>
      <c r="E114" s="488"/>
      <c r="F114" s="488"/>
      <c r="G114" s="488"/>
      <c r="H114" s="488"/>
      <c r="I114" s="488"/>
      <c r="J114" s="494" t="str">
        <f>IF(基本情報入力シート!M151="","",基本情報入力シート!M151)</f>
        <v/>
      </c>
      <c r="K114" s="495" t="str">
        <f>IF(基本情報入力シート!R151="","",基本情報入力シート!R151)</f>
        <v/>
      </c>
      <c r="L114" s="495" t="str">
        <f>IF(基本情報入力シート!W151="","",基本情報入力シート!W151)</f>
        <v/>
      </c>
      <c r="M114" s="502" t="str">
        <f>IF(基本情報入力シート!X151="","",基本情報入力シート!X151)</f>
        <v/>
      </c>
      <c r="N114" s="512" t="str">
        <f>IF(基本情報入力シート!Y151="","",基本情報入力シート!Y151)</f>
        <v/>
      </c>
      <c r="O114" s="519"/>
      <c r="P114" s="523"/>
      <c r="Q114" s="526"/>
      <c r="R114" s="533"/>
      <c r="S114" s="537"/>
      <c r="T114" s="541" t="e">
        <v>#N/A</v>
      </c>
      <c r="U114" s="545"/>
      <c r="V114" s="551"/>
      <c r="W114" s="552"/>
      <c r="X114" s="560" t="e">
        <v>#N/A</v>
      </c>
      <c r="Y114" s="560"/>
      <c r="Z114" s="564"/>
      <c r="AA114" s="569"/>
      <c r="AB114" s="573" t="e">
        <v>#N/A</v>
      </c>
      <c r="AC114" s="577"/>
      <c r="AD114" s="580" t="str">
        <f t="shared" si="4"/>
        <v/>
      </c>
      <c r="AE114" s="583" t="str">
        <f t="shared" si="5"/>
        <v/>
      </c>
      <c r="AF114" s="583" t="str">
        <f t="shared" si="6"/>
        <v/>
      </c>
      <c r="AG114" s="583" t="str">
        <f t="shared" si="7"/>
        <v/>
      </c>
    </row>
    <row r="115" spans="1:33" ht="24.9" customHeight="1">
      <c r="A115" s="477">
        <v>100</v>
      </c>
      <c r="B115" s="488" t="str">
        <f>IF(基本情報入力シート!C152="","",基本情報入力シート!C152)</f>
        <v/>
      </c>
      <c r="C115" s="488"/>
      <c r="D115" s="488"/>
      <c r="E115" s="488"/>
      <c r="F115" s="488"/>
      <c r="G115" s="488"/>
      <c r="H115" s="488"/>
      <c r="I115" s="488"/>
      <c r="J115" s="494" t="str">
        <f>IF(基本情報入力シート!M152="","",基本情報入力シート!M152)</f>
        <v/>
      </c>
      <c r="K115" s="495" t="str">
        <f>IF(基本情報入力シート!R152="","",基本情報入力シート!R152)</f>
        <v/>
      </c>
      <c r="L115" s="495" t="str">
        <f>IF(基本情報入力シート!W152="","",基本情報入力シート!W152)</f>
        <v/>
      </c>
      <c r="M115" s="502" t="str">
        <f>IF(基本情報入力シート!X152="","",基本情報入力シート!X152)</f>
        <v/>
      </c>
      <c r="N115" s="512" t="str">
        <f>IF(基本情報入力シート!Y152="","",基本情報入力シート!Y152)</f>
        <v/>
      </c>
      <c r="O115" s="519"/>
      <c r="P115" s="523"/>
      <c r="Q115" s="526"/>
      <c r="R115" s="533"/>
      <c r="S115" s="537"/>
      <c r="T115" s="541" t="e">
        <v>#N/A</v>
      </c>
      <c r="U115" s="545"/>
      <c r="V115" s="551"/>
      <c r="W115" s="552"/>
      <c r="X115" s="560" t="e">
        <v>#N/A</v>
      </c>
      <c r="Y115" s="560"/>
      <c r="Z115" s="564"/>
      <c r="AA115" s="569"/>
      <c r="AB115" s="573" t="e">
        <v>#N/A</v>
      </c>
      <c r="AC115" s="577"/>
      <c r="AD115" s="580" t="str">
        <f t="shared" si="4"/>
        <v/>
      </c>
      <c r="AE115" s="583" t="str">
        <f t="shared" si="5"/>
        <v/>
      </c>
      <c r="AF115" s="583" t="str">
        <f t="shared" si="6"/>
        <v/>
      </c>
      <c r="AG115" s="583" t="str">
        <f t="shared" si="7"/>
        <v/>
      </c>
    </row>
    <row r="116" spans="1:33" ht="24.9" customHeight="1">
      <c r="A116" s="477">
        <v>101</v>
      </c>
      <c r="B116" s="488" t="str">
        <f>IF(基本情報入力シート!C153="","",基本情報入力シート!C153)</f>
        <v/>
      </c>
      <c r="C116" s="488"/>
      <c r="D116" s="488"/>
      <c r="E116" s="488"/>
      <c r="F116" s="488"/>
      <c r="G116" s="488"/>
      <c r="H116" s="488"/>
      <c r="I116" s="488"/>
      <c r="J116" s="494" t="str">
        <f>IF(基本情報入力シート!M153="","",基本情報入力シート!M153)</f>
        <v/>
      </c>
      <c r="K116" s="495" t="str">
        <f>IF(基本情報入力シート!R153="","",基本情報入力シート!R153)</f>
        <v/>
      </c>
      <c r="L116" s="495" t="str">
        <f>IF(基本情報入力シート!W153="","",基本情報入力シート!W153)</f>
        <v/>
      </c>
      <c r="M116" s="502" t="str">
        <f>IF(基本情報入力シート!X153="","",基本情報入力シート!X153)</f>
        <v/>
      </c>
      <c r="N116" s="512" t="str">
        <f>IF(基本情報入力シート!Y153="","",基本情報入力シート!Y153)</f>
        <v/>
      </c>
      <c r="O116" s="519"/>
      <c r="P116" s="523"/>
      <c r="Q116" s="526"/>
      <c r="R116" s="533"/>
      <c r="S116" s="537"/>
      <c r="T116" s="541" t="e">
        <v>#N/A</v>
      </c>
      <c r="U116" s="545"/>
      <c r="V116" s="551"/>
      <c r="W116" s="552"/>
      <c r="X116" s="560" t="e">
        <v>#N/A</v>
      </c>
      <c r="Y116" s="560"/>
      <c r="Z116" s="564"/>
      <c r="AA116" s="569"/>
      <c r="AB116" s="573" t="e">
        <v>#N/A</v>
      </c>
      <c r="AC116" s="577"/>
      <c r="AD116" s="580" t="str">
        <f t="shared" si="4"/>
        <v/>
      </c>
      <c r="AE116" s="583" t="str">
        <f t="shared" si="5"/>
        <v/>
      </c>
      <c r="AF116" s="583" t="str">
        <f t="shared" si="6"/>
        <v/>
      </c>
      <c r="AG116" s="583" t="str">
        <f t="shared" si="7"/>
        <v/>
      </c>
    </row>
    <row r="117" spans="1:33" ht="24.9" customHeight="1">
      <c r="A117" s="477">
        <v>102</v>
      </c>
      <c r="B117" s="488" t="str">
        <f>IF(基本情報入力シート!C154="","",基本情報入力シート!C154)</f>
        <v/>
      </c>
      <c r="C117" s="488"/>
      <c r="D117" s="488"/>
      <c r="E117" s="488"/>
      <c r="F117" s="488"/>
      <c r="G117" s="488"/>
      <c r="H117" s="488"/>
      <c r="I117" s="488"/>
      <c r="J117" s="494" t="str">
        <f>IF(基本情報入力シート!M154="","",基本情報入力シート!M154)</f>
        <v/>
      </c>
      <c r="K117" s="495" t="str">
        <f>IF(基本情報入力シート!R154="","",基本情報入力シート!R154)</f>
        <v/>
      </c>
      <c r="L117" s="495" t="str">
        <f>IF(基本情報入力シート!W154="","",基本情報入力シート!W154)</f>
        <v/>
      </c>
      <c r="M117" s="502" t="str">
        <f>IF(基本情報入力シート!X154="","",基本情報入力シート!X154)</f>
        <v/>
      </c>
      <c r="N117" s="512" t="str">
        <f>IF(基本情報入力シート!Y154="","",基本情報入力シート!Y154)</f>
        <v/>
      </c>
      <c r="O117" s="519"/>
      <c r="P117" s="523"/>
      <c r="Q117" s="526"/>
      <c r="R117" s="533"/>
      <c r="S117" s="537"/>
      <c r="T117" s="541" t="e">
        <v>#N/A</v>
      </c>
      <c r="U117" s="545"/>
      <c r="V117" s="551"/>
      <c r="W117" s="552"/>
      <c r="X117" s="560" t="e">
        <v>#N/A</v>
      </c>
      <c r="Y117" s="560"/>
      <c r="Z117" s="564"/>
      <c r="AA117" s="569"/>
      <c r="AB117" s="573" t="e">
        <v>#N/A</v>
      </c>
      <c r="AC117" s="577"/>
      <c r="AD117" s="580" t="str">
        <f t="shared" si="4"/>
        <v/>
      </c>
      <c r="AE117" s="583" t="str">
        <f t="shared" si="5"/>
        <v/>
      </c>
      <c r="AF117" s="583" t="str">
        <f t="shared" si="6"/>
        <v/>
      </c>
      <c r="AG117" s="583" t="str">
        <f t="shared" si="7"/>
        <v/>
      </c>
    </row>
    <row r="118" spans="1:33" ht="24.9" customHeight="1">
      <c r="A118" s="477">
        <v>103</v>
      </c>
      <c r="B118" s="488" t="str">
        <f>IF(基本情報入力シート!C155="","",基本情報入力シート!C155)</f>
        <v/>
      </c>
      <c r="C118" s="488"/>
      <c r="D118" s="488"/>
      <c r="E118" s="488"/>
      <c r="F118" s="488"/>
      <c r="G118" s="488"/>
      <c r="H118" s="488"/>
      <c r="I118" s="488"/>
      <c r="J118" s="494" t="str">
        <f>IF(基本情報入力シート!M155="","",基本情報入力シート!M155)</f>
        <v/>
      </c>
      <c r="K118" s="495" t="str">
        <f>IF(基本情報入力シート!R155="","",基本情報入力シート!R155)</f>
        <v/>
      </c>
      <c r="L118" s="495" t="str">
        <f>IF(基本情報入力シート!W155="","",基本情報入力シート!W155)</f>
        <v/>
      </c>
      <c r="M118" s="502" t="str">
        <f>IF(基本情報入力シート!X155="","",基本情報入力シート!X155)</f>
        <v/>
      </c>
      <c r="N118" s="512" t="str">
        <f>IF(基本情報入力シート!Y155="","",基本情報入力シート!Y155)</f>
        <v/>
      </c>
      <c r="O118" s="519"/>
      <c r="P118" s="523"/>
      <c r="Q118" s="526"/>
      <c r="R118" s="533"/>
      <c r="S118" s="537"/>
      <c r="T118" s="541" t="e">
        <v>#N/A</v>
      </c>
      <c r="U118" s="545"/>
      <c r="V118" s="551"/>
      <c r="W118" s="552"/>
      <c r="X118" s="560" t="e">
        <v>#N/A</v>
      </c>
      <c r="Y118" s="560"/>
      <c r="Z118" s="564"/>
      <c r="AA118" s="569"/>
      <c r="AB118" s="573" t="e">
        <v>#N/A</v>
      </c>
      <c r="AC118" s="577"/>
      <c r="AD118" s="580" t="str">
        <f t="shared" si="4"/>
        <v/>
      </c>
      <c r="AE118" s="583" t="str">
        <f t="shared" si="5"/>
        <v/>
      </c>
      <c r="AF118" s="583" t="str">
        <f t="shared" si="6"/>
        <v/>
      </c>
      <c r="AG118" s="583" t="str">
        <f t="shared" si="7"/>
        <v/>
      </c>
    </row>
    <row r="119" spans="1:33" ht="24.9" customHeight="1">
      <c r="A119" s="477">
        <v>104</v>
      </c>
      <c r="B119" s="488" t="str">
        <f>IF(基本情報入力シート!C156="","",基本情報入力シート!C156)</f>
        <v/>
      </c>
      <c r="C119" s="488"/>
      <c r="D119" s="488"/>
      <c r="E119" s="488"/>
      <c r="F119" s="488"/>
      <c r="G119" s="488"/>
      <c r="H119" s="488"/>
      <c r="I119" s="488"/>
      <c r="J119" s="494" t="str">
        <f>IF(基本情報入力シート!M156="","",基本情報入力シート!M156)</f>
        <v/>
      </c>
      <c r="K119" s="495" t="str">
        <f>IF(基本情報入力シート!R156="","",基本情報入力シート!R156)</f>
        <v/>
      </c>
      <c r="L119" s="495" t="str">
        <f>IF(基本情報入力シート!W156="","",基本情報入力シート!W156)</f>
        <v/>
      </c>
      <c r="M119" s="502" t="str">
        <f>IF(基本情報入力シート!X156="","",基本情報入力シート!X156)</f>
        <v/>
      </c>
      <c r="N119" s="512" t="str">
        <f>IF(基本情報入力シート!Y156="","",基本情報入力シート!Y156)</f>
        <v/>
      </c>
      <c r="O119" s="519"/>
      <c r="P119" s="523"/>
      <c r="Q119" s="526"/>
      <c r="R119" s="533"/>
      <c r="S119" s="537"/>
      <c r="T119" s="541" t="e">
        <v>#N/A</v>
      </c>
      <c r="U119" s="545"/>
      <c r="V119" s="551"/>
      <c r="W119" s="552"/>
      <c r="X119" s="560" t="e">
        <v>#N/A</v>
      </c>
      <c r="Y119" s="560"/>
      <c r="Z119" s="564"/>
      <c r="AA119" s="569"/>
      <c r="AB119" s="573" t="e">
        <v>#N/A</v>
      </c>
      <c r="AC119" s="577"/>
      <c r="AD119" s="580" t="str">
        <f t="shared" si="4"/>
        <v/>
      </c>
      <c r="AE119" s="583" t="str">
        <f t="shared" si="5"/>
        <v/>
      </c>
      <c r="AF119" s="583" t="str">
        <f t="shared" si="6"/>
        <v/>
      </c>
      <c r="AG119" s="583" t="str">
        <f t="shared" si="7"/>
        <v/>
      </c>
    </row>
    <row r="120" spans="1:33" ht="24.9" customHeight="1">
      <c r="A120" s="477">
        <v>105</v>
      </c>
      <c r="B120" s="488" t="str">
        <f>IF(基本情報入力シート!C157="","",基本情報入力シート!C157)</f>
        <v/>
      </c>
      <c r="C120" s="488"/>
      <c r="D120" s="488"/>
      <c r="E120" s="488"/>
      <c r="F120" s="488"/>
      <c r="G120" s="488"/>
      <c r="H120" s="488"/>
      <c r="I120" s="488"/>
      <c r="J120" s="494" t="str">
        <f>IF(基本情報入力シート!M157="","",基本情報入力シート!M157)</f>
        <v/>
      </c>
      <c r="K120" s="495" t="str">
        <f>IF(基本情報入力シート!R157="","",基本情報入力シート!R157)</f>
        <v/>
      </c>
      <c r="L120" s="495" t="str">
        <f>IF(基本情報入力シート!W157="","",基本情報入力シート!W157)</f>
        <v/>
      </c>
      <c r="M120" s="502" t="str">
        <f>IF(基本情報入力シート!X157="","",基本情報入力シート!X157)</f>
        <v/>
      </c>
      <c r="N120" s="512" t="str">
        <f>IF(基本情報入力シート!Y157="","",基本情報入力シート!Y157)</f>
        <v/>
      </c>
      <c r="O120" s="519"/>
      <c r="P120" s="523"/>
      <c r="Q120" s="526"/>
      <c r="R120" s="533"/>
      <c r="S120" s="537"/>
      <c r="T120" s="541" t="e">
        <v>#N/A</v>
      </c>
      <c r="U120" s="545"/>
      <c r="V120" s="551"/>
      <c r="W120" s="552"/>
      <c r="X120" s="560" t="e">
        <v>#N/A</v>
      </c>
      <c r="Y120" s="560"/>
      <c r="Z120" s="564"/>
      <c r="AA120" s="569"/>
      <c r="AB120" s="573" t="e">
        <v>#N/A</v>
      </c>
      <c r="AC120" s="577"/>
      <c r="AD120" s="580" t="str">
        <f t="shared" si="4"/>
        <v/>
      </c>
      <c r="AE120" s="583" t="str">
        <f t="shared" si="5"/>
        <v/>
      </c>
      <c r="AF120" s="583" t="str">
        <f t="shared" si="6"/>
        <v/>
      </c>
      <c r="AG120" s="583" t="str">
        <f t="shared" si="7"/>
        <v/>
      </c>
    </row>
    <row r="121" spans="1:33" ht="24.9" customHeight="1">
      <c r="A121" s="477">
        <v>106</v>
      </c>
      <c r="B121" s="488" t="str">
        <f>IF(基本情報入力シート!C158="","",基本情報入力シート!C158)</f>
        <v/>
      </c>
      <c r="C121" s="488"/>
      <c r="D121" s="488"/>
      <c r="E121" s="488"/>
      <c r="F121" s="488"/>
      <c r="G121" s="488"/>
      <c r="H121" s="488"/>
      <c r="I121" s="488"/>
      <c r="J121" s="494" t="str">
        <f>IF(基本情報入力シート!M158="","",基本情報入力シート!M158)</f>
        <v/>
      </c>
      <c r="K121" s="495" t="str">
        <f>IF(基本情報入力シート!R158="","",基本情報入力シート!R158)</f>
        <v/>
      </c>
      <c r="L121" s="495" t="str">
        <f>IF(基本情報入力シート!W158="","",基本情報入力シート!W158)</f>
        <v/>
      </c>
      <c r="M121" s="502" t="str">
        <f>IF(基本情報入力シート!X158="","",基本情報入力シート!X158)</f>
        <v/>
      </c>
      <c r="N121" s="512" t="str">
        <f>IF(基本情報入力シート!Y158="","",基本情報入力シート!Y158)</f>
        <v/>
      </c>
      <c r="O121" s="519"/>
      <c r="P121" s="523"/>
      <c r="Q121" s="526"/>
      <c r="R121" s="533"/>
      <c r="S121" s="537"/>
      <c r="T121" s="541" t="e">
        <v>#N/A</v>
      </c>
      <c r="U121" s="545"/>
      <c r="V121" s="551"/>
      <c r="W121" s="552"/>
      <c r="X121" s="560" t="e">
        <v>#N/A</v>
      </c>
      <c r="Y121" s="560"/>
      <c r="Z121" s="564"/>
      <c r="AA121" s="569"/>
      <c r="AB121" s="573" t="e">
        <v>#N/A</v>
      </c>
      <c r="AC121" s="577"/>
      <c r="AD121" s="580" t="str">
        <f t="shared" si="4"/>
        <v/>
      </c>
      <c r="AE121" s="583" t="str">
        <f t="shared" si="5"/>
        <v/>
      </c>
      <c r="AF121" s="583" t="str">
        <f t="shared" si="6"/>
        <v/>
      </c>
      <c r="AG121" s="583" t="str">
        <f t="shared" si="7"/>
        <v/>
      </c>
    </row>
    <row r="122" spans="1:33" ht="24.9" customHeight="1">
      <c r="A122" s="477">
        <v>107</v>
      </c>
      <c r="B122" s="488" t="str">
        <f>IF(基本情報入力シート!C159="","",基本情報入力シート!C159)</f>
        <v/>
      </c>
      <c r="C122" s="488"/>
      <c r="D122" s="488"/>
      <c r="E122" s="488"/>
      <c r="F122" s="488"/>
      <c r="G122" s="488"/>
      <c r="H122" s="488"/>
      <c r="I122" s="488"/>
      <c r="J122" s="494" t="str">
        <f>IF(基本情報入力シート!M159="","",基本情報入力シート!M159)</f>
        <v/>
      </c>
      <c r="K122" s="495" t="str">
        <f>IF(基本情報入力シート!R159="","",基本情報入力シート!R159)</f>
        <v/>
      </c>
      <c r="L122" s="495" t="str">
        <f>IF(基本情報入力シート!W159="","",基本情報入力シート!W159)</f>
        <v/>
      </c>
      <c r="M122" s="502" t="str">
        <f>IF(基本情報入力シート!X159="","",基本情報入力シート!X159)</f>
        <v/>
      </c>
      <c r="N122" s="512" t="str">
        <f>IF(基本情報入力シート!Y159="","",基本情報入力シート!Y159)</f>
        <v/>
      </c>
      <c r="O122" s="519"/>
      <c r="P122" s="523"/>
      <c r="Q122" s="526"/>
      <c r="R122" s="533"/>
      <c r="S122" s="537"/>
      <c r="T122" s="541" t="e">
        <v>#N/A</v>
      </c>
      <c r="U122" s="545"/>
      <c r="V122" s="551"/>
      <c r="W122" s="552"/>
      <c r="X122" s="560" t="e">
        <v>#N/A</v>
      </c>
      <c r="Y122" s="560"/>
      <c r="Z122" s="564"/>
      <c r="AA122" s="569"/>
      <c r="AB122" s="573" t="e">
        <v>#N/A</v>
      </c>
      <c r="AC122" s="577"/>
      <c r="AD122" s="580" t="str">
        <f t="shared" si="4"/>
        <v/>
      </c>
      <c r="AE122" s="583" t="str">
        <f t="shared" si="5"/>
        <v/>
      </c>
      <c r="AF122" s="583" t="str">
        <f t="shared" si="6"/>
        <v/>
      </c>
      <c r="AG122" s="583" t="str">
        <f t="shared" si="7"/>
        <v/>
      </c>
    </row>
    <row r="123" spans="1:33" ht="24.9" customHeight="1">
      <c r="A123" s="477">
        <v>108</v>
      </c>
      <c r="B123" s="488" t="str">
        <f>IF(基本情報入力シート!C160="","",基本情報入力シート!C160)</f>
        <v/>
      </c>
      <c r="C123" s="488"/>
      <c r="D123" s="488"/>
      <c r="E123" s="488"/>
      <c r="F123" s="488"/>
      <c r="G123" s="488"/>
      <c r="H123" s="488"/>
      <c r="I123" s="488"/>
      <c r="J123" s="494" t="str">
        <f>IF(基本情報入力シート!M160="","",基本情報入力シート!M160)</f>
        <v/>
      </c>
      <c r="K123" s="495" t="str">
        <f>IF(基本情報入力シート!R160="","",基本情報入力シート!R160)</f>
        <v/>
      </c>
      <c r="L123" s="495" t="str">
        <f>IF(基本情報入力シート!W160="","",基本情報入力シート!W160)</f>
        <v/>
      </c>
      <c r="M123" s="502" t="str">
        <f>IF(基本情報入力シート!X160="","",基本情報入力シート!X160)</f>
        <v/>
      </c>
      <c r="N123" s="512" t="str">
        <f>IF(基本情報入力シート!Y160="","",基本情報入力シート!Y160)</f>
        <v/>
      </c>
      <c r="O123" s="519"/>
      <c r="P123" s="523"/>
      <c r="Q123" s="526"/>
      <c r="R123" s="533"/>
      <c r="S123" s="537"/>
      <c r="T123" s="541" t="e">
        <v>#N/A</v>
      </c>
      <c r="U123" s="545"/>
      <c r="V123" s="551"/>
      <c r="W123" s="552"/>
      <c r="X123" s="560" t="e">
        <v>#N/A</v>
      </c>
      <c r="Y123" s="560"/>
      <c r="Z123" s="564"/>
      <c r="AA123" s="569"/>
      <c r="AB123" s="573" t="e">
        <v>#N/A</v>
      </c>
      <c r="AC123" s="577"/>
      <c r="AD123" s="580" t="str">
        <f t="shared" si="4"/>
        <v/>
      </c>
      <c r="AE123" s="583" t="str">
        <f t="shared" si="5"/>
        <v/>
      </c>
      <c r="AF123" s="583" t="str">
        <f t="shared" si="6"/>
        <v/>
      </c>
      <c r="AG123" s="583" t="str">
        <f t="shared" si="7"/>
        <v/>
      </c>
    </row>
    <row r="124" spans="1:33" ht="24.9" customHeight="1">
      <c r="A124" s="477">
        <v>109</v>
      </c>
      <c r="B124" s="488" t="str">
        <f>IF(基本情報入力シート!C161="","",基本情報入力シート!C161)</f>
        <v/>
      </c>
      <c r="C124" s="488"/>
      <c r="D124" s="488"/>
      <c r="E124" s="488"/>
      <c r="F124" s="488"/>
      <c r="G124" s="488"/>
      <c r="H124" s="488"/>
      <c r="I124" s="488"/>
      <c r="J124" s="494" t="str">
        <f>IF(基本情報入力シート!M161="","",基本情報入力シート!M161)</f>
        <v/>
      </c>
      <c r="K124" s="495" t="str">
        <f>IF(基本情報入力シート!R161="","",基本情報入力シート!R161)</f>
        <v/>
      </c>
      <c r="L124" s="495" t="str">
        <f>IF(基本情報入力シート!W161="","",基本情報入力シート!W161)</f>
        <v/>
      </c>
      <c r="M124" s="502" t="str">
        <f>IF(基本情報入力シート!X161="","",基本情報入力シート!X161)</f>
        <v/>
      </c>
      <c r="N124" s="512" t="str">
        <f>IF(基本情報入力シート!Y161="","",基本情報入力シート!Y161)</f>
        <v/>
      </c>
      <c r="O124" s="519"/>
      <c r="P124" s="523"/>
      <c r="Q124" s="526"/>
      <c r="R124" s="533"/>
      <c r="S124" s="537"/>
      <c r="T124" s="541" t="e">
        <v>#N/A</v>
      </c>
      <c r="U124" s="545"/>
      <c r="V124" s="551"/>
      <c r="W124" s="552"/>
      <c r="X124" s="560" t="e">
        <v>#N/A</v>
      </c>
      <c r="Y124" s="560"/>
      <c r="Z124" s="564"/>
      <c r="AA124" s="569"/>
      <c r="AB124" s="573" t="e">
        <v>#N/A</v>
      </c>
      <c r="AC124" s="577"/>
      <c r="AD124" s="580" t="str">
        <f t="shared" si="4"/>
        <v/>
      </c>
      <c r="AE124" s="583" t="str">
        <f t="shared" si="5"/>
        <v/>
      </c>
      <c r="AF124" s="583" t="str">
        <f t="shared" si="6"/>
        <v/>
      </c>
      <c r="AG124" s="583" t="str">
        <f t="shared" si="7"/>
        <v/>
      </c>
    </row>
    <row r="125" spans="1:33" ht="24.9" customHeight="1">
      <c r="A125" s="477">
        <v>110</v>
      </c>
      <c r="B125" s="488" t="str">
        <f>IF(基本情報入力シート!C162="","",基本情報入力シート!C162)</f>
        <v/>
      </c>
      <c r="C125" s="488"/>
      <c r="D125" s="488"/>
      <c r="E125" s="488"/>
      <c r="F125" s="488"/>
      <c r="G125" s="488"/>
      <c r="H125" s="488"/>
      <c r="I125" s="488"/>
      <c r="J125" s="494" t="str">
        <f>IF(基本情報入力シート!M162="","",基本情報入力シート!M162)</f>
        <v/>
      </c>
      <c r="K125" s="495" t="str">
        <f>IF(基本情報入力シート!R162="","",基本情報入力シート!R162)</f>
        <v/>
      </c>
      <c r="L125" s="495" t="str">
        <f>IF(基本情報入力シート!W162="","",基本情報入力シート!W162)</f>
        <v/>
      </c>
      <c r="M125" s="502" t="str">
        <f>IF(基本情報入力シート!X162="","",基本情報入力シート!X162)</f>
        <v/>
      </c>
      <c r="N125" s="512" t="str">
        <f>IF(基本情報入力シート!Y162="","",基本情報入力シート!Y162)</f>
        <v/>
      </c>
      <c r="O125" s="519"/>
      <c r="P125" s="523"/>
      <c r="Q125" s="526"/>
      <c r="R125" s="533"/>
      <c r="S125" s="537"/>
      <c r="T125" s="541" t="e">
        <v>#N/A</v>
      </c>
      <c r="U125" s="545"/>
      <c r="V125" s="551"/>
      <c r="W125" s="552"/>
      <c r="X125" s="560" t="e">
        <v>#N/A</v>
      </c>
      <c r="Y125" s="560"/>
      <c r="Z125" s="564"/>
      <c r="AA125" s="569"/>
      <c r="AB125" s="573" t="e">
        <v>#N/A</v>
      </c>
      <c r="AC125" s="577"/>
      <c r="AD125" s="580" t="str">
        <f t="shared" si="4"/>
        <v/>
      </c>
      <c r="AE125" s="583" t="str">
        <f t="shared" si="5"/>
        <v/>
      </c>
      <c r="AF125" s="583" t="str">
        <f t="shared" si="6"/>
        <v/>
      </c>
      <c r="AG125" s="583" t="str">
        <f t="shared" si="7"/>
        <v/>
      </c>
    </row>
    <row r="126" spans="1:33" ht="24.9" customHeight="1">
      <c r="A126" s="477">
        <v>111</v>
      </c>
      <c r="B126" s="488" t="str">
        <f>IF(基本情報入力シート!C163="","",基本情報入力シート!C163)</f>
        <v/>
      </c>
      <c r="C126" s="488"/>
      <c r="D126" s="488"/>
      <c r="E126" s="488"/>
      <c r="F126" s="488"/>
      <c r="G126" s="488"/>
      <c r="H126" s="488"/>
      <c r="I126" s="488"/>
      <c r="J126" s="494" t="str">
        <f>IF(基本情報入力シート!M163="","",基本情報入力シート!M163)</f>
        <v/>
      </c>
      <c r="K126" s="495" t="str">
        <f>IF(基本情報入力シート!R163="","",基本情報入力シート!R163)</f>
        <v/>
      </c>
      <c r="L126" s="495" t="str">
        <f>IF(基本情報入力シート!W163="","",基本情報入力シート!W163)</f>
        <v/>
      </c>
      <c r="M126" s="502" t="str">
        <f>IF(基本情報入力シート!X163="","",基本情報入力シート!X163)</f>
        <v/>
      </c>
      <c r="N126" s="512" t="str">
        <f>IF(基本情報入力シート!Y163="","",基本情報入力シート!Y163)</f>
        <v/>
      </c>
      <c r="O126" s="519"/>
      <c r="P126" s="523"/>
      <c r="Q126" s="526"/>
      <c r="R126" s="533"/>
      <c r="S126" s="537"/>
      <c r="T126" s="541" t="e">
        <v>#N/A</v>
      </c>
      <c r="U126" s="545"/>
      <c r="V126" s="551"/>
      <c r="W126" s="552"/>
      <c r="X126" s="560" t="e">
        <v>#N/A</v>
      </c>
      <c r="Y126" s="560"/>
      <c r="Z126" s="564"/>
      <c r="AA126" s="569"/>
      <c r="AB126" s="573" t="e">
        <v>#N/A</v>
      </c>
      <c r="AC126" s="577"/>
      <c r="AD126" s="580" t="str">
        <f t="shared" si="4"/>
        <v/>
      </c>
      <c r="AE126" s="583" t="str">
        <f t="shared" si="5"/>
        <v/>
      </c>
      <c r="AF126" s="583" t="str">
        <f t="shared" si="6"/>
        <v/>
      </c>
      <c r="AG126" s="583" t="str">
        <f t="shared" si="7"/>
        <v/>
      </c>
    </row>
    <row r="127" spans="1:33" ht="24.9" customHeight="1">
      <c r="A127" s="477">
        <v>112</v>
      </c>
      <c r="B127" s="488" t="str">
        <f>IF(基本情報入力シート!C164="","",基本情報入力シート!C164)</f>
        <v/>
      </c>
      <c r="C127" s="488"/>
      <c r="D127" s="488"/>
      <c r="E127" s="488"/>
      <c r="F127" s="488"/>
      <c r="G127" s="488"/>
      <c r="H127" s="488"/>
      <c r="I127" s="488"/>
      <c r="J127" s="494" t="str">
        <f>IF(基本情報入力シート!M164="","",基本情報入力シート!M164)</f>
        <v/>
      </c>
      <c r="K127" s="495" t="str">
        <f>IF(基本情報入力シート!R164="","",基本情報入力シート!R164)</f>
        <v/>
      </c>
      <c r="L127" s="495" t="str">
        <f>IF(基本情報入力シート!W164="","",基本情報入力シート!W164)</f>
        <v/>
      </c>
      <c r="M127" s="502" t="str">
        <f>IF(基本情報入力シート!X164="","",基本情報入力シート!X164)</f>
        <v/>
      </c>
      <c r="N127" s="512" t="str">
        <f>IF(基本情報入力シート!Y164="","",基本情報入力シート!Y164)</f>
        <v/>
      </c>
      <c r="O127" s="519"/>
      <c r="P127" s="523"/>
      <c r="Q127" s="526"/>
      <c r="R127" s="533"/>
      <c r="S127" s="537"/>
      <c r="T127" s="541" t="e">
        <v>#N/A</v>
      </c>
      <c r="U127" s="545"/>
      <c r="V127" s="551"/>
      <c r="W127" s="552"/>
      <c r="X127" s="560" t="e">
        <v>#N/A</v>
      </c>
      <c r="Y127" s="560"/>
      <c r="Z127" s="564"/>
      <c r="AA127" s="569"/>
      <c r="AB127" s="573" t="e">
        <v>#N/A</v>
      </c>
      <c r="AC127" s="577"/>
      <c r="AD127" s="580" t="str">
        <f t="shared" si="4"/>
        <v/>
      </c>
      <c r="AE127" s="583" t="str">
        <f t="shared" si="5"/>
        <v/>
      </c>
      <c r="AF127" s="583" t="str">
        <f t="shared" si="6"/>
        <v/>
      </c>
      <c r="AG127" s="583" t="str">
        <f t="shared" si="7"/>
        <v/>
      </c>
    </row>
    <row r="128" spans="1:33" ht="24.9" customHeight="1">
      <c r="A128" s="477">
        <v>113</v>
      </c>
      <c r="B128" s="488" t="str">
        <f>IF(基本情報入力シート!C165="","",基本情報入力シート!C165)</f>
        <v/>
      </c>
      <c r="C128" s="488"/>
      <c r="D128" s="488"/>
      <c r="E128" s="488"/>
      <c r="F128" s="488"/>
      <c r="G128" s="488"/>
      <c r="H128" s="488"/>
      <c r="I128" s="488"/>
      <c r="J128" s="494" t="str">
        <f>IF(基本情報入力シート!M165="","",基本情報入力シート!M165)</f>
        <v/>
      </c>
      <c r="K128" s="495" t="str">
        <f>IF(基本情報入力シート!R165="","",基本情報入力シート!R165)</f>
        <v/>
      </c>
      <c r="L128" s="495" t="str">
        <f>IF(基本情報入力シート!W165="","",基本情報入力シート!W165)</f>
        <v/>
      </c>
      <c r="M128" s="502" t="str">
        <f>IF(基本情報入力シート!X165="","",基本情報入力シート!X165)</f>
        <v/>
      </c>
      <c r="N128" s="512" t="str">
        <f>IF(基本情報入力シート!Y165="","",基本情報入力シート!Y165)</f>
        <v/>
      </c>
      <c r="O128" s="519"/>
      <c r="P128" s="523"/>
      <c r="Q128" s="526"/>
      <c r="R128" s="533"/>
      <c r="S128" s="537"/>
      <c r="T128" s="541" t="e">
        <v>#N/A</v>
      </c>
      <c r="U128" s="545"/>
      <c r="V128" s="551"/>
      <c r="W128" s="552"/>
      <c r="X128" s="560" t="e">
        <v>#N/A</v>
      </c>
      <c r="Y128" s="560"/>
      <c r="Z128" s="564"/>
      <c r="AA128" s="569"/>
      <c r="AB128" s="573" t="e">
        <v>#N/A</v>
      </c>
      <c r="AC128" s="577"/>
      <c r="AD128" s="580" t="str">
        <f t="shared" si="4"/>
        <v/>
      </c>
      <c r="AE128" s="583" t="str">
        <f t="shared" si="5"/>
        <v/>
      </c>
      <c r="AF128" s="583" t="str">
        <f t="shared" si="6"/>
        <v/>
      </c>
      <c r="AG128" s="583" t="str">
        <f t="shared" si="7"/>
        <v/>
      </c>
    </row>
    <row r="129" spans="1:33" ht="24.9" customHeight="1">
      <c r="A129" s="477">
        <v>114</v>
      </c>
      <c r="B129" s="488" t="str">
        <f>IF(基本情報入力シート!C166="","",基本情報入力シート!C166)</f>
        <v/>
      </c>
      <c r="C129" s="488"/>
      <c r="D129" s="488"/>
      <c r="E129" s="488"/>
      <c r="F129" s="488"/>
      <c r="G129" s="488"/>
      <c r="H129" s="488"/>
      <c r="I129" s="488"/>
      <c r="J129" s="494" t="str">
        <f>IF(基本情報入力シート!M166="","",基本情報入力シート!M166)</f>
        <v/>
      </c>
      <c r="K129" s="495" t="str">
        <f>IF(基本情報入力シート!R166="","",基本情報入力シート!R166)</f>
        <v/>
      </c>
      <c r="L129" s="495" t="str">
        <f>IF(基本情報入力シート!W166="","",基本情報入力シート!W166)</f>
        <v/>
      </c>
      <c r="M129" s="502" t="str">
        <f>IF(基本情報入力シート!X166="","",基本情報入力シート!X166)</f>
        <v/>
      </c>
      <c r="N129" s="512" t="str">
        <f>IF(基本情報入力シート!Y166="","",基本情報入力シート!Y166)</f>
        <v/>
      </c>
      <c r="O129" s="519"/>
      <c r="P129" s="523"/>
      <c r="Q129" s="526"/>
      <c r="R129" s="533"/>
      <c r="S129" s="537"/>
      <c r="T129" s="541" t="e">
        <v>#N/A</v>
      </c>
      <c r="U129" s="545"/>
      <c r="V129" s="551"/>
      <c r="W129" s="552"/>
      <c r="X129" s="560" t="e">
        <v>#N/A</v>
      </c>
      <c r="Y129" s="560"/>
      <c r="Z129" s="564"/>
      <c r="AA129" s="569"/>
      <c r="AB129" s="573" t="e">
        <v>#N/A</v>
      </c>
      <c r="AC129" s="577"/>
      <c r="AD129" s="580" t="str">
        <f t="shared" si="4"/>
        <v/>
      </c>
      <c r="AE129" s="583" t="str">
        <f t="shared" si="5"/>
        <v/>
      </c>
      <c r="AF129" s="583" t="str">
        <f t="shared" si="6"/>
        <v/>
      </c>
      <c r="AG129" s="583" t="str">
        <f t="shared" si="7"/>
        <v/>
      </c>
    </row>
    <row r="130" spans="1:33" ht="24.9" customHeight="1">
      <c r="A130" s="477">
        <v>115</v>
      </c>
      <c r="B130" s="488" t="str">
        <f>IF(基本情報入力シート!C167="","",基本情報入力シート!C167)</f>
        <v/>
      </c>
      <c r="C130" s="488"/>
      <c r="D130" s="488"/>
      <c r="E130" s="488"/>
      <c r="F130" s="488"/>
      <c r="G130" s="488"/>
      <c r="H130" s="488"/>
      <c r="I130" s="488"/>
      <c r="J130" s="494" t="str">
        <f>IF(基本情報入力シート!M167="","",基本情報入力シート!M167)</f>
        <v/>
      </c>
      <c r="K130" s="495" t="str">
        <f>IF(基本情報入力シート!R167="","",基本情報入力シート!R167)</f>
        <v/>
      </c>
      <c r="L130" s="495" t="str">
        <f>IF(基本情報入力シート!W167="","",基本情報入力シート!W167)</f>
        <v/>
      </c>
      <c r="M130" s="502" t="str">
        <f>IF(基本情報入力シート!X167="","",基本情報入力シート!X167)</f>
        <v/>
      </c>
      <c r="N130" s="512" t="str">
        <f>IF(基本情報入力シート!Y167="","",基本情報入力シート!Y167)</f>
        <v/>
      </c>
      <c r="O130" s="519"/>
      <c r="P130" s="523"/>
      <c r="Q130" s="526"/>
      <c r="R130" s="533"/>
      <c r="S130" s="537"/>
      <c r="T130" s="541" t="e">
        <v>#N/A</v>
      </c>
      <c r="U130" s="545"/>
      <c r="V130" s="551"/>
      <c r="W130" s="552"/>
      <c r="X130" s="560" t="e">
        <v>#N/A</v>
      </c>
      <c r="Y130" s="560"/>
      <c r="Z130" s="564"/>
      <c r="AA130" s="569"/>
      <c r="AB130" s="573" t="e">
        <v>#N/A</v>
      </c>
      <c r="AC130" s="577"/>
      <c r="AD130" s="580" t="str">
        <f t="shared" si="4"/>
        <v/>
      </c>
      <c r="AE130" s="583" t="str">
        <f t="shared" si="5"/>
        <v/>
      </c>
      <c r="AF130" s="583" t="str">
        <f t="shared" si="6"/>
        <v/>
      </c>
      <c r="AG130" s="583" t="str">
        <f t="shared" si="7"/>
        <v/>
      </c>
    </row>
    <row r="131" spans="1:33" ht="24.9" customHeight="1">
      <c r="A131" s="477">
        <v>116</v>
      </c>
      <c r="B131" s="488" t="str">
        <f>IF(基本情報入力シート!C168="","",基本情報入力シート!C168)</f>
        <v/>
      </c>
      <c r="C131" s="488"/>
      <c r="D131" s="488"/>
      <c r="E131" s="488"/>
      <c r="F131" s="488"/>
      <c r="G131" s="488"/>
      <c r="H131" s="488"/>
      <c r="I131" s="488"/>
      <c r="J131" s="494" t="str">
        <f>IF(基本情報入力シート!M168="","",基本情報入力シート!M168)</f>
        <v/>
      </c>
      <c r="K131" s="495" t="str">
        <f>IF(基本情報入力シート!R168="","",基本情報入力シート!R168)</f>
        <v/>
      </c>
      <c r="L131" s="495" t="str">
        <f>IF(基本情報入力シート!W168="","",基本情報入力シート!W168)</f>
        <v/>
      </c>
      <c r="M131" s="502" t="str">
        <f>IF(基本情報入力シート!X168="","",基本情報入力シート!X168)</f>
        <v/>
      </c>
      <c r="N131" s="512" t="str">
        <f>IF(基本情報入力シート!Y168="","",基本情報入力シート!Y168)</f>
        <v/>
      </c>
      <c r="O131" s="519"/>
      <c r="P131" s="523"/>
      <c r="Q131" s="526"/>
      <c r="R131" s="533"/>
      <c r="S131" s="537"/>
      <c r="T131" s="541" t="e">
        <v>#N/A</v>
      </c>
      <c r="U131" s="545"/>
      <c r="V131" s="551"/>
      <c r="W131" s="552"/>
      <c r="X131" s="560" t="e">
        <v>#N/A</v>
      </c>
      <c r="Y131" s="560"/>
      <c r="Z131" s="564"/>
      <c r="AA131" s="569"/>
      <c r="AB131" s="573" t="e">
        <v>#N/A</v>
      </c>
      <c r="AC131" s="577"/>
      <c r="AD131" s="580" t="str">
        <f t="shared" si="4"/>
        <v/>
      </c>
      <c r="AE131" s="583" t="str">
        <f t="shared" si="5"/>
        <v/>
      </c>
      <c r="AF131" s="583" t="str">
        <f t="shared" si="6"/>
        <v/>
      </c>
      <c r="AG131" s="583" t="str">
        <f t="shared" si="7"/>
        <v/>
      </c>
    </row>
    <row r="132" spans="1:33" ht="24.9" customHeight="1">
      <c r="A132" s="477">
        <v>117</v>
      </c>
      <c r="B132" s="488" t="str">
        <f>IF(基本情報入力シート!C169="","",基本情報入力シート!C169)</f>
        <v/>
      </c>
      <c r="C132" s="488"/>
      <c r="D132" s="488"/>
      <c r="E132" s="488"/>
      <c r="F132" s="488"/>
      <c r="G132" s="488"/>
      <c r="H132" s="488"/>
      <c r="I132" s="488"/>
      <c r="J132" s="494" t="str">
        <f>IF(基本情報入力シート!M169="","",基本情報入力シート!M169)</f>
        <v/>
      </c>
      <c r="K132" s="495" t="str">
        <f>IF(基本情報入力シート!R169="","",基本情報入力シート!R169)</f>
        <v/>
      </c>
      <c r="L132" s="495" t="str">
        <f>IF(基本情報入力シート!W169="","",基本情報入力シート!W169)</f>
        <v/>
      </c>
      <c r="M132" s="502" t="str">
        <f>IF(基本情報入力シート!X169="","",基本情報入力シート!X169)</f>
        <v/>
      </c>
      <c r="N132" s="512" t="str">
        <f>IF(基本情報入力シート!Y169="","",基本情報入力シート!Y169)</f>
        <v/>
      </c>
      <c r="O132" s="519"/>
      <c r="P132" s="523"/>
      <c r="Q132" s="526"/>
      <c r="R132" s="533"/>
      <c r="S132" s="537"/>
      <c r="T132" s="541" t="e">
        <v>#N/A</v>
      </c>
      <c r="U132" s="545"/>
      <c r="V132" s="551"/>
      <c r="W132" s="552"/>
      <c r="X132" s="560" t="e">
        <v>#N/A</v>
      </c>
      <c r="Y132" s="560"/>
      <c r="Z132" s="564"/>
      <c r="AA132" s="569"/>
      <c r="AB132" s="573" t="e">
        <v>#N/A</v>
      </c>
      <c r="AC132" s="577"/>
      <c r="AD132" s="580" t="str">
        <f t="shared" si="4"/>
        <v/>
      </c>
      <c r="AE132" s="583" t="str">
        <f t="shared" si="5"/>
        <v/>
      </c>
      <c r="AF132" s="583" t="str">
        <f t="shared" si="6"/>
        <v/>
      </c>
      <c r="AG132" s="583" t="str">
        <f t="shared" si="7"/>
        <v/>
      </c>
    </row>
    <row r="133" spans="1:33" ht="24.9" customHeight="1">
      <c r="A133" s="477">
        <v>118</v>
      </c>
      <c r="B133" s="488" t="str">
        <f>IF(基本情報入力シート!C170="","",基本情報入力シート!C170)</f>
        <v/>
      </c>
      <c r="C133" s="488"/>
      <c r="D133" s="488"/>
      <c r="E133" s="488"/>
      <c r="F133" s="488"/>
      <c r="G133" s="488"/>
      <c r="H133" s="488"/>
      <c r="I133" s="488"/>
      <c r="J133" s="494" t="str">
        <f>IF(基本情報入力シート!M170="","",基本情報入力シート!M170)</f>
        <v/>
      </c>
      <c r="K133" s="495" t="str">
        <f>IF(基本情報入力シート!R170="","",基本情報入力シート!R170)</f>
        <v/>
      </c>
      <c r="L133" s="495" t="str">
        <f>IF(基本情報入力シート!W170="","",基本情報入力シート!W170)</f>
        <v/>
      </c>
      <c r="M133" s="502" t="str">
        <f>IF(基本情報入力シート!X170="","",基本情報入力シート!X170)</f>
        <v/>
      </c>
      <c r="N133" s="512" t="str">
        <f>IF(基本情報入力シート!Y170="","",基本情報入力シート!Y170)</f>
        <v/>
      </c>
      <c r="O133" s="519"/>
      <c r="P133" s="523"/>
      <c r="Q133" s="526"/>
      <c r="R133" s="533"/>
      <c r="S133" s="537"/>
      <c r="T133" s="541" t="e">
        <v>#N/A</v>
      </c>
      <c r="U133" s="545"/>
      <c r="V133" s="551"/>
      <c r="W133" s="552"/>
      <c r="X133" s="560" t="e">
        <v>#N/A</v>
      </c>
      <c r="Y133" s="560"/>
      <c r="Z133" s="564"/>
      <c r="AA133" s="569"/>
      <c r="AB133" s="573" t="e">
        <v>#N/A</v>
      </c>
      <c r="AC133" s="577"/>
      <c r="AD133" s="580" t="str">
        <f t="shared" si="4"/>
        <v/>
      </c>
      <c r="AE133" s="583" t="str">
        <f t="shared" si="5"/>
        <v/>
      </c>
      <c r="AF133" s="583" t="str">
        <f t="shared" si="6"/>
        <v/>
      </c>
      <c r="AG133" s="583" t="str">
        <f t="shared" si="7"/>
        <v/>
      </c>
    </row>
    <row r="134" spans="1:33" ht="24.9" customHeight="1">
      <c r="A134" s="477">
        <v>119</v>
      </c>
      <c r="B134" s="488" t="str">
        <f>IF(基本情報入力シート!C171="","",基本情報入力シート!C171)</f>
        <v/>
      </c>
      <c r="C134" s="488"/>
      <c r="D134" s="488"/>
      <c r="E134" s="488"/>
      <c r="F134" s="488"/>
      <c r="G134" s="488"/>
      <c r="H134" s="488"/>
      <c r="I134" s="488"/>
      <c r="J134" s="494" t="str">
        <f>IF(基本情報入力シート!M171="","",基本情報入力シート!M171)</f>
        <v/>
      </c>
      <c r="K134" s="495" t="str">
        <f>IF(基本情報入力シート!R171="","",基本情報入力シート!R171)</f>
        <v/>
      </c>
      <c r="L134" s="495" t="str">
        <f>IF(基本情報入力シート!W171="","",基本情報入力シート!W171)</f>
        <v/>
      </c>
      <c r="M134" s="502" t="str">
        <f>IF(基本情報入力シート!X171="","",基本情報入力シート!X171)</f>
        <v/>
      </c>
      <c r="N134" s="512" t="str">
        <f>IF(基本情報入力シート!Y171="","",基本情報入力シート!Y171)</f>
        <v/>
      </c>
      <c r="O134" s="519"/>
      <c r="P134" s="523"/>
      <c r="Q134" s="526"/>
      <c r="R134" s="533"/>
      <c r="S134" s="537"/>
      <c r="T134" s="541" t="e">
        <v>#N/A</v>
      </c>
      <c r="U134" s="545"/>
      <c r="V134" s="551"/>
      <c r="W134" s="552"/>
      <c r="X134" s="560" t="e">
        <v>#N/A</v>
      </c>
      <c r="Y134" s="560"/>
      <c r="Z134" s="564"/>
      <c r="AA134" s="569"/>
      <c r="AB134" s="573" t="e">
        <v>#N/A</v>
      </c>
      <c r="AC134" s="577"/>
      <c r="AD134" s="580" t="str">
        <f t="shared" si="4"/>
        <v/>
      </c>
      <c r="AE134" s="583" t="str">
        <f t="shared" si="5"/>
        <v/>
      </c>
      <c r="AF134" s="583" t="str">
        <f t="shared" si="6"/>
        <v/>
      </c>
      <c r="AG134" s="583" t="str">
        <f t="shared" si="7"/>
        <v/>
      </c>
    </row>
    <row r="135" spans="1:33" ht="24.9" customHeight="1">
      <c r="A135" s="477">
        <v>120</v>
      </c>
      <c r="B135" s="488" t="str">
        <f>IF(基本情報入力シート!C172="","",基本情報入力シート!C172)</f>
        <v/>
      </c>
      <c r="C135" s="488"/>
      <c r="D135" s="488"/>
      <c r="E135" s="488"/>
      <c r="F135" s="488"/>
      <c r="G135" s="488"/>
      <c r="H135" s="488"/>
      <c r="I135" s="488"/>
      <c r="J135" s="494" t="str">
        <f>IF(基本情報入力シート!M172="","",基本情報入力シート!M172)</f>
        <v/>
      </c>
      <c r="K135" s="495" t="str">
        <f>IF(基本情報入力シート!R172="","",基本情報入力シート!R172)</f>
        <v/>
      </c>
      <c r="L135" s="495" t="str">
        <f>IF(基本情報入力シート!W172="","",基本情報入力シート!W172)</f>
        <v/>
      </c>
      <c r="M135" s="502" t="str">
        <f>IF(基本情報入力シート!X172="","",基本情報入力シート!X172)</f>
        <v/>
      </c>
      <c r="N135" s="512" t="str">
        <f>IF(基本情報入力シート!Y172="","",基本情報入力シート!Y172)</f>
        <v/>
      </c>
      <c r="O135" s="519"/>
      <c r="P135" s="523"/>
      <c r="Q135" s="526"/>
      <c r="R135" s="533"/>
      <c r="S135" s="537"/>
      <c r="T135" s="541" t="e">
        <v>#N/A</v>
      </c>
      <c r="U135" s="545"/>
      <c r="V135" s="551"/>
      <c r="W135" s="552"/>
      <c r="X135" s="560" t="e">
        <v>#N/A</v>
      </c>
      <c r="Y135" s="560"/>
      <c r="Z135" s="564"/>
      <c r="AA135" s="569"/>
      <c r="AB135" s="573" t="e">
        <v>#N/A</v>
      </c>
      <c r="AC135" s="577"/>
      <c r="AD135" s="580" t="str">
        <f t="shared" si="4"/>
        <v/>
      </c>
      <c r="AE135" s="583" t="str">
        <f t="shared" si="5"/>
        <v/>
      </c>
      <c r="AF135" s="583" t="str">
        <f t="shared" si="6"/>
        <v/>
      </c>
      <c r="AG135" s="583" t="str">
        <f t="shared" si="7"/>
        <v/>
      </c>
    </row>
    <row r="136" spans="1:33" ht="24.9" customHeight="1">
      <c r="A136" s="477">
        <v>121</v>
      </c>
      <c r="B136" s="488" t="str">
        <f>IF(基本情報入力シート!C173="","",基本情報入力シート!C173)</f>
        <v/>
      </c>
      <c r="C136" s="488"/>
      <c r="D136" s="488"/>
      <c r="E136" s="488"/>
      <c r="F136" s="488"/>
      <c r="G136" s="488"/>
      <c r="H136" s="488"/>
      <c r="I136" s="488"/>
      <c r="J136" s="494" t="str">
        <f>IF(基本情報入力シート!M173="","",基本情報入力シート!M173)</f>
        <v/>
      </c>
      <c r="K136" s="495" t="str">
        <f>IF(基本情報入力シート!R173="","",基本情報入力シート!R173)</f>
        <v/>
      </c>
      <c r="L136" s="495" t="str">
        <f>IF(基本情報入力シート!W173="","",基本情報入力シート!W173)</f>
        <v/>
      </c>
      <c r="M136" s="502" t="str">
        <f>IF(基本情報入力シート!X173="","",基本情報入力シート!X173)</f>
        <v/>
      </c>
      <c r="N136" s="512" t="str">
        <f>IF(基本情報入力シート!Y173="","",基本情報入力シート!Y173)</f>
        <v/>
      </c>
      <c r="O136" s="519"/>
      <c r="P136" s="523"/>
      <c r="Q136" s="526"/>
      <c r="R136" s="533"/>
      <c r="S136" s="537"/>
      <c r="T136" s="541" t="e">
        <v>#N/A</v>
      </c>
      <c r="U136" s="545"/>
      <c r="V136" s="551"/>
      <c r="W136" s="552"/>
      <c r="X136" s="560" t="e">
        <v>#N/A</v>
      </c>
      <c r="Y136" s="560"/>
      <c r="Z136" s="564"/>
      <c r="AA136" s="569"/>
      <c r="AB136" s="573" t="e">
        <v>#N/A</v>
      </c>
      <c r="AC136" s="577"/>
      <c r="AD136" s="580" t="str">
        <f t="shared" si="4"/>
        <v/>
      </c>
      <c r="AE136" s="583" t="str">
        <f t="shared" si="5"/>
        <v/>
      </c>
      <c r="AF136" s="583" t="str">
        <f t="shared" si="6"/>
        <v/>
      </c>
      <c r="AG136" s="583" t="str">
        <f t="shared" si="7"/>
        <v/>
      </c>
    </row>
    <row r="137" spans="1:33" ht="24.9" customHeight="1">
      <c r="A137" s="477">
        <v>122</v>
      </c>
      <c r="B137" s="488" t="str">
        <f>IF(基本情報入力シート!C174="","",基本情報入力シート!C174)</f>
        <v/>
      </c>
      <c r="C137" s="488"/>
      <c r="D137" s="488"/>
      <c r="E137" s="488"/>
      <c r="F137" s="488"/>
      <c r="G137" s="488"/>
      <c r="H137" s="488"/>
      <c r="I137" s="488"/>
      <c r="J137" s="494" t="str">
        <f>IF(基本情報入力シート!M174="","",基本情報入力シート!M174)</f>
        <v/>
      </c>
      <c r="K137" s="495" t="str">
        <f>IF(基本情報入力シート!R174="","",基本情報入力シート!R174)</f>
        <v/>
      </c>
      <c r="L137" s="495" t="str">
        <f>IF(基本情報入力シート!W174="","",基本情報入力シート!W174)</f>
        <v/>
      </c>
      <c r="M137" s="502" t="str">
        <f>IF(基本情報入力シート!X174="","",基本情報入力シート!X174)</f>
        <v/>
      </c>
      <c r="N137" s="512" t="str">
        <f>IF(基本情報入力シート!Y174="","",基本情報入力シート!Y174)</f>
        <v/>
      </c>
      <c r="O137" s="519"/>
      <c r="P137" s="523"/>
      <c r="Q137" s="526"/>
      <c r="R137" s="533"/>
      <c r="S137" s="537"/>
      <c r="T137" s="541" t="e">
        <v>#N/A</v>
      </c>
      <c r="U137" s="545"/>
      <c r="V137" s="551"/>
      <c r="W137" s="552"/>
      <c r="X137" s="560" t="e">
        <v>#N/A</v>
      </c>
      <c r="Y137" s="560"/>
      <c r="Z137" s="564"/>
      <c r="AA137" s="569"/>
      <c r="AB137" s="573" t="e">
        <v>#N/A</v>
      </c>
      <c r="AC137" s="577"/>
      <c r="AD137" s="580" t="str">
        <f t="shared" si="4"/>
        <v/>
      </c>
      <c r="AE137" s="583" t="str">
        <f t="shared" si="5"/>
        <v/>
      </c>
      <c r="AF137" s="583" t="str">
        <f t="shared" si="6"/>
        <v/>
      </c>
      <c r="AG137" s="583" t="str">
        <f t="shared" si="7"/>
        <v/>
      </c>
    </row>
    <row r="138" spans="1:33" ht="24.9" customHeight="1">
      <c r="A138" s="477">
        <v>123</v>
      </c>
      <c r="B138" s="488" t="str">
        <f>IF(基本情報入力シート!C175="","",基本情報入力シート!C175)</f>
        <v/>
      </c>
      <c r="C138" s="488"/>
      <c r="D138" s="488"/>
      <c r="E138" s="488"/>
      <c r="F138" s="488"/>
      <c r="G138" s="488"/>
      <c r="H138" s="488"/>
      <c r="I138" s="488"/>
      <c r="J138" s="494" t="str">
        <f>IF(基本情報入力シート!M175="","",基本情報入力シート!M175)</f>
        <v/>
      </c>
      <c r="K138" s="495" t="str">
        <f>IF(基本情報入力シート!R175="","",基本情報入力シート!R175)</f>
        <v/>
      </c>
      <c r="L138" s="495" t="str">
        <f>IF(基本情報入力シート!W175="","",基本情報入力シート!W175)</f>
        <v/>
      </c>
      <c r="M138" s="502" t="str">
        <f>IF(基本情報入力シート!X175="","",基本情報入力シート!X175)</f>
        <v/>
      </c>
      <c r="N138" s="512" t="str">
        <f>IF(基本情報入力シート!Y175="","",基本情報入力シート!Y175)</f>
        <v/>
      </c>
      <c r="O138" s="519"/>
      <c r="P138" s="523"/>
      <c r="Q138" s="526"/>
      <c r="R138" s="533"/>
      <c r="S138" s="537"/>
      <c r="T138" s="541" t="e">
        <v>#N/A</v>
      </c>
      <c r="U138" s="545"/>
      <c r="V138" s="551"/>
      <c r="W138" s="552"/>
      <c r="X138" s="560" t="e">
        <v>#N/A</v>
      </c>
      <c r="Y138" s="560"/>
      <c r="Z138" s="564"/>
      <c r="AA138" s="569"/>
      <c r="AB138" s="573" t="e">
        <v>#N/A</v>
      </c>
      <c r="AC138" s="577"/>
      <c r="AD138" s="580" t="str">
        <f t="shared" si="4"/>
        <v/>
      </c>
      <c r="AE138" s="583" t="str">
        <f t="shared" si="5"/>
        <v/>
      </c>
      <c r="AF138" s="583" t="str">
        <f t="shared" si="6"/>
        <v/>
      </c>
      <c r="AG138" s="583" t="str">
        <f t="shared" si="7"/>
        <v/>
      </c>
    </row>
    <row r="139" spans="1:33" ht="24.9" customHeight="1">
      <c r="A139" s="477">
        <v>124</v>
      </c>
      <c r="B139" s="488" t="str">
        <f>IF(基本情報入力シート!C176="","",基本情報入力シート!C176)</f>
        <v/>
      </c>
      <c r="C139" s="488"/>
      <c r="D139" s="488"/>
      <c r="E139" s="488"/>
      <c r="F139" s="488"/>
      <c r="G139" s="488"/>
      <c r="H139" s="488"/>
      <c r="I139" s="488"/>
      <c r="J139" s="494" t="str">
        <f>IF(基本情報入力シート!M176="","",基本情報入力シート!M176)</f>
        <v/>
      </c>
      <c r="K139" s="495" t="str">
        <f>IF(基本情報入力シート!R176="","",基本情報入力シート!R176)</f>
        <v/>
      </c>
      <c r="L139" s="495" t="str">
        <f>IF(基本情報入力シート!W176="","",基本情報入力シート!W176)</f>
        <v/>
      </c>
      <c r="M139" s="502" t="str">
        <f>IF(基本情報入力シート!X176="","",基本情報入力シート!X176)</f>
        <v/>
      </c>
      <c r="N139" s="512" t="str">
        <f>IF(基本情報入力シート!Y176="","",基本情報入力シート!Y176)</f>
        <v/>
      </c>
      <c r="O139" s="519"/>
      <c r="P139" s="523"/>
      <c r="Q139" s="526"/>
      <c r="R139" s="533"/>
      <c r="S139" s="537"/>
      <c r="T139" s="541" t="e">
        <v>#N/A</v>
      </c>
      <c r="U139" s="545"/>
      <c r="V139" s="551"/>
      <c r="W139" s="552"/>
      <c r="X139" s="560" t="e">
        <v>#N/A</v>
      </c>
      <c r="Y139" s="560"/>
      <c r="Z139" s="564"/>
      <c r="AA139" s="569"/>
      <c r="AB139" s="573" t="e">
        <v>#N/A</v>
      </c>
      <c r="AC139" s="577"/>
      <c r="AD139" s="580" t="str">
        <f t="shared" si="4"/>
        <v/>
      </c>
      <c r="AE139" s="583" t="str">
        <f t="shared" si="5"/>
        <v/>
      </c>
      <c r="AF139" s="583" t="str">
        <f t="shared" si="6"/>
        <v/>
      </c>
      <c r="AG139" s="583" t="str">
        <f t="shared" si="7"/>
        <v/>
      </c>
    </row>
    <row r="140" spans="1:33" ht="24.9" customHeight="1">
      <c r="A140" s="477">
        <v>125</v>
      </c>
      <c r="B140" s="488" t="str">
        <f>IF(基本情報入力シート!C177="","",基本情報入力シート!C177)</f>
        <v/>
      </c>
      <c r="C140" s="488"/>
      <c r="D140" s="488"/>
      <c r="E140" s="488"/>
      <c r="F140" s="488"/>
      <c r="G140" s="488"/>
      <c r="H140" s="488"/>
      <c r="I140" s="488"/>
      <c r="J140" s="494" t="str">
        <f>IF(基本情報入力シート!M177="","",基本情報入力シート!M177)</f>
        <v/>
      </c>
      <c r="K140" s="495" t="str">
        <f>IF(基本情報入力シート!R177="","",基本情報入力シート!R177)</f>
        <v/>
      </c>
      <c r="L140" s="495" t="str">
        <f>IF(基本情報入力シート!W177="","",基本情報入力シート!W177)</f>
        <v/>
      </c>
      <c r="M140" s="502" t="str">
        <f>IF(基本情報入力シート!X177="","",基本情報入力シート!X177)</f>
        <v/>
      </c>
      <c r="N140" s="512" t="str">
        <f>IF(基本情報入力シート!Y177="","",基本情報入力シート!Y177)</f>
        <v/>
      </c>
      <c r="O140" s="519"/>
      <c r="P140" s="523"/>
      <c r="Q140" s="526"/>
      <c r="R140" s="533"/>
      <c r="S140" s="537"/>
      <c r="T140" s="541" t="e">
        <v>#N/A</v>
      </c>
      <c r="U140" s="545"/>
      <c r="V140" s="551"/>
      <c r="W140" s="552"/>
      <c r="X140" s="560" t="e">
        <v>#N/A</v>
      </c>
      <c r="Y140" s="560"/>
      <c r="Z140" s="564"/>
      <c r="AA140" s="569"/>
      <c r="AB140" s="573" t="e">
        <v>#N/A</v>
      </c>
      <c r="AC140" s="577"/>
      <c r="AD140" s="580" t="str">
        <f t="shared" si="4"/>
        <v/>
      </c>
      <c r="AE140" s="583" t="str">
        <f t="shared" si="5"/>
        <v/>
      </c>
      <c r="AF140" s="583" t="str">
        <f t="shared" si="6"/>
        <v/>
      </c>
      <c r="AG140" s="583" t="str">
        <f t="shared" si="7"/>
        <v/>
      </c>
    </row>
    <row r="141" spans="1:33" ht="24.9" customHeight="1">
      <c r="A141" s="477">
        <v>126</v>
      </c>
      <c r="B141" s="488" t="str">
        <f>IF(基本情報入力シート!C178="","",基本情報入力シート!C178)</f>
        <v/>
      </c>
      <c r="C141" s="488"/>
      <c r="D141" s="488"/>
      <c r="E141" s="488"/>
      <c r="F141" s="488"/>
      <c r="G141" s="488"/>
      <c r="H141" s="488"/>
      <c r="I141" s="488"/>
      <c r="J141" s="494" t="str">
        <f>IF(基本情報入力シート!M178="","",基本情報入力シート!M178)</f>
        <v/>
      </c>
      <c r="K141" s="495" t="str">
        <f>IF(基本情報入力シート!R178="","",基本情報入力シート!R178)</f>
        <v/>
      </c>
      <c r="L141" s="495" t="str">
        <f>IF(基本情報入力シート!W178="","",基本情報入力シート!W178)</f>
        <v/>
      </c>
      <c r="M141" s="502" t="str">
        <f>IF(基本情報入力シート!X178="","",基本情報入力シート!X178)</f>
        <v/>
      </c>
      <c r="N141" s="512" t="str">
        <f>IF(基本情報入力シート!Y178="","",基本情報入力シート!Y178)</f>
        <v/>
      </c>
      <c r="O141" s="519"/>
      <c r="P141" s="523"/>
      <c r="Q141" s="526"/>
      <c r="R141" s="533"/>
      <c r="S141" s="537"/>
      <c r="T141" s="541" t="e">
        <v>#N/A</v>
      </c>
      <c r="U141" s="545"/>
      <c r="V141" s="551"/>
      <c r="W141" s="552"/>
      <c r="X141" s="560" t="e">
        <v>#N/A</v>
      </c>
      <c r="Y141" s="560"/>
      <c r="Z141" s="564"/>
      <c r="AA141" s="569"/>
      <c r="AB141" s="573" t="e">
        <v>#N/A</v>
      </c>
      <c r="AC141" s="577"/>
      <c r="AD141" s="580" t="str">
        <f t="shared" si="4"/>
        <v/>
      </c>
      <c r="AE141" s="583" t="str">
        <f t="shared" si="5"/>
        <v/>
      </c>
      <c r="AF141" s="583" t="str">
        <f t="shared" si="6"/>
        <v/>
      </c>
      <c r="AG141" s="583" t="str">
        <f t="shared" si="7"/>
        <v/>
      </c>
    </row>
    <row r="142" spans="1:33" ht="24.9" customHeight="1">
      <c r="A142" s="477">
        <v>127</v>
      </c>
      <c r="B142" s="488" t="str">
        <f>IF(基本情報入力シート!C179="","",基本情報入力シート!C179)</f>
        <v/>
      </c>
      <c r="C142" s="488"/>
      <c r="D142" s="488"/>
      <c r="E142" s="488"/>
      <c r="F142" s="488"/>
      <c r="G142" s="488"/>
      <c r="H142" s="488"/>
      <c r="I142" s="488"/>
      <c r="J142" s="494" t="str">
        <f>IF(基本情報入力シート!M179="","",基本情報入力シート!M179)</f>
        <v/>
      </c>
      <c r="K142" s="495" t="str">
        <f>IF(基本情報入力シート!R179="","",基本情報入力シート!R179)</f>
        <v/>
      </c>
      <c r="L142" s="495" t="str">
        <f>IF(基本情報入力シート!W179="","",基本情報入力シート!W179)</f>
        <v/>
      </c>
      <c r="M142" s="502" t="str">
        <f>IF(基本情報入力シート!X179="","",基本情報入力シート!X179)</f>
        <v/>
      </c>
      <c r="N142" s="512" t="str">
        <f>IF(基本情報入力シート!Y179="","",基本情報入力シート!Y179)</f>
        <v/>
      </c>
      <c r="O142" s="519"/>
      <c r="P142" s="523"/>
      <c r="Q142" s="526"/>
      <c r="R142" s="533"/>
      <c r="S142" s="537"/>
      <c r="T142" s="541" t="e">
        <v>#N/A</v>
      </c>
      <c r="U142" s="545"/>
      <c r="V142" s="551"/>
      <c r="W142" s="552"/>
      <c r="X142" s="560" t="e">
        <v>#N/A</v>
      </c>
      <c r="Y142" s="560"/>
      <c r="Z142" s="564"/>
      <c r="AA142" s="569"/>
      <c r="AB142" s="573" t="e">
        <v>#N/A</v>
      </c>
      <c r="AC142" s="577"/>
      <c r="AD142" s="580" t="str">
        <f t="shared" si="4"/>
        <v/>
      </c>
      <c r="AE142" s="583" t="str">
        <f t="shared" si="5"/>
        <v/>
      </c>
      <c r="AF142" s="583" t="str">
        <f t="shared" si="6"/>
        <v/>
      </c>
      <c r="AG142" s="583" t="str">
        <f t="shared" si="7"/>
        <v/>
      </c>
    </row>
    <row r="143" spans="1:33" ht="24.9" customHeight="1">
      <c r="A143" s="477">
        <v>128</v>
      </c>
      <c r="B143" s="488" t="str">
        <f>IF(基本情報入力シート!C180="","",基本情報入力シート!C180)</f>
        <v/>
      </c>
      <c r="C143" s="488"/>
      <c r="D143" s="488"/>
      <c r="E143" s="488"/>
      <c r="F143" s="488"/>
      <c r="G143" s="488"/>
      <c r="H143" s="488"/>
      <c r="I143" s="488"/>
      <c r="J143" s="494" t="str">
        <f>IF(基本情報入力シート!M180="","",基本情報入力シート!M180)</f>
        <v/>
      </c>
      <c r="K143" s="495" t="str">
        <f>IF(基本情報入力シート!R180="","",基本情報入力シート!R180)</f>
        <v/>
      </c>
      <c r="L143" s="495" t="str">
        <f>IF(基本情報入力シート!W180="","",基本情報入力シート!W180)</f>
        <v/>
      </c>
      <c r="M143" s="502" t="str">
        <f>IF(基本情報入力シート!X180="","",基本情報入力シート!X180)</f>
        <v/>
      </c>
      <c r="N143" s="512" t="str">
        <f>IF(基本情報入力シート!Y180="","",基本情報入力シート!Y180)</f>
        <v/>
      </c>
      <c r="O143" s="519"/>
      <c r="P143" s="523"/>
      <c r="Q143" s="526"/>
      <c r="R143" s="533"/>
      <c r="S143" s="537"/>
      <c r="T143" s="541" t="e">
        <v>#N/A</v>
      </c>
      <c r="U143" s="545"/>
      <c r="V143" s="551"/>
      <c r="W143" s="552"/>
      <c r="X143" s="560" t="e">
        <v>#N/A</v>
      </c>
      <c r="Y143" s="560"/>
      <c r="Z143" s="564"/>
      <c r="AA143" s="569"/>
      <c r="AB143" s="573" t="e">
        <v>#N/A</v>
      </c>
      <c r="AC143" s="577"/>
      <c r="AD143" s="580" t="str">
        <f t="shared" si="4"/>
        <v/>
      </c>
      <c r="AE143" s="583" t="str">
        <f t="shared" si="5"/>
        <v/>
      </c>
      <c r="AF143" s="583" t="str">
        <f t="shared" si="6"/>
        <v/>
      </c>
      <c r="AG143" s="583" t="str">
        <f t="shared" si="7"/>
        <v/>
      </c>
    </row>
    <row r="144" spans="1:33" ht="24.9" customHeight="1">
      <c r="A144" s="477">
        <v>129</v>
      </c>
      <c r="B144" s="488" t="str">
        <f>IF(基本情報入力シート!C181="","",基本情報入力シート!C181)</f>
        <v/>
      </c>
      <c r="C144" s="488"/>
      <c r="D144" s="488"/>
      <c r="E144" s="488"/>
      <c r="F144" s="488"/>
      <c r="G144" s="488"/>
      <c r="H144" s="488"/>
      <c r="I144" s="488"/>
      <c r="J144" s="494" t="str">
        <f>IF(基本情報入力シート!M181="","",基本情報入力シート!M181)</f>
        <v/>
      </c>
      <c r="K144" s="495" t="str">
        <f>IF(基本情報入力シート!R181="","",基本情報入力シート!R181)</f>
        <v/>
      </c>
      <c r="L144" s="495" t="str">
        <f>IF(基本情報入力シート!W181="","",基本情報入力シート!W181)</f>
        <v/>
      </c>
      <c r="M144" s="502" t="str">
        <f>IF(基本情報入力シート!X181="","",基本情報入力シート!X181)</f>
        <v/>
      </c>
      <c r="N144" s="512" t="str">
        <f>IF(基本情報入力シート!Y181="","",基本情報入力シート!Y181)</f>
        <v/>
      </c>
      <c r="O144" s="519"/>
      <c r="P144" s="523"/>
      <c r="Q144" s="526"/>
      <c r="R144" s="533"/>
      <c r="S144" s="537"/>
      <c r="T144" s="541" t="e">
        <v>#N/A</v>
      </c>
      <c r="U144" s="545"/>
      <c r="V144" s="551"/>
      <c r="W144" s="552"/>
      <c r="X144" s="560" t="e">
        <v>#N/A</v>
      </c>
      <c r="Y144" s="560"/>
      <c r="Z144" s="564"/>
      <c r="AA144" s="569"/>
      <c r="AB144" s="573" t="e">
        <v>#N/A</v>
      </c>
      <c r="AC144" s="577"/>
      <c r="AD144" s="580" t="str">
        <f t="shared" ref="AD144:AD207" si="8">IF(OR(U144="特定加算Ⅰ",U144="特定加算Ⅱ"),IF(OR(AND(N144&lt;&gt;"訪問型サービス（総合事業）",N144&lt;&gt;"通所型サービス（総合事業）",N144&lt;&gt;"（介護予防）短期入所生活介護",N144&lt;&gt;"（介護予防）短期入所療養介護（老健）",N144&lt;&gt;"（介護予防）短期入所療養介護 （病院等（老健以外）)",N144&lt;&gt;"（介護予防）短期入所療養介護（医療院）"),W144&lt;&gt;""),1,""),"")</f>
        <v/>
      </c>
      <c r="AE144" s="583" t="str">
        <f t="shared" ref="AE144:AE207" si="9">IF(AND(O144="",R144=""),"",O144&amp;"から"&amp;R144)</f>
        <v/>
      </c>
      <c r="AF144" s="583" t="str">
        <f t="shared" ref="AF144:AF207" si="10">IF(AND(P144="",U144=""),"",P144&amp;"から"&amp;U144)</f>
        <v/>
      </c>
      <c r="AG144" s="583" t="str">
        <f t="shared" ref="AG144:AG207" si="11">IF(AND(Q144="",Z144=""),"",Q144&amp;"から"&amp;Z144)</f>
        <v/>
      </c>
    </row>
    <row r="145" spans="1:33" ht="24.9" customHeight="1">
      <c r="A145" s="477">
        <v>130</v>
      </c>
      <c r="B145" s="488" t="str">
        <f>IF(基本情報入力シート!C182="","",基本情報入力シート!C182)</f>
        <v/>
      </c>
      <c r="C145" s="488"/>
      <c r="D145" s="488"/>
      <c r="E145" s="488"/>
      <c r="F145" s="488"/>
      <c r="G145" s="488"/>
      <c r="H145" s="488"/>
      <c r="I145" s="488"/>
      <c r="J145" s="494" t="str">
        <f>IF(基本情報入力シート!M182="","",基本情報入力シート!M182)</f>
        <v/>
      </c>
      <c r="K145" s="495" t="str">
        <f>IF(基本情報入力シート!R182="","",基本情報入力シート!R182)</f>
        <v/>
      </c>
      <c r="L145" s="495" t="str">
        <f>IF(基本情報入力シート!W182="","",基本情報入力シート!W182)</f>
        <v/>
      </c>
      <c r="M145" s="502" t="str">
        <f>IF(基本情報入力シート!X182="","",基本情報入力シート!X182)</f>
        <v/>
      </c>
      <c r="N145" s="512" t="str">
        <f>IF(基本情報入力シート!Y182="","",基本情報入力シート!Y182)</f>
        <v/>
      </c>
      <c r="O145" s="519"/>
      <c r="P145" s="523"/>
      <c r="Q145" s="526"/>
      <c r="R145" s="533"/>
      <c r="S145" s="537"/>
      <c r="T145" s="541" t="e">
        <v>#N/A</v>
      </c>
      <c r="U145" s="545"/>
      <c r="V145" s="551"/>
      <c r="W145" s="552"/>
      <c r="X145" s="560" t="e">
        <v>#N/A</v>
      </c>
      <c r="Y145" s="560"/>
      <c r="Z145" s="564"/>
      <c r="AA145" s="569"/>
      <c r="AB145" s="573" t="e">
        <v>#N/A</v>
      </c>
      <c r="AC145" s="577"/>
      <c r="AD145" s="580" t="str">
        <f t="shared" si="8"/>
        <v/>
      </c>
      <c r="AE145" s="583" t="str">
        <f t="shared" si="9"/>
        <v/>
      </c>
      <c r="AF145" s="583" t="str">
        <f t="shared" si="10"/>
        <v/>
      </c>
      <c r="AG145" s="583" t="str">
        <f t="shared" si="11"/>
        <v/>
      </c>
    </row>
    <row r="146" spans="1:33" ht="24.9" customHeight="1">
      <c r="A146" s="477">
        <v>131</v>
      </c>
      <c r="B146" s="488" t="str">
        <f>IF(基本情報入力シート!C183="","",基本情報入力シート!C183)</f>
        <v/>
      </c>
      <c r="C146" s="488"/>
      <c r="D146" s="488"/>
      <c r="E146" s="488"/>
      <c r="F146" s="488"/>
      <c r="G146" s="488"/>
      <c r="H146" s="488"/>
      <c r="I146" s="488"/>
      <c r="J146" s="494" t="str">
        <f>IF(基本情報入力シート!M183="","",基本情報入力シート!M183)</f>
        <v/>
      </c>
      <c r="K146" s="495" t="str">
        <f>IF(基本情報入力シート!R183="","",基本情報入力シート!R183)</f>
        <v/>
      </c>
      <c r="L146" s="495" t="str">
        <f>IF(基本情報入力シート!W183="","",基本情報入力シート!W183)</f>
        <v/>
      </c>
      <c r="M146" s="502" t="str">
        <f>IF(基本情報入力シート!X183="","",基本情報入力シート!X183)</f>
        <v/>
      </c>
      <c r="N146" s="512" t="str">
        <f>IF(基本情報入力シート!Y183="","",基本情報入力シート!Y183)</f>
        <v/>
      </c>
      <c r="O146" s="519"/>
      <c r="P146" s="523"/>
      <c r="Q146" s="526"/>
      <c r="R146" s="533"/>
      <c r="S146" s="537"/>
      <c r="T146" s="541" t="e">
        <v>#N/A</v>
      </c>
      <c r="U146" s="545"/>
      <c r="V146" s="551"/>
      <c r="W146" s="552"/>
      <c r="X146" s="560" t="e">
        <v>#N/A</v>
      </c>
      <c r="Y146" s="560"/>
      <c r="Z146" s="564"/>
      <c r="AA146" s="569"/>
      <c r="AB146" s="573" t="e">
        <v>#N/A</v>
      </c>
      <c r="AC146" s="577"/>
      <c r="AD146" s="580" t="str">
        <f t="shared" si="8"/>
        <v/>
      </c>
      <c r="AE146" s="583" t="str">
        <f t="shared" si="9"/>
        <v/>
      </c>
      <c r="AF146" s="583" t="str">
        <f t="shared" si="10"/>
        <v/>
      </c>
      <c r="AG146" s="583" t="str">
        <f t="shared" si="11"/>
        <v/>
      </c>
    </row>
    <row r="147" spans="1:33" ht="24.9" customHeight="1">
      <c r="A147" s="477">
        <v>132</v>
      </c>
      <c r="B147" s="488" t="str">
        <f>IF(基本情報入力シート!C184="","",基本情報入力シート!C184)</f>
        <v/>
      </c>
      <c r="C147" s="488"/>
      <c r="D147" s="488"/>
      <c r="E147" s="488"/>
      <c r="F147" s="488"/>
      <c r="G147" s="488"/>
      <c r="H147" s="488"/>
      <c r="I147" s="488"/>
      <c r="J147" s="494" t="str">
        <f>IF(基本情報入力シート!M184="","",基本情報入力シート!M184)</f>
        <v/>
      </c>
      <c r="K147" s="495" t="str">
        <f>IF(基本情報入力シート!R184="","",基本情報入力シート!R184)</f>
        <v/>
      </c>
      <c r="L147" s="495" t="str">
        <f>IF(基本情報入力シート!W184="","",基本情報入力シート!W184)</f>
        <v/>
      </c>
      <c r="M147" s="502" t="str">
        <f>IF(基本情報入力シート!X184="","",基本情報入力シート!X184)</f>
        <v/>
      </c>
      <c r="N147" s="512" t="str">
        <f>IF(基本情報入力シート!Y184="","",基本情報入力シート!Y184)</f>
        <v/>
      </c>
      <c r="O147" s="519"/>
      <c r="P147" s="523"/>
      <c r="Q147" s="526"/>
      <c r="R147" s="533"/>
      <c r="S147" s="537"/>
      <c r="T147" s="541" t="e">
        <v>#N/A</v>
      </c>
      <c r="U147" s="545"/>
      <c r="V147" s="551"/>
      <c r="W147" s="552"/>
      <c r="X147" s="560" t="e">
        <v>#N/A</v>
      </c>
      <c r="Y147" s="560"/>
      <c r="Z147" s="564"/>
      <c r="AA147" s="569"/>
      <c r="AB147" s="573" t="e">
        <v>#N/A</v>
      </c>
      <c r="AC147" s="577"/>
      <c r="AD147" s="580" t="str">
        <f t="shared" si="8"/>
        <v/>
      </c>
      <c r="AE147" s="583" t="str">
        <f t="shared" si="9"/>
        <v/>
      </c>
      <c r="AF147" s="583" t="str">
        <f t="shared" si="10"/>
        <v/>
      </c>
      <c r="AG147" s="583" t="str">
        <f t="shared" si="11"/>
        <v/>
      </c>
    </row>
    <row r="148" spans="1:33" ht="24.9" customHeight="1">
      <c r="A148" s="477">
        <v>133</v>
      </c>
      <c r="B148" s="488" t="str">
        <f>IF(基本情報入力シート!C185="","",基本情報入力シート!C185)</f>
        <v/>
      </c>
      <c r="C148" s="488"/>
      <c r="D148" s="488"/>
      <c r="E148" s="488"/>
      <c r="F148" s="488"/>
      <c r="G148" s="488"/>
      <c r="H148" s="488"/>
      <c r="I148" s="488"/>
      <c r="J148" s="494" t="str">
        <f>IF(基本情報入力シート!M185="","",基本情報入力シート!M185)</f>
        <v/>
      </c>
      <c r="K148" s="495" t="str">
        <f>IF(基本情報入力シート!R185="","",基本情報入力シート!R185)</f>
        <v/>
      </c>
      <c r="L148" s="495" t="str">
        <f>IF(基本情報入力シート!W185="","",基本情報入力シート!W185)</f>
        <v/>
      </c>
      <c r="M148" s="502" t="str">
        <f>IF(基本情報入力シート!X185="","",基本情報入力シート!X185)</f>
        <v/>
      </c>
      <c r="N148" s="512" t="str">
        <f>IF(基本情報入力シート!Y185="","",基本情報入力シート!Y185)</f>
        <v/>
      </c>
      <c r="O148" s="519"/>
      <c r="P148" s="523"/>
      <c r="Q148" s="526"/>
      <c r="R148" s="533"/>
      <c r="S148" s="537"/>
      <c r="T148" s="541" t="e">
        <v>#N/A</v>
      </c>
      <c r="U148" s="545"/>
      <c r="V148" s="551"/>
      <c r="W148" s="552"/>
      <c r="X148" s="560" t="e">
        <v>#N/A</v>
      </c>
      <c r="Y148" s="560"/>
      <c r="Z148" s="564"/>
      <c r="AA148" s="569"/>
      <c r="AB148" s="573" t="e">
        <v>#N/A</v>
      </c>
      <c r="AC148" s="577"/>
      <c r="AD148" s="580" t="str">
        <f t="shared" si="8"/>
        <v/>
      </c>
      <c r="AE148" s="583" t="str">
        <f t="shared" si="9"/>
        <v/>
      </c>
      <c r="AF148" s="583" t="str">
        <f t="shared" si="10"/>
        <v/>
      </c>
      <c r="AG148" s="583" t="str">
        <f t="shared" si="11"/>
        <v/>
      </c>
    </row>
    <row r="149" spans="1:33" ht="24.9" customHeight="1">
      <c r="A149" s="477">
        <v>134</v>
      </c>
      <c r="B149" s="488" t="str">
        <f>IF(基本情報入力シート!C186="","",基本情報入力シート!C186)</f>
        <v/>
      </c>
      <c r="C149" s="488"/>
      <c r="D149" s="488"/>
      <c r="E149" s="488"/>
      <c r="F149" s="488"/>
      <c r="G149" s="488"/>
      <c r="H149" s="488"/>
      <c r="I149" s="488"/>
      <c r="J149" s="494" t="str">
        <f>IF(基本情報入力シート!M186="","",基本情報入力シート!M186)</f>
        <v/>
      </c>
      <c r="K149" s="495" t="str">
        <f>IF(基本情報入力シート!R186="","",基本情報入力シート!R186)</f>
        <v/>
      </c>
      <c r="L149" s="495" t="str">
        <f>IF(基本情報入力シート!W186="","",基本情報入力シート!W186)</f>
        <v/>
      </c>
      <c r="M149" s="502" t="str">
        <f>IF(基本情報入力シート!X186="","",基本情報入力シート!X186)</f>
        <v/>
      </c>
      <c r="N149" s="512" t="str">
        <f>IF(基本情報入力シート!Y186="","",基本情報入力シート!Y186)</f>
        <v/>
      </c>
      <c r="O149" s="519"/>
      <c r="P149" s="523"/>
      <c r="Q149" s="526"/>
      <c r="R149" s="533"/>
      <c r="S149" s="537"/>
      <c r="T149" s="541" t="e">
        <v>#N/A</v>
      </c>
      <c r="U149" s="545"/>
      <c r="V149" s="551"/>
      <c r="W149" s="552"/>
      <c r="X149" s="560" t="e">
        <v>#N/A</v>
      </c>
      <c r="Y149" s="560"/>
      <c r="Z149" s="564"/>
      <c r="AA149" s="569"/>
      <c r="AB149" s="573" t="e">
        <v>#N/A</v>
      </c>
      <c r="AC149" s="577"/>
      <c r="AD149" s="580" t="str">
        <f t="shared" si="8"/>
        <v/>
      </c>
      <c r="AE149" s="583" t="str">
        <f t="shared" si="9"/>
        <v/>
      </c>
      <c r="AF149" s="583" t="str">
        <f t="shared" si="10"/>
        <v/>
      </c>
      <c r="AG149" s="583" t="str">
        <f t="shared" si="11"/>
        <v/>
      </c>
    </row>
    <row r="150" spans="1:33" ht="24.9" customHeight="1">
      <c r="A150" s="477">
        <v>135</v>
      </c>
      <c r="B150" s="488" t="str">
        <f>IF(基本情報入力シート!C187="","",基本情報入力シート!C187)</f>
        <v/>
      </c>
      <c r="C150" s="488"/>
      <c r="D150" s="488"/>
      <c r="E150" s="488"/>
      <c r="F150" s="488"/>
      <c r="G150" s="488"/>
      <c r="H150" s="488"/>
      <c r="I150" s="488"/>
      <c r="J150" s="494" t="str">
        <f>IF(基本情報入力シート!M187="","",基本情報入力シート!M187)</f>
        <v/>
      </c>
      <c r="K150" s="495" t="str">
        <f>IF(基本情報入力シート!R187="","",基本情報入力シート!R187)</f>
        <v/>
      </c>
      <c r="L150" s="495" t="str">
        <f>IF(基本情報入力シート!W187="","",基本情報入力シート!W187)</f>
        <v/>
      </c>
      <c r="M150" s="502" t="str">
        <f>IF(基本情報入力シート!X187="","",基本情報入力シート!X187)</f>
        <v/>
      </c>
      <c r="N150" s="512" t="str">
        <f>IF(基本情報入力シート!Y187="","",基本情報入力シート!Y187)</f>
        <v/>
      </c>
      <c r="O150" s="519"/>
      <c r="P150" s="523"/>
      <c r="Q150" s="526"/>
      <c r="R150" s="533"/>
      <c r="S150" s="537"/>
      <c r="T150" s="541" t="e">
        <v>#N/A</v>
      </c>
      <c r="U150" s="545"/>
      <c r="V150" s="551"/>
      <c r="W150" s="552"/>
      <c r="X150" s="560" t="e">
        <v>#N/A</v>
      </c>
      <c r="Y150" s="560"/>
      <c r="Z150" s="564"/>
      <c r="AA150" s="569"/>
      <c r="AB150" s="573" t="e">
        <v>#N/A</v>
      </c>
      <c r="AC150" s="577"/>
      <c r="AD150" s="580" t="str">
        <f t="shared" si="8"/>
        <v/>
      </c>
      <c r="AE150" s="583" t="str">
        <f t="shared" si="9"/>
        <v/>
      </c>
      <c r="AF150" s="583" t="str">
        <f t="shared" si="10"/>
        <v/>
      </c>
      <c r="AG150" s="583" t="str">
        <f t="shared" si="11"/>
        <v/>
      </c>
    </row>
    <row r="151" spans="1:33" ht="24.9" customHeight="1">
      <c r="A151" s="477">
        <v>136</v>
      </c>
      <c r="B151" s="488" t="str">
        <f>IF(基本情報入力シート!C188="","",基本情報入力シート!C188)</f>
        <v/>
      </c>
      <c r="C151" s="488"/>
      <c r="D151" s="488"/>
      <c r="E151" s="488"/>
      <c r="F151" s="488"/>
      <c r="G151" s="488"/>
      <c r="H151" s="488"/>
      <c r="I151" s="488"/>
      <c r="J151" s="494" t="str">
        <f>IF(基本情報入力シート!M188="","",基本情報入力シート!M188)</f>
        <v/>
      </c>
      <c r="K151" s="495" t="str">
        <f>IF(基本情報入力シート!R188="","",基本情報入力シート!R188)</f>
        <v/>
      </c>
      <c r="L151" s="495" t="str">
        <f>IF(基本情報入力シート!W188="","",基本情報入力シート!W188)</f>
        <v/>
      </c>
      <c r="M151" s="502" t="str">
        <f>IF(基本情報入力シート!X188="","",基本情報入力シート!X188)</f>
        <v/>
      </c>
      <c r="N151" s="512" t="str">
        <f>IF(基本情報入力シート!Y188="","",基本情報入力シート!Y188)</f>
        <v/>
      </c>
      <c r="O151" s="519"/>
      <c r="P151" s="523"/>
      <c r="Q151" s="526"/>
      <c r="R151" s="533"/>
      <c r="S151" s="537"/>
      <c r="T151" s="541" t="e">
        <v>#N/A</v>
      </c>
      <c r="U151" s="545"/>
      <c r="V151" s="551"/>
      <c r="W151" s="552"/>
      <c r="X151" s="560" t="e">
        <v>#N/A</v>
      </c>
      <c r="Y151" s="560"/>
      <c r="Z151" s="564"/>
      <c r="AA151" s="569"/>
      <c r="AB151" s="573" t="e">
        <v>#N/A</v>
      </c>
      <c r="AC151" s="577"/>
      <c r="AD151" s="580" t="str">
        <f t="shared" si="8"/>
        <v/>
      </c>
      <c r="AE151" s="583" t="str">
        <f t="shared" si="9"/>
        <v/>
      </c>
      <c r="AF151" s="583" t="str">
        <f t="shared" si="10"/>
        <v/>
      </c>
      <c r="AG151" s="583" t="str">
        <f t="shared" si="11"/>
        <v/>
      </c>
    </row>
    <row r="152" spans="1:33" ht="24.9" customHeight="1">
      <c r="A152" s="477">
        <v>137</v>
      </c>
      <c r="B152" s="488" t="str">
        <f>IF(基本情報入力シート!C189="","",基本情報入力シート!C189)</f>
        <v/>
      </c>
      <c r="C152" s="488"/>
      <c r="D152" s="488"/>
      <c r="E152" s="488"/>
      <c r="F152" s="488"/>
      <c r="G152" s="488"/>
      <c r="H152" s="488"/>
      <c r="I152" s="488"/>
      <c r="J152" s="494" t="str">
        <f>IF(基本情報入力シート!M189="","",基本情報入力シート!M189)</f>
        <v/>
      </c>
      <c r="K152" s="495" t="str">
        <f>IF(基本情報入力シート!R189="","",基本情報入力シート!R189)</f>
        <v/>
      </c>
      <c r="L152" s="495" t="str">
        <f>IF(基本情報入力シート!W189="","",基本情報入力シート!W189)</f>
        <v/>
      </c>
      <c r="M152" s="502" t="str">
        <f>IF(基本情報入力シート!X189="","",基本情報入力シート!X189)</f>
        <v/>
      </c>
      <c r="N152" s="512" t="str">
        <f>IF(基本情報入力シート!Y189="","",基本情報入力シート!Y189)</f>
        <v/>
      </c>
      <c r="O152" s="519"/>
      <c r="P152" s="523"/>
      <c r="Q152" s="526"/>
      <c r="R152" s="533"/>
      <c r="S152" s="537"/>
      <c r="T152" s="541" t="e">
        <v>#N/A</v>
      </c>
      <c r="U152" s="545"/>
      <c r="V152" s="551"/>
      <c r="W152" s="552"/>
      <c r="X152" s="560" t="e">
        <v>#N/A</v>
      </c>
      <c r="Y152" s="560"/>
      <c r="Z152" s="564"/>
      <c r="AA152" s="569"/>
      <c r="AB152" s="573" t="e">
        <v>#N/A</v>
      </c>
      <c r="AC152" s="577"/>
      <c r="AD152" s="580" t="str">
        <f t="shared" si="8"/>
        <v/>
      </c>
      <c r="AE152" s="583" t="str">
        <f t="shared" si="9"/>
        <v/>
      </c>
      <c r="AF152" s="583" t="str">
        <f t="shared" si="10"/>
        <v/>
      </c>
      <c r="AG152" s="583" t="str">
        <f t="shared" si="11"/>
        <v/>
      </c>
    </row>
    <row r="153" spans="1:33" ht="24.9" customHeight="1">
      <c r="A153" s="477">
        <v>138</v>
      </c>
      <c r="B153" s="488" t="str">
        <f>IF(基本情報入力シート!C190="","",基本情報入力シート!C190)</f>
        <v/>
      </c>
      <c r="C153" s="488"/>
      <c r="D153" s="488"/>
      <c r="E153" s="488"/>
      <c r="F153" s="488"/>
      <c r="G153" s="488"/>
      <c r="H153" s="488"/>
      <c r="I153" s="488"/>
      <c r="J153" s="494" t="str">
        <f>IF(基本情報入力シート!M190="","",基本情報入力シート!M190)</f>
        <v/>
      </c>
      <c r="K153" s="495" t="str">
        <f>IF(基本情報入力シート!R190="","",基本情報入力シート!R190)</f>
        <v/>
      </c>
      <c r="L153" s="495" t="str">
        <f>IF(基本情報入力シート!W190="","",基本情報入力シート!W190)</f>
        <v/>
      </c>
      <c r="M153" s="502" t="str">
        <f>IF(基本情報入力シート!X190="","",基本情報入力シート!X190)</f>
        <v/>
      </c>
      <c r="N153" s="512" t="str">
        <f>IF(基本情報入力シート!Y190="","",基本情報入力シート!Y190)</f>
        <v/>
      </c>
      <c r="O153" s="519"/>
      <c r="P153" s="523"/>
      <c r="Q153" s="526"/>
      <c r="R153" s="533"/>
      <c r="S153" s="537"/>
      <c r="T153" s="541" t="e">
        <v>#N/A</v>
      </c>
      <c r="U153" s="545"/>
      <c r="V153" s="551"/>
      <c r="W153" s="552"/>
      <c r="X153" s="560" t="e">
        <v>#N/A</v>
      </c>
      <c r="Y153" s="560"/>
      <c r="Z153" s="564"/>
      <c r="AA153" s="569"/>
      <c r="AB153" s="573" t="e">
        <v>#N/A</v>
      </c>
      <c r="AC153" s="577"/>
      <c r="AD153" s="580" t="str">
        <f t="shared" si="8"/>
        <v/>
      </c>
      <c r="AE153" s="583" t="str">
        <f t="shared" si="9"/>
        <v/>
      </c>
      <c r="AF153" s="583" t="str">
        <f t="shared" si="10"/>
        <v/>
      </c>
      <c r="AG153" s="583" t="str">
        <f t="shared" si="11"/>
        <v/>
      </c>
    </row>
    <row r="154" spans="1:33" ht="24.9" customHeight="1">
      <c r="A154" s="477">
        <v>139</v>
      </c>
      <c r="B154" s="488" t="str">
        <f>IF(基本情報入力シート!C191="","",基本情報入力シート!C191)</f>
        <v/>
      </c>
      <c r="C154" s="488"/>
      <c r="D154" s="488"/>
      <c r="E154" s="488"/>
      <c r="F154" s="488"/>
      <c r="G154" s="488"/>
      <c r="H154" s="488"/>
      <c r="I154" s="488"/>
      <c r="J154" s="494" t="str">
        <f>IF(基本情報入力シート!M191="","",基本情報入力シート!M191)</f>
        <v/>
      </c>
      <c r="K154" s="495" t="str">
        <f>IF(基本情報入力シート!R191="","",基本情報入力シート!R191)</f>
        <v/>
      </c>
      <c r="L154" s="495" t="str">
        <f>IF(基本情報入力シート!W191="","",基本情報入力シート!W191)</f>
        <v/>
      </c>
      <c r="M154" s="502" t="str">
        <f>IF(基本情報入力シート!X191="","",基本情報入力シート!X191)</f>
        <v/>
      </c>
      <c r="N154" s="512" t="str">
        <f>IF(基本情報入力シート!Y191="","",基本情報入力シート!Y191)</f>
        <v/>
      </c>
      <c r="O154" s="519"/>
      <c r="P154" s="523"/>
      <c r="Q154" s="526"/>
      <c r="R154" s="533"/>
      <c r="S154" s="537"/>
      <c r="T154" s="541" t="e">
        <v>#N/A</v>
      </c>
      <c r="U154" s="545"/>
      <c r="V154" s="551"/>
      <c r="W154" s="552"/>
      <c r="X154" s="560" t="e">
        <v>#N/A</v>
      </c>
      <c r="Y154" s="560"/>
      <c r="Z154" s="564"/>
      <c r="AA154" s="569"/>
      <c r="AB154" s="573" t="e">
        <v>#N/A</v>
      </c>
      <c r="AC154" s="577"/>
      <c r="AD154" s="580" t="str">
        <f t="shared" si="8"/>
        <v/>
      </c>
      <c r="AE154" s="583" t="str">
        <f t="shared" si="9"/>
        <v/>
      </c>
      <c r="AF154" s="583" t="str">
        <f t="shared" si="10"/>
        <v/>
      </c>
      <c r="AG154" s="583" t="str">
        <f t="shared" si="11"/>
        <v/>
      </c>
    </row>
    <row r="155" spans="1:33" ht="24.9" customHeight="1">
      <c r="A155" s="477">
        <v>140</v>
      </c>
      <c r="B155" s="488" t="str">
        <f>IF(基本情報入力シート!C192="","",基本情報入力シート!C192)</f>
        <v/>
      </c>
      <c r="C155" s="488"/>
      <c r="D155" s="488"/>
      <c r="E155" s="488"/>
      <c r="F155" s="488"/>
      <c r="G155" s="488"/>
      <c r="H155" s="488"/>
      <c r="I155" s="488"/>
      <c r="J155" s="494" t="str">
        <f>IF(基本情報入力シート!M192="","",基本情報入力シート!M192)</f>
        <v/>
      </c>
      <c r="K155" s="495" t="str">
        <f>IF(基本情報入力シート!R192="","",基本情報入力シート!R192)</f>
        <v/>
      </c>
      <c r="L155" s="495" t="str">
        <f>IF(基本情報入力シート!W192="","",基本情報入力シート!W192)</f>
        <v/>
      </c>
      <c r="M155" s="502" t="str">
        <f>IF(基本情報入力シート!X192="","",基本情報入力シート!X192)</f>
        <v/>
      </c>
      <c r="N155" s="512" t="str">
        <f>IF(基本情報入力シート!Y192="","",基本情報入力シート!Y192)</f>
        <v/>
      </c>
      <c r="O155" s="519"/>
      <c r="P155" s="523"/>
      <c r="Q155" s="526"/>
      <c r="R155" s="533"/>
      <c r="S155" s="537"/>
      <c r="T155" s="541" t="e">
        <v>#N/A</v>
      </c>
      <c r="U155" s="545"/>
      <c r="V155" s="551"/>
      <c r="W155" s="552"/>
      <c r="X155" s="560" t="e">
        <v>#N/A</v>
      </c>
      <c r="Y155" s="560"/>
      <c r="Z155" s="564"/>
      <c r="AA155" s="569"/>
      <c r="AB155" s="573" t="e">
        <v>#N/A</v>
      </c>
      <c r="AC155" s="577"/>
      <c r="AD155" s="580" t="str">
        <f t="shared" si="8"/>
        <v/>
      </c>
      <c r="AE155" s="583" t="str">
        <f t="shared" si="9"/>
        <v/>
      </c>
      <c r="AF155" s="583" t="str">
        <f t="shared" si="10"/>
        <v/>
      </c>
      <c r="AG155" s="583" t="str">
        <f t="shared" si="11"/>
        <v/>
      </c>
    </row>
    <row r="156" spans="1:33" ht="24.9" customHeight="1">
      <c r="A156" s="477">
        <v>141</v>
      </c>
      <c r="B156" s="488" t="str">
        <f>IF(基本情報入力シート!C193="","",基本情報入力シート!C193)</f>
        <v/>
      </c>
      <c r="C156" s="488"/>
      <c r="D156" s="488"/>
      <c r="E156" s="488"/>
      <c r="F156" s="488"/>
      <c r="G156" s="488"/>
      <c r="H156" s="488"/>
      <c r="I156" s="488"/>
      <c r="J156" s="494" t="str">
        <f>IF(基本情報入力シート!M193="","",基本情報入力シート!M193)</f>
        <v/>
      </c>
      <c r="K156" s="495" t="str">
        <f>IF(基本情報入力シート!R193="","",基本情報入力シート!R193)</f>
        <v/>
      </c>
      <c r="L156" s="495" t="str">
        <f>IF(基本情報入力シート!W193="","",基本情報入力シート!W193)</f>
        <v/>
      </c>
      <c r="M156" s="502" t="str">
        <f>IF(基本情報入力シート!X193="","",基本情報入力シート!X193)</f>
        <v/>
      </c>
      <c r="N156" s="512" t="str">
        <f>IF(基本情報入力シート!Y193="","",基本情報入力シート!Y193)</f>
        <v/>
      </c>
      <c r="O156" s="519"/>
      <c r="P156" s="523"/>
      <c r="Q156" s="526"/>
      <c r="R156" s="533"/>
      <c r="S156" s="537"/>
      <c r="T156" s="541" t="e">
        <v>#N/A</v>
      </c>
      <c r="U156" s="545"/>
      <c r="V156" s="551"/>
      <c r="W156" s="552"/>
      <c r="X156" s="560" t="e">
        <v>#N/A</v>
      </c>
      <c r="Y156" s="560"/>
      <c r="Z156" s="564"/>
      <c r="AA156" s="569"/>
      <c r="AB156" s="573" t="e">
        <v>#N/A</v>
      </c>
      <c r="AC156" s="577"/>
      <c r="AD156" s="580" t="str">
        <f t="shared" si="8"/>
        <v/>
      </c>
      <c r="AE156" s="583" t="str">
        <f t="shared" si="9"/>
        <v/>
      </c>
      <c r="AF156" s="583" t="str">
        <f t="shared" si="10"/>
        <v/>
      </c>
      <c r="AG156" s="583" t="str">
        <f t="shared" si="11"/>
        <v/>
      </c>
    </row>
    <row r="157" spans="1:33" ht="24.9" customHeight="1">
      <c r="A157" s="477">
        <v>142</v>
      </c>
      <c r="B157" s="488" t="str">
        <f>IF(基本情報入力シート!C194="","",基本情報入力シート!C194)</f>
        <v/>
      </c>
      <c r="C157" s="488"/>
      <c r="D157" s="488"/>
      <c r="E157" s="488"/>
      <c r="F157" s="488"/>
      <c r="G157" s="488"/>
      <c r="H157" s="488"/>
      <c r="I157" s="488"/>
      <c r="J157" s="494" t="str">
        <f>IF(基本情報入力シート!M194="","",基本情報入力シート!M194)</f>
        <v/>
      </c>
      <c r="K157" s="495" t="str">
        <f>IF(基本情報入力シート!R194="","",基本情報入力シート!R194)</f>
        <v/>
      </c>
      <c r="L157" s="495" t="str">
        <f>IF(基本情報入力シート!W194="","",基本情報入力シート!W194)</f>
        <v/>
      </c>
      <c r="M157" s="502" t="str">
        <f>IF(基本情報入力シート!X194="","",基本情報入力シート!X194)</f>
        <v/>
      </c>
      <c r="N157" s="512" t="str">
        <f>IF(基本情報入力シート!Y194="","",基本情報入力シート!Y194)</f>
        <v/>
      </c>
      <c r="O157" s="519"/>
      <c r="P157" s="523"/>
      <c r="Q157" s="526"/>
      <c r="R157" s="533"/>
      <c r="S157" s="537"/>
      <c r="T157" s="541" t="e">
        <v>#N/A</v>
      </c>
      <c r="U157" s="545"/>
      <c r="V157" s="551"/>
      <c r="W157" s="552"/>
      <c r="X157" s="560" t="e">
        <v>#N/A</v>
      </c>
      <c r="Y157" s="560"/>
      <c r="Z157" s="564"/>
      <c r="AA157" s="569"/>
      <c r="AB157" s="573" t="e">
        <v>#N/A</v>
      </c>
      <c r="AC157" s="577"/>
      <c r="AD157" s="580" t="str">
        <f t="shared" si="8"/>
        <v/>
      </c>
      <c r="AE157" s="583" t="str">
        <f t="shared" si="9"/>
        <v/>
      </c>
      <c r="AF157" s="583" t="str">
        <f t="shared" si="10"/>
        <v/>
      </c>
      <c r="AG157" s="583" t="str">
        <f t="shared" si="11"/>
        <v/>
      </c>
    </row>
    <row r="158" spans="1:33" ht="24.9" customHeight="1">
      <c r="A158" s="477">
        <v>143</v>
      </c>
      <c r="B158" s="488" t="str">
        <f>IF(基本情報入力シート!C195="","",基本情報入力シート!C195)</f>
        <v/>
      </c>
      <c r="C158" s="488"/>
      <c r="D158" s="488"/>
      <c r="E158" s="488"/>
      <c r="F158" s="488"/>
      <c r="G158" s="488"/>
      <c r="H158" s="488"/>
      <c r="I158" s="488"/>
      <c r="J158" s="494" t="str">
        <f>IF(基本情報入力シート!M195="","",基本情報入力シート!M195)</f>
        <v/>
      </c>
      <c r="K158" s="495" t="str">
        <f>IF(基本情報入力シート!R195="","",基本情報入力シート!R195)</f>
        <v/>
      </c>
      <c r="L158" s="495" t="str">
        <f>IF(基本情報入力シート!W195="","",基本情報入力シート!W195)</f>
        <v/>
      </c>
      <c r="M158" s="502" t="str">
        <f>IF(基本情報入力シート!X195="","",基本情報入力シート!X195)</f>
        <v/>
      </c>
      <c r="N158" s="512" t="str">
        <f>IF(基本情報入力シート!Y195="","",基本情報入力シート!Y195)</f>
        <v/>
      </c>
      <c r="O158" s="519"/>
      <c r="P158" s="523"/>
      <c r="Q158" s="526"/>
      <c r="R158" s="533"/>
      <c r="S158" s="537"/>
      <c r="T158" s="541" t="e">
        <v>#N/A</v>
      </c>
      <c r="U158" s="545"/>
      <c r="V158" s="551"/>
      <c r="W158" s="552"/>
      <c r="X158" s="560" t="e">
        <v>#N/A</v>
      </c>
      <c r="Y158" s="560"/>
      <c r="Z158" s="564"/>
      <c r="AA158" s="569"/>
      <c r="AB158" s="573" t="e">
        <v>#N/A</v>
      </c>
      <c r="AC158" s="577"/>
      <c r="AD158" s="580" t="str">
        <f t="shared" si="8"/>
        <v/>
      </c>
      <c r="AE158" s="583" t="str">
        <f t="shared" si="9"/>
        <v/>
      </c>
      <c r="AF158" s="583" t="str">
        <f t="shared" si="10"/>
        <v/>
      </c>
      <c r="AG158" s="583" t="str">
        <f t="shared" si="11"/>
        <v/>
      </c>
    </row>
    <row r="159" spans="1:33" ht="24.9" customHeight="1">
      <c r="A159" s="477">
        <v>144</v>
      </c>
      <c r="B159" s="488" t="str">
        <f>IF(基本情報入力シート!C196="","",基本情報入力シート!C196)</f>
        <v/>
      </c>
      <c r="C159" s="488"/>
      <c r="D159" s="488"/>
      <c r="E159" s="488"/>
      <c r="F159" s="488"/>
      <c r="G159" s="488"/>
      <c r="H159" s="488"/>
      <c r="I159" s="488"/>
      <c r="J159" s="494" t="str">
        <f>IF(基本情報入力シート!M196="","",基本情報入力シート!M196)</f>
        <v/>
      </c>
      <c r="K159" s="495" t="str">
        <f>IF(基本情報入力シート!R196="","",基本情報入力シート!R196)</f>
        <v/>
      </c>
      <c r="L159" s="495" t="str">
        <f>IF(基本情報入力シート!W196="","",基本情報入力シート!W196)</f>
        <v/>
      </c>
      <c r="M159" s="502" t="str">
        <f>IF(基本情報入力シート!X196="","",基本情報入力シート!X196)</f>
        <v/>
      </c>
      <c r="N159" s="512" t="str">
        <f>IF(基本情報入力シート!Y196="","",基本情報入力シート!Y196)</f>
        <v/>
      </c>
      <c r="O159" s="519"/>
      <c r="P159" s="523"/>
      <c r="Q159" s="526"/>
      <c r="R159" s="533"/>
      <c r="S159" s="537"/>
      <c r="T159" s="541" t="e">
        <v>#N/A</v>
      </c>
      <c r="U159" s="545"/>
      <c r="V159" s="551"/>
      <c r="W159" s="552"/>
      <c r="X159" s="560" t="e">
        <v>#N/A</v>
      </c>
      <c r="Y159" s="560"/>
      <c r="Z159" s="564"/>
      <c r="AA159" s="569"/>
      <c r="AB159" s="573" t="e">
        <v>#N/A</v>
      </c>
      <c r="AC159" s="577"/>
      <c r="AD159" s="580" t="str">
        <f t="shared" si="8"/>
        <v/>
      </c>
      <c r="AE159" s="583" t="str">
        <f t="shared" si="9"/>
        <v/>
      </c>
      <c r="AF159" s="583" t="str">
        <f t="shared" si="10"/>
        <v/>
      </c>
      <c r="AG159" s="583" t="str">
        <f t="shared" si="11"/>
        <v/>
      </c>
    </row>
    <row r="160" spans="1:33" ht="24.9" customHeight="1">
      <c r="A160" s="477">
        <v>145</v>
      </c>
      <c r="B160" s="488" t="str">
        <f>IF(基本情報入力シート!C197="","",基本情報入力シート!C197)</f>
        <v/>
      </c>
      <c r="C160" s="488"/>
      <c r="D160" s="488"/>
      <c r="E160" s="488"/>
      <c r="F160" s="488"/>
      <c r="G160" s="488"/>
      <c r="H160" s="488"/>
      <c r="I160" s="488"/>
      <c r="J160" s="494" t="str">
        <f>IF(基本情報入力シート!M197="","",基本情報入力シート!M197)</f>
        <v/>
      </c>
      <c r="K160" s="495" t="str">
        <f>IF(基本情報入力シート!R197="","",基本情報入力シート!R197)</f>
        <v/>
      </c>
      <c r="L160" s="495" t="str">
        <f>IF(基本情報入力シート!W197="","",基本情報入力シート!W197)</f>
        <v/>
      </c>
      <c r="M160" s="502" t="str">
        <f>IF(基本情報入力シート!X197="","",基本情報入力シート!X197)</f>
        <v/>
      </c>
      <c r="N160" s="512" t="str">
        <f>IF(基本情報入力シート!Y197="","",基本情報入力シート!Y197)</f>
        <v/>
      </c>
      <c r="O160" s="519"/>
      <c r="P160" s="523"/>
      <c r="Q160" s="526"/>
      <c r="R160" s="533"/>
      <c r="S160" s="537"/>
      <c r="T160" s="541" t="e">
        <v>#N/A</v>
      </c>
      <c r="U160" s="545"/>
      <c r="V160" s="551"/>
      <c r="W160" s="552"/>
      <c r="X160" s="560" t="e">
        <v>#N/A</v>
      </c>
      <c r="Y160" s="560"/>
      <c r="Z160" s="564"/>
      <c r="AA160" s="569"/>
      <c r="AB160" s="573" t="e">
        <v>#N/A</v>
      </c>
      <c r="AC160" s="577"/>
      <c r="AD160" s="580" t="str">
        <f t="shared" si="8"/>
        <v/>
      </c>
      <c r="AE160" s="583" t="str">
        <f t="shared" si="9"/>
        <v/>
      </c>
      <c r="AF160" s="583" t="str">
        <f t="shared" si="10"/>
        <v/>
      </c>
      <c r="AG160" s="583" t="str">
        <f t="shared" si="11"/>
        <v/>
      </c>
    </row>
    <row r="161" spans="1:33" ht="24.9" customHeight="1">
      <c r="A161" s="477">
        <v>146</v>
      </c>
      <c r="B161" s="488" t="str">
        <f>IF(基本情報入力シート!C198="","",基本情報入力シート!C198)</f>
        <v/>
      </c>
      <c r="C161" s="488"/>
      <c r="D161" s="488"/>
      <c r="E161" s="488"/>
      <c r="F161" s="488"/>
      <c r="G161" s="488"/>
      <c r="H161" s="488"/>
      <c r="I161" s="488"/>
      <c r="J161" s="494" t="str">
        <f>IF(基本情報入力シート!M198="","",基本情報入力シート!M198)</f>
        <v/>
      </c>
      <c r="K161" s="495" t="str">
        <f>IF(基本情報入力シート!R198="","",基本情報入力シート!R198)</f>
        <v/>
      </c>
      <c r="L161" s="495" t="str">
        <f>IF(基本情報入力シート!W198="","",基本情報入力シート!W198)</f>
        <v/>
      </c>
      <c r="M161" s="502" t="str">
        <f>IF(基本情報入力シート!X198="","",基本情報入力シート!X198)</f>
        <v/>
      </c>
      <c r="N161" s="512" t="str">
        <f>IF(基本情報入力シート!Y198="","",基本情報入力シート!Y198)</f>
        <v/>
      </c>
      <c r="O161" s="519"/>
      <c r="P161" s="523"/>
      <c r="Q161" s="526"/>
      <c r="R161" s="533"/>
      <c r="S161" s="537"/>
      <c r="T161" s="541" t="e">
        <v>#N/A</v>
      </c>
      <c r="U161" s="545"/>
      <c r="V161" s="551"/>
      <c r="W161" s="552"/>
      <c r="X161" s="560" t="e">
        <v>#N/A</v>
      </c>
      <c r="Y161" s="560"/>
      <c r="Z161" s="564"/>
      <c r="AA161" s="569"/>
      <c r="AB161" s="573" t="e">
        <v>#N/A</v>
      </c>
      <c r="AC161" s="577"/>
      <c r="AD161" s="580" t="str">
        <f t="shared" si="8"/>
        <v/>
      </c>
      <c r="AE161" s="583" t="str">
        <f t="shared" si="9"/>
        <v/>
      </c>
      <c r="AF161" s="583" t="str">
        <f t="shared" si="10"/>
        <v/>
      </c>
      <c r="AG161" s="583" t="str">
        <f t="shared" si="11"/>
        <v/>
      </c>
    </row>
    <row r="162" spans="1:33" ht="24.9" customHeight="1">
      <c r="A162" s="477">
        <v>147</v>
      </c>
      <c r="B162" s="488" t="str">
        <f>IF(基本情報入力シート!C199="","",基本情報入力シート!C199)</f>
        <v/>
      </c>
      <c r="C162" s="488"/>
      <c r="D162" s="488"/>
      <c r="E162" s="488"/>
      <c r="F162" s="488"/>
      <c r="G162" s="488"/>
      <c r="H162" s="488"/>
      <c r="I162" s="488"/>
      <c r="J162" s="494" t="str">
        <f>IF(基本情報入力シート!M199="","",基本情報入力シート!M199)</f>
        <v/>
      </c>
      <c r="K162" s="495" t="str">
        <f>IF(基本情報入力シート!R199="","",基本情報入力シート!R199)</f>
        <v/>
      </c>
      <c r="L162" s="495" t="str">
        <f>IF(基本情報入力シート!W199="","",基本情報入力シート!W199)</f>
        <v/>
      </c>
      <c r="M162" s="502" t="str">
        <f>IF(基本情報入力シート!X199="","",基本情報入力シート!X199)</f>
        <v/>
      </c>
      <c r="N162" s="512" t="str">
        <f>IF(基本情報入力シート!Y199="","",基本情報入力シート!Y199)</f>
        <v/>
      </c>
      <c r="O162" s="519"/>
      <c r="P162" s="523"/>
      <c r="Q162" s="526"/>
      <c r="R162" s="533"/>
      <c r="S162" s="537"/>
      <c r="T162" s="541" t="e">
        <v>#N/A</v>
      </c>
      <c r="U162" s="545"/>
      <c r="V162" s="551"/>
      <c r="W162" s="552"/>
      <c r="X162" s="560" t="e">
        <v>#N/A</v>
      </c>
      <c r="Y162" s="560"/>
      <c r="Z162" s="564"/>
      <c r="AA162" s="569"/>
      <c r="AB162" s="573" t="e">
        <v>#N/A</v>
      </c>
      <c r="AC162" s="577"/>
      <c r="AD162" s="580" t="str">
        <f t="shared" si="8"/>
        <v/>
      </c>
      <c r="AE162" s="583" t="str">
        <f t="shared" si="9"/>
        <v/>
      </c>
      <c r="AF162" s="583" t="str">
        <f t="shared" si="10"/>
        <v/>
      </c>
      <c r="AG162" s="583" t="str">
        <f t="shared" si="11"/>
        <v/>
      </c>
    </row>
    <row r="163" spans="1:33" ht="24.9" customHeight="1">
      <c r="A163" s="477">
        <v>148</v>
      </c>
      <c r="B163" s="488" t="str">
        <f>IF(基本情報入力シート!C200="","",基本情報入力シート!C200)</f>
        <v/>
      </c>
      <c r="C163" s="488"/>
      <c r="D163" s="488"/>
      <c r="E163" s="488"/>
      <c r="F163" s="488"/>
      <c r="G163" s="488"/>
      <c r="H163" s="488"/>
      <c r="I163" s="488"/>
      <c r="J163" s="494" t="str">
        <f>IF(基本情報入力シート!M200="","",基本情報入力シート!M200)</f>
        <v/>
      </c>
      <c r="K163" s="495" t="str">
        <f>IF(基本情報入力シート!R200="","",基本情報入力シート!R200)</f>
        <v/>
      </c>
      <c r="L163" s="495" t="str">
        <f>IF(基本情報入力シート!W200="","",基本情報入力シート!W200)</f>
        <v/>
      </c>
      <c r="M163" s="502" t="str">
        <f>IF(基本情報入力シート!X200="","",基本情報入力シート!X200)</f>
        <v/>
      </c>
      <c r="N163" s="512" t="str">
        <f>IF(基本情報入力シート!Y200="","",基本情報入力シート!Y200)</f>
        <v/>
      </c>
      <c r="O163" s="519"/>
      <c r="P163" s="523"/>
      <c r="Q163" s="526"/>
      <c r="R163" s="533"/>
      <c r="S163" s="537"/>
      <c r="T163" s="541" t="e">
        <v>#N/A</v>
      </c>
      <c r="U163" s="545"/>
      <c r="V163" s="551"/>
      <c r="W163" s="552"/>
      <c r="X163" s="560" t="e">
        <v>#N/A</v>
      </c>
      <c r="Y163" s="560"/>
      <c r="Z163" s="564"/>
      <c r="AA163" s="569"/>
      <c r="AB163" s="573" t="e">
        <v>#N/A</v>
      </c>
      <c r="AC163" s="577"/>
      <c r="AD163" s="580" t="str">
        <f t="shared" si="8"/>
        <v/>
      </c>
      <c r="AE163" s="583" t="str">
        <f t="shared" si="9"/>
        <v/>
      </c>
      <c r="AF163" s="583" t="str">
        <f t="shared" si="10"/>
        <v/>
      </c>
      <c r="AG163" s="583" t="str">
        <f t="shared" si="11"/>
        <v/>
      </c>
    </row>
    <row r="164" spans="1:33" ht="24.9" customHeight="1">
      <c r="A164" s="477">
        <v>149</v>
      </c>
      <c r="B164" s="488" t="str">
        <f>IF(基本情報入力シート!C201="","",基本情報入力シート!C201)</f>
        <v/>
      </c>
      <c r="C164" s="488"/>
      <c r="D164" s="488"/>
      <c r="E164" s="488"/>
      <c r="F164" s="488"/>
      <c r="G164" s="488"/>
      <c r="H164" s="488"/>
      <c r="I164" s="488"/>
      <c r="J164" s="494" t="str">
        <f>IF(基本情報入力シート!M201="","",基本情報入力シート!M201)</f>
        <v/>
      </c>
      <c r="K164" s="495" t="str">
        <f>IF(基本情報入力シート!R201="","",基本情報入力シート!R201)</f>
        <v/>
      </c>
      <c r="L164" s="495" t="str">
        <f>IF(基本情報入力シート!W201="","",基本情報入力シート!W201)</f>
        <v/>
      </c>
      <c r="M164" s="502" t="str">
        <f>IF(基本情報入力シート!X201="","",基本情報入力シート!X201)</f>
        <v/>
      </c>
      <c r="N164" s="512" t="str">
        <f>IF(基本情報入力シート!Y201="","",基本情報入力シート!Y201)</f>
        <v/>
      </c>
      <c r="O164" s="519"/>
      <c r="P164" s="523"/>
      <c r="Q164" s="526"/>
      <c r="R164" s="533"/>
      <c r="S164" s="537"/>
      <c r="T164" s="541" t="e">
        <v>#N/A</v>
      </c>
      <c r="U164" s="545"/>
      <c r="V164" s="551"/>
      <c r="W164" s="552"/>
      <c r="X164" s="560" t="e">
        <v>#N/A</v>
      </c>
      <c r="Y164" s="560"/>
      <c r="Z164" s="564"/>
      <c r="AA164" s="569"/>
      <c r="AB164" s="573" t="e">
        <v>#N/A</v>
      </c>
      <c r="AC164" s="577"/>
      <c r="AD164" s="580" t="str">
        <f t="shared" si="8"/>
        <v/>
      </c>
      <c r="AE164" s="583" t="str">
        <f t="shared" si="9"/>
        <v/>
      </c>
      <c r="AF164" s="583" t="str">
        <f t="shared" si="10"/>
        <v/>
      </c>
      <c r="AG164" s="583" t="str">
        <f t="shared" si="11"/>
        <v/>
      </c>
    </row>
    <row r="165" spans="1:33" ht="24.9" customHeight="1">
      <c r="A165" s="477">
        <v>150</v>
      </c>
      <c r="B165" s="488" t="str">
        <f>IF(基本情報入力シート!C202="","",基本情報入力シート!C202)</f>
        <v/>
      </c>
      <c r="C165" s="488"/>
      <c r="D165" s="488"/>
      <c r="E165" s="488"/>
      <c r="F165" s="488"/>
      <c r="G165" s="488"/>
      <c r="H165" s="488"/>
      <c r="I165" s="488"/>
      <c r="J165" s="494" t="str">
        <f>IF(基本情報入力シート!M202="","",基本情報入力シート!M202)</f>
        <v/>
      </c>
      <c r="K165" s="495" t="str">
        <f>IF(基本情報入力シート!R202="","",基本情報入力シート!R202)</f>
        <v/>
      </c>
      <c r="L165" s="495" t="str">
        <f>IF(基本情報入力シート!W202="","",基本情報入力シート!W202)</f>
        <v/>
      </c>
      <c r="M165" s="502" t="str">
        <f>IF(基本情報入力シート!X202="","",基本情報入力シート!X202)</f>
        <v/>
      </c>
      <c r="N165" s="512" t="str">
        <f>IF(基本情報入力シート!Y202="","",基本情報入力シート!Y202)</f>
        <v/>
      </c>
      <c r="O165" s="519"/>
      <c r="P165" s="523"/>
      <c r="Q165" s="526"/>
      <c r="R165" s="533"/>
      <c r="S165" s="537"/>
      <c r="T165" s="541" t="e">
        <v>#N/A</v>
      </c>
      <c r="U165" s="545"/>
      <c r="V165" s="551"/>
      <c r="W165" s="552"/>
      <c r="X165" s="560" t="e">
        <v>#N/A</v>
      </c>
      <c r="Y165" s="560"/>
      <c r="Z165" s="564"/>
      <c r="AA165" s="569"/>
      <c r="AB165" s="573" t="e">
        <v>#N/A</v>
      </c>
      <c r="AC165" s="577"/>
      <c r="AD165" s="580" t="str">
        <f t="shared" si="8"/>
        <v/>
      </c>
      <c r="AE165" s="583" t="str">
        <f t="shared" si="9"/>
        <v/>
      </c>
      <c r="AF165" s="583" t="str">
        <f t="shared" si="10"/>
        <v/>
      </c>
      <c r="AG165" s="583" t="str">
        <f t="shared" si="11"/>
        <v/>
      </c>
    </row>
    <row r="166" spans="1:33" ht="24.9" customHeight="1">
      <c r="A166" s="477">
        <v>151</v>
      </c>
      <c r="B166" s="488" t="str">
        <f>IF(基本情報入力シート!C203="","",基本情報入力シート!C203)</f>
        <v/>
      </c>
      <c r="C166" s="488"/>
      <c r="D166" s="488"/>
      <c r="E166" s="488"/>
      <c r="F166" s="488"/>
      <c r="G166" s="488"/>
      <c r="H166" s="488"/>
      <c r="I166" s="488"/>
      <c r="J166" s="494" t="str">
        <f>IF(基本情報入力シート!M203="","",基本情報入力シート!M203)</f>
        <v/>
      </c>
      <c r="K166" s="495" t="str">
        <f>IF(基本情報入力シート!R203="","",基本情報入力シート!R203)</f>
        <v/>
      </c>
      <c r="L166" s="495" t="str">
        <f>IF(基本情報入力シート!W203="","",基本情報入力シート!W203)</f>
        <v/>
      </c>
      <c r="M166" s="502" t="str">
        <f>IF(基本情報入力シート!X203="","",基本情報入力シート!X203)</f>
        <v/>
      </c>
      <c r="N166" s="512" t="str">
        <f>IF(基本情報入力シート!Y203="","",基本情報入力シート!Y203)</f>
        <v/>
      </c>
      <c r="O166" s="519"/>
      <c r="P166" s="523"/>
      <c r="Q166" s="526"/>
      <c r="R166" s="533"/>
      <c r="S166" s="537"/>
      <c r="T166" s="541" t="e">
        <v>#N/A</v>
      </c>
      <c r="U166" s="545"/>
      <c r="V166" s="551"/>
      <c r="W166" s="552"/>
      <c r="X166" s="560" t="e">
        <v>#N/A</v>
      </c>
      <c r="Y166" s="560"/>
      <c r="Z166" s="564"/>
      <c r="AA166" s="569"/>
      <c r="AB166" s="573" t="e">
        <v>#N/A</v>
      </c>
      <c r="AC166" s="577"/>
      <c r="AD166" s="580" t="str">
        <f t="shared" si="8"/>
        <v/>
      </c>
      <c r="AE166" s="583" t="str">
        <f t="shared" si="9"/>
        <v/>
      </c>
      <c r="AF166" s="583" t="str">
        <f t="shared" si="10"/>
        <v/>
      </c>
      <c r="AG166" s="583" t="str">
        <f t="shared" si="11"/>
        <v/>
      </c>
    </row>
    <row r="167" spans="1:33" ht="24.9" customHeight="1">
      <c r="A167" s="477">
        <v>152</v>
      </c>
      <c r="B167" s="488" t="str">
        <f>IF(基本情報入力シート!C204="","",基本情報入力シート!C204)</f>
        <v/>
      </c>
      <c r="C167" s="488"/>
      <c r="D167" s="488"/>
      <c r="E167" s="488"/>
      <c r="F167" s="488"/>
      <c r="G167" s="488"/>
      <c r="H167" s="488"/>
      <c r="I167" s="488"/>
      <c r="J167" s="494" t="str">
        <f>IF(基本情報入力シート!M204="","",基本情報入力シート!M204)</f>
        <v/>
      </c>
      <c r="K167" s="495" t="str">
        <f>IF(基本情報入力シート!R204="","",基本情報入力シート!R204)</f>
        <v/>
      </c>
      <c r="L167" s="495" t="str">
        <f>IF(基本情報入力シート!W204="","",基本情報入力シート!W204)</f>
        <v/>
      </c>
      <c r="M167" s="502" t="str">
        <f>IF(基本情報入力シート!X204="","",基本情報入力シート!X204)</f>
        <v/>
      </c>
      <c r="N167" s="512" t="str">
        <f>IF(基本情報入力シート!Y204="","",基本情報入力シート!Y204)</f>
        <v/>
      </c>
      <c r="O167" s="519"/>
      <c r="P167" s="523"/>
      <c r="Q167" s="526"/>
      <c r="R167" s="533"/>
      <c r="S167" s="537"/>
      <c r="T167" s="541" t="e">
        <v>#N/A</v>
      </c>
      <c r="U167" s="545"/>
      <c r="V167" s="551"/>
      <c r="W167" s="552"/>
      <c r="X167" s="560" t="e">
        <v>#N/A</v>
      </c>
      <c r="Y167" s="560"/>
      <c r="Z167" s="564"/>
      <c r="AA167" s="569"/>
      <c r="AB167" s="573" t="e">
        <v>#N/A</v>
      </c>
      <c r="AC167" s="577"/>
      <c r="AD167" s="580" t="str">
        <f t="shared" si="8"/>
        <v/>
      </c>
      <c r="AE167" s="583" t="str">
        <f t="shared" si="9"/>
        <v/>
      </c>
      <c r="AF167" s="583" t="str">
        <f t="shared" si="10"/>
        <v/>
      </c>
      <c r="AG167" s="583" t="str">
        <f t="shared" si="11"/>
        <v/>
      </c>
    </row>
    <row r="168" spans="1:33" ht="24.9" customHeight="1">
      <c r="A168" s="477">
        <v>153</v>
      </c>
      <c r="B168" s="488" t="str">
        <f>IF(基本情報入力シート!C205="","",基本情報入力シート!C205)</f>
        <v/>
      </c>
      <c r="C168" s="488"/>
      <c r="D168" s="488"/>
      <c r="E168" s="488"/>
      <c r="F168" s="488"/>
      <c r="G168" s="488"/>
      <c r="H168" s="488"/>
      <c r="I168" s="488"/>
      <c r="J168" s="494" t="str">
        <f>IF(基本情報入力シート!M205="","",基本情報入力シート!M205)</f>
        <v/>
      </c>
      <c r="K168" s="495" t="str">
        <f>IF(基本情報入力シート!R205="","",基本情報入力シート!R205)</f>
        <v/>
      </c>
      <c r="L168" s="495" t="str">
        <f>IF(基本情報入力シート!W205="","",基本情報入力シート!W205)</f>
        <v/>
      </c>
      <c r="M168" s="502" t="str">
        <f>IF(基本情報入力シート!X205="","",基本情報入力シート!X205)</f>
        <v/>
      </c>
      <c r="N168" s="512" t="str">
        <f>IF(基本情報入力シート!Y205="","",基本情報入力シート!Y205)</f>
        <v/>
      </c>
      <c r="O168" s="519"/>
      <c r="P168" s="523"/>
      <c r="Q168" s="526"/>
      <c r="R168" s="533"/>
      <c r="S168" s="537"/>
      <c r="T168" s="541" t="e">
        <v>#N/A</v>
      </c>
      <c r="U168" s="545"/>
      <c r="V168" s="551"/>
      <c r="W168" s="552"/>
      <c r="X168" s="560" t="e">
        <v>#N/A</v>
      </c>
      <c r="Y168" s="560"/>
      <c r="Z168" s="564"/>
      <c r="AA168" s="569"/>
      <c r="AB168" s="573" t="e">
        <v>#N/A</v>
      </c>
      <c r="AC168" s="577"/>
      <c r="AD168" s="580" t="str">
        <f t="shared" si="8"/>
        <v/>
      </c>
      <c r="AE168" s="583" t="str">
        <f t="shared" si="9"/>
        <v/>
      </c>
      <c r="AF168" s="583" t="str">
        <f t="shared" si="10"/>
        <v/>
      </c>
      <c r="AG168" s="583" t="str">
        <f t="shared" si="11"/>
        <v/>
      </c>
    </row>
    <row r="169" spans="1:33" ht="24.9" customHeight="1">
      <c r="A169" s="477">
        <v>154</v>
      </c>
      <c r="B169" s="488" t="str">
        <f>IF(基本情報入力シート!C206="","",基本情報入力シート!C206)</f>
        <v/>
      </c>
      <c r="C169" s="488"/>
      <c r="D169" s="488"/>
      <c r="E169" s="488"/>
      <c r="F169" s="488"/>
      <c r="G169" s="488"/>
      <c r="H169" s="488"/>
      <c r="I169" s="488"/>
      <c r="J169" s="494" t="str">
        <f>IF(基本情報入力シート!M206="","",基本情報入力シート!M206)</f>
        <v/>
      </c>
      <c r="K169" s="495" t="str">
        <f>IF(基本情報入力シート!R206="","",基本情報入力シート!R206)</f>
        <v/>
      </c>
      <c r="L169" s="495" t="str">
        <f>IF(基本情報入力シート!W206="","",基本情報入力シート!W206)</f>
        <v/>
      </c>
      <c r="M169" s="502" t="str">
        <f>IF(基本情報入力シート!X206="","",基本情報入力シート!X206)</f>
        <v/>
      </c>
      <c r="N169" s="512" t="str">
        <f>IF(基本情報入力シート!Y206="","",基本情報入力シート!Y206)</f>
        <v/>
      </c>
      <c r="O169" s="519"/>
      <c r="P169" s="523"/>
      <c r="Q169" s="526"/>
      <c r="R169" s="533"/>
      <c r="S169" s="537"/>
      <c r="T169" s="541" t="e">
        <v>#N/A</v>
      </c>
      <c r="U169" s="545"/>
      <c r="V169" s="551"/>
      <c r="W169" s="552"/>
      <c r="X169" s="560" t="e">
        <v>#N/A</v>
      </c>
      <c r="Y169" s="560"/>
      <c r="Z169" s="564"/>
      <c r="AA169" s="569"/>
      <c r="AB169" s="573" t="e">
        <v>#N/A</v>
      </c>
      <c r="AC169" s="577"/>
      <c r="AD169" s="580" t="str">
        <f t="shared" si="8"/>
        <v/>
      </c>
      <c r="AE169" s="583" t="str">
        <f t="shared" si="9"/>
        <v/>
      </c>
      <c r="AF169" s="583" t="str">
        <f t="shared" si="10"/>
        <v/>
      </c>
      <c r="AG169" s="583" t="str">
        <f t="shared" si="11"/>
        <v/>
      </c>
    </row>
    <row r="170" spans="1:33" ht="24.9" customHeight="1">
      <c r="A170" s="477">
        <v>155</v>
      </c>
      <c r="B170" s="488" t="str">
        <f>IF(基本情報入力シート!C207="","",基本情報入力シート!C207)</f>
        <v/>
      </c>
      <c r="C170" s="488"/>
      <c r="D170" s="488"/>
      <c r="E170" s="488"/>
      <c r="F170" s="488"/>
      <c r="G170" s="488"/>
      <c r="H170" s="488"/>
      <c r="I170" s="488"/>
      <c r="J170" s="494" t="str">
        <f>IF(基本情報入力シート!M207="","",基本情報入力シート!M207)</f>
        <v/>
      </c>
      <c r="K170" s="495" t="str">
        <f>IF(基本情報入力シート!R207="","",基本情報入力シート!R207)</f>
        <v/>
      </c>
      <c r="L170" s="495" t="str">
        <f>IF(基本情報入力シート!W207="","",基本情報入力シート!W207)</f>
        <v/>
      </c>
      <c r="M170" s="502" t="str">
        <f>IF(基本情報入力シート!X207="","",基本情報入力シート!X207)</f>
        <v/>
      </c>
      <c r="N170" s="512" t="str">
        <f>IF(基本情報入力シート!Y207="","",基本情報入力シート!Y207)</f>
        <v/>
      </c>
      <c r="O170" s="519"/>
      <c r="P170" s="523"/>
      <c r="Q170" s="526"/>
      <c r="R170" s="533"/>
      <c r="S170" s="537"/>
      <c r="T170" s="541" t="e">
        <v>#N/A</v>
      </c>
      <c r="U170" s="545"/>
      <c r="V170" s="551"/>
      <c r="W170" s="552"/>
      <c r="X170" s="560" t="e">
        <v>#N/A</v>
      </c>
      <c r="Y170" s="560"/>
      <c r="Z170" s="564"/>
      <c r="AA170" s="569"/>
      <c r="AB170" s="573" t="e">
        <v>#N/A</v>
      </c>
      <c r="AC170" s="577"/>
      <c r="AD170" s="580" t="str">
        <f t="shared" si="8"/>
        <v/>
      </c>
      <c r="AE170" s="583" t="str">
        <f t="shared" si="9"/>
        <v/>
      </c>
      <c r="AF170" s="583" t="str">
        <f t="shared" si="10"/>
        <v/>
      </c>
      <c r="AG170" s="583" t="str">
        <f t="shared" si="11"/>
        <v/>
      </c>
    </row>
    <row r="171" spans="1:33" ht="24.9" customHeight="1">
      <c r="A171" s="477">
        <v>156</v>
      </c>
      <c r="B171" s="488" t="str">
        <f>IF(基本情報入力シート!C208="","",基本情報入力シート!C208)</f>
        <v/>
      </c>
      <c r="C171" s="488"/>
      <c r="D171" s="488"/>
      <c r="E171" s="488"/>
      <c r="F171" s="488"/>
      <c r="G171" s="488"/>
      <c r="H171" s="488"/>
      <c r="I171" s="488"/>
      <c r="J171" s="494" t="str">
        <f>IF(基本情報入力シート!M208="","",基本情報入力シート!M208)</f>
        <v/>
      </c>
      <c r="K171" s="495" t="str">
        <f>IF(基本情報入力シート!R208="","",基本情報入力シート!R208)</f>
        <v/>
      </c>
      <c r="L171" s="495" t="str">
        <f>IF(基本情報入力シート!W208="","",基本情報入力シート!W208)</f>
        <v/>
      </c>
      <c r="M171" s="502" t="str">
        <f>IF(基本情報入力シート!X208="","",基本情報入力シート!X208)</f>
        <v/>
      </c>
      <c r="N171" s="512" t="str">
        <f>IF(基本情報入力シート!Y208="","",基本情報入力シート!Y208)</f>
        <v/>
      </c>
      <c r="O171" s="519"/>
      <c r="P171" s="523"/>
      <c r="Q171" s="526"/>
      <c r="R171" s="533"/>
      <c r="S171" s="537"/>
      <c r="T171" s="541" t="e">
        <v>#N/A</v>
      </c>
      <c r="U171" s="545"/>
      <c r="V171" s="551"/>
      <c r="W171" s="552"/>
      <c r="X171" s="560" t="e">
        <v>#N/A</v>
      </c>
      <c r="Y171" s="560"/>
      <c r="Z171" s="564"/>
      <c r="AA171" s="569"/>
      <c r="AB171" s="573" t="e">
        <v>#N/A</v>
      </c>
      <c r="AC171" s="577"/>
      <c r="AD171" s="580" t="str">
        <f t="shared" si="8"/>
        <v/>
      </c>
      <c r="AE171" s="583" t="str">
        <f t="shared" si="9"/>
        <v/>
      </c>
      <c r="AF171" s="583" t="str">
        <f t="shared" si="10"/>
        <v/>
      </c>
      <c r="AG171" s="583" t="str">
        <f t="shared" si="11"/>
        <v/>
      </c>
    </row>
    <row r="172" spans="1:33" ht="24.9" customHeight="1">
      <c r="A172" s="477">
        <v>157</v>
      </c>
      <c r="B172" s="488" t="str">
        <f>IF(基本情報入力シート!C209="","",基本情報入力シート!C209)</f>
        <v/>
      </c>
      <c r="C172" s="488"/>
      <c r="D172" s="488"/>
      <c r="E172" s="488"/>
      <c r="F172" s="488"/>
      <c r="G172" s="488"/>
      <c r="H172" s="488"/>
      <c r="I172" s="488"/>
      <c r="J172" s="494" t="str">
        <f>IF(基本情報入力シート!M209="","",基本情報入力シート!M209)</f>
        <v/>
      </c>
      <c r="K172" s="495" t="str">
        <f>IF(基本情報入力シート!R209="","",基本情報入力シート!R209)</f>
        <v/>
      </c>
      <c r="L172" s="495" t="str">
        <f>IF(基本情報入力シート!W209="","",基本情報入力シート!W209)</f>
        <v/>
      </c>
      <c r="M172" s="502" t="str">
        <f>IF(基本情報入力シート!X209="","",基本情報入力シート!X209)</f>
        <v/>
      </c>
      <c r="N172" s="512" t="str">
        <f>IF(基本情報入力シート!Y209="","",基本情報入力シート!Y209)</f>
        <v/>
      </c>
      <c r="O172" s="519"/>
      <c r="P172" s="523"/>
      <c r="Q172" s="526"/>
      <c r="R172" s="533"/>
      <c r="S172" s="537"/>
      <c r="T172" s="541" t="e">
        <v>#N/A</v>
      </c>
      <c r="U172" s="545"/>
      <c r="V172" s="551"/>
      <c r="W172" s="552"/>
      <c r="X172" s="560" t="e">
        <v>#N/A</v>
      </c>
      <c r="Y172" s="560"/>
      <c r="Z172" s="564"/>
      <c r="AA172" s="569"/>
      <c r="AB172" s="573" t="e">
        <v>#N/A</v>
      </c>
      <c r="AC172" s="577"/>
      <c r="AD172" s="580" t="str">
        <f t="shared" si="8"/>
        <v/>
      </c>
      <c r="AE172" s="583" t="str">
        <f t="shared" si="9"/>
        <v/>
      </c>
      <c r="AF172" s="583" t="str">
        <f t="shared" si="10"/>
        <v/>
      </c>
      <c r="AG172" s="583" t="str">
        <f t="shared" si="11"/>
        <v/>
      </c>
    </row>
    <row r="173" spans="1:33" ht="24.9" customHeight="1">
      <c r="A173" s="477">
        <v>158</v>
      </c>
      <c r="B173" s="488" t="str">
        <f>IF(基本情報入力シート!C210="","",基本情報入力シート!C210)</f>
        <v/>
      </c>
      <c r="C173" s="488"/>
      <c r="D173" s="488"/>
      <c r="E173" s="488"/>
      <c r="F173" s="488"/>
      <c r="G173" s="488"/>
      <c r="H173" s="488"/>
      <c r="I173" s="488"/>
      <c r="J173" s="494" t="str">
        <f>IF(基本情報入力シート!M210="","",基本情報入力シート!M210)</f>
        <v/>
      </c>
      <c r="K173" s="495" t="str">
        <f>IF(基本情報入力シート!R210="","",基本情報入力シート!R210)</f>
        <v/>
      </c>
      <c r="L173" s="495" t="str">
        <f>IF(基本情報入力シート!W210="","",基本情報入力シート!W210)</f>
        <v/>
      </c>
      <c r="M173" s="502" t="str">
        <f>IF(基本情報入力シート!X210="","",基本情報入力シート!X210)</f>
        <v/>
      </c>
      <c r="N173" s="512" t="str">
        <f>IF(基本情報入力シート!Y210="","",基本情報入力シート!Y210)</f>
        <v/>
      </c>
      <c r="O173" s="519"/>
      <c r="P173" s="523"/>
      <c r="Q173" s="526"/>
      <c r="R173" s="533"/>
      <c r="S173" s="537"/>
      <c r="T173" s="541" t="e">
        <v>#N/A</v>
      </c>
      <c r="U173" s="545"/>
      <c r="V173" s="551"/>
      <c r="W173" s="552"/>
      <c r="X173" s="560" t="e">
        <v>#N/A</v>
      </c>
      <c r="Y173" s="560"/>
      <c r="Z173" s="564"/>
      <c r="AA173" s="569"/>
      <c r="AB173" s="573" t="e">
        <v>#N/A</v>
      </c>
      <c r="AC173" s="577"/>
      <c r="AD173" s="580" t="str">
        <f t="shared" si="8"/>
        <v/>
      </c>
      <c r="AE173" s="583" t="str">
        <f t="shared" si="9"/>
        <v/>
      </c>
      <c r="AF173" s="583" t="str">
        <f t="shared" si="10"/>
        <v/>
      </c>
      <c r="AG173" s="583" t="str">
        <f t="shared" si="11"/>
        <v/>
      </c>
    </row>
    <row r="174" spans="1:33" ht="24.9" customHeight="1">
      <c r="A174" s="477">
        <v>159</v>
      </c>
      <c r="B174" s="488" t="str">
        <f>IF(基本情報入力シート!C211="","",基本情報入力シート!C211)</f>
        <v/>
      </c>
      <c r="C174" s="488"/>
      <c r="D174" s="488"/>
      <c r="E174" s="488"/>
      <c r="F174" s="488"/>
      <c r="G174" s="488"/>
      <c r="H174" s="488"/>
      <c r="I174" s="488"/>
      <c r="J174" s="494" t="str">
        <f>IF(基本情報入力シート!M211="","",基本情報入力シート!M211)</f>
        <v/>
      </c>
      <c r="K174" s="495" t="str">
        <f>IF(基本情報入力シート!R211="","",基本情報入力シート!R211)</f>
        <v/>
      </c>
      <c r="L174" s="495" t="str">
        <f>IF(基本情報入力シート!W211="","",基本情報入力シート!W211)</f>
        <v/>
      </c>
      <c r="M174" s="502" t="str">
        <f>IF(基本情報入力シート!X211="","",基本情報入力シート!X211)</f>
        <v/>
      </c>
      <c r="N174" s="512" t="str">
        <f>IF(基本情報入力シート!Y211="","",基本情報入力シート!Y211)</f>
        <v/>
      </c>
      <c r="O174" s="519"/>
      <c r="P174" s="523"/>
      <c r="Q174" s="526"/>
      <c r="R174" s="533"/>
      <c r="S174" s="537"/>
      <c r="T174" s="541" t="e">
        <v>#N/A</v>
      </c>
      <c r="U174" s="545"/>
      <c r="V174" s="551"/>
      <c r="W174" s="552"/>
      <c r="X174" s="560" t="e">
        <v>#N/A</v>
      </c>
      <c r="Y174" s="560"/>
      <c r="Z174" s="564"/>
      <c r="AA174" s="569"/>
      <c r="AB174" s="573" t="e">
        <v>#N/A</v>
      </c>
      <c r="AC174" s="577"/>
      <c r="AD174" s="580" t="str">
        <f t="shared" si="8"/>
        <v/>
      </c>
      <c r="AE174" s="583" t="str">
        <f t="shared" si="9"/>
        <v/>
      </c>
      <c r="AF174" s="583" t="str">
        <f t="shared" si="10"/>
        <v/>
      </c>
      <c r="AG174" s="583" t="str">
        <f t="shared" si="11"/>
        <v/>
      </c>
    </row>
    <row r="175" spans="1:33" ht="24.9" customHeight="1">
      <c r="A175" s="477">
        <v>160</v>
      </c>
      <c r="B175" s="488" t="str">
        <f>IF(基本情報入力シート!C212="","",基本情報入力シート!C212)</f>
        <v/>
      </c>
      <c r="C175" s="488"/>
      <c r="D175" s="488"/>
      <c r="E175" s="488"/>
      <c r="F175" s="488"/>
      <c r="G175" s="488"/>
      <c r="H175" s="488"/>
      <c r="I175" s="488"/>
      <c r="J175" s="494" t="str">
        <f>IF(基本情報入力シート!M212="","",基本情報入力シート!M212)</f>
        <v/>
      </c>
      <c r="K175" s="495" t="str">
        <f>IF(基本情報入力シート!R212="","",基本情報入力シート!R212)</f>
        <v/>
      </c>
      <c r="L175" s="495" t="str">
        <f>IF(基本情報入力シート!W212="","",基本情報入力シート!W212)</f>
        <v/>
      </c>
      <c r="M175" s="502" t="str">
        <f>IF(基本情報入力シート!X212="","",基本情報入力シート!X212)</f>
        <v/>
      </c>
      <c r="N175" s="512" t="str">
        <f>IF(基本情報入力シート!Y212="","",基本情報入力シート!Y212)</f>
        <v/>
      </c>
      <c r="O175" s="519"/>
      <c r="P175" s="523"/>
      <c r="Q175" s="526"/>
      <c r="R175" s="533"/>
      <c r="S175" s="537"/>
      <c r="T175" s="541" t="e">
        <v>#N/A</v>
      </c>
      <c r="U175" s="545"/>
      <c r="V175" s="551"/>
      <c r="W175" s="552"/>
      <c r="X175" s="560" t="e">
        <v>#N/A</v>
      </c>
      <c r="Y175" s="560"/>
      <c r="Z175" s="564"/>
      <c r="AA175" s="569"/>
      <c r="AB175" s="573" t="e">
        <v>#N/A</v>
      </c>
      <c r="AC175" s="577"/>
      <c r="AD175" s="580" t="str">
        <f t="shared" si="8"/>
        <v/>
      </c>
      <c r="AE175" s="583" t="str">
        <f t="shared" si="9"/>
        <v/>
      </c>
      <c r="AF175" s="583" t="str">
        <f t="shared" si="10"/>
        <v/>
      </c>
      <c r="AG175" s="583" t="str">
        <f t="shared" si="11"/>
        <v/>
      </c>
    </row>
    <row r="176" spans="1:33" ht="24.9" customHeight="1">
      <c r="A176" s="477">
        <v>161</v>
      </c>
      <c r="B176" s="488" t="str">
        <f>IF(基本情報入力シート!C213="","",基本情報入力シート!C213)</f>
        <v/>
      </c>
      <c r="C176" s="488"/>
      <c r="D176" s="488"/>
      <c r="E176" s="488"/>
      <c r="F176" s="488"/>
      <c r="G176" s="488"/>
      <c r="H176" s="488"/>
      <c r="I176" s="488"/>
      <c r="J176" s="494" t="str">
        <f>IF(基本情報入力シート!M213="","",基本情報入力シート!M213)</f>
        <v/>
      </c>
      <c r="K176" s="495" t="str">
        <f>IF(基本情報入力シート!R213="","",基本情報入力シート!R213)</f>
        <v/>
      </c>
      <c r="L176" s="495" t="str">
        <f>IF(基本情報入力シート!W213="","",基本情報入力シート!W213)</f>
        <v/>
      </c>
      <c r="M176" s="502" t="str">
        <f>IF(基本情報入力シート!X213="","",基本情報入力シート!X213)</f>
        <v/>
      </c>
      <c r="N176" s="512" t="str">
        <f>IF(基本情報入力シート!Y213="","",基本情報入力シート!Y213)</f>
        <v/>
      </c>
      <c r="O176" s="519"/>
      <c r="P176" s="523"/>
      <c r="Q176" s="526"/>
      <c r="R176" s="533"/>
      <c r="S176" s="537"/>
      <c r="T176" s="541" t="e">
        <v>#N/A</v>
      </c>
      <c r="U176" s="545"/>
      <c r="V176" s="551"/>
      <c r="W176" s="552"/>
      <c r="X176" s="560" t="e">
        <v>#N/A</v>
      </c>
      <c r="Y176" s="560"/>
      <c r="Z176" s="564"/>
      <c r="AA176" s="569"/>
      <c r="AB176" s="573" t="e">
        <v>#N/A</v>
      </c>
      <c r="AC176" s="577"/>
      <c r="AD176" s="580" t="str">
        <f t="shared" si="8"/>
        <v/>
      </c>
      <c r="AE176" s="583" t="str">
        <f t="shared" si="9"/>
        <v/>
      </c>
      <c r="AF176" s="583" t="str">
        <f t="shared" si="10"/>
        <v/>
      </c>
      <c r="AG176" s="583" t="str">
        <f t="shared" si="11"/>
        <v/>
      </c>
    </row>
    <row r="177" spans="1:33" ht="24.9" customHeight="1">
      <c r="A177" s="477">
        <v>162</v>
      </c>
      <c r="B177" s="488" t="str">
        <f>IF(基本情報入力シート!C214="","",基本情報入力シート!C214)</f>
        <v/>
      </c>
      <c r="C177" s="488"/>
      <c r="D177" s="488"/>
      <c r="E177" s="488"/>
      <c r="F177" s="488"/>
      <c r="G177" s="488"/>
      <c r="H177" s="488"/>
      <c r="I177" s="488"/>
      <c r="J177" s="494" t="str">
        <f>IF(基本情報入力シート!M214="","",基本情報入力シート!M214)</f>
        <v/>
      </c>
      <c r="K177" s="495" t="str">
        <f>IF(基本情報入力シート!R214="","",基本情報入力シート!R214)</f>
        <v/>
      </c>
      <c r="L177" s="495" t="str">
        <f>IF(基本情報入力シート!W214="","",基本情報入力シート!W214)</f>
        <v/>
      </c>
      <c r="M177" s="502" t="str">
        <f>IF(基本情報入力シート!X214="","",基本情報入力シート!X214)</f>
        <v/>
      </c>
      <c r="N177" s="512" t="str">
        <f>IF(基本情報入力シート!Y214="","",基本情報入力シート!Y214)</f>
        <v/>
      </c>
      <c r="O177" s="519"/>
      <c r="P177" s="523"/>
      <c r="Q177" s="526"/>
      <c r="R177" s="533"/>
      <c r="S177" s="537"/>
      <c r="T177" s="541" t="e">
        <v>#N/A</v>
      </c>
      <c r="U177" s="545"/>
      <c r="V177" s="551"/>
      <c r="W177" s="552"/>
      <c r="X177" s="560" t="e">
        <v>#N/A</v>
      </c>
      <c r="Y177" s="560"/>
      <c r="Z177" s="564"/>
      <c r="AA177" s="569"/>
      <c r="AB177" s="573" t="e">
        <v>#N/A</v>
      </c>
      <c r="AC177" s="577"/>
      <c r="AD177" s="580" t="str">
        <f t="shared" si="8"/>
        <v/>
      </c>
      <c r="AE177" s="583" t="str">
        <f t="shared" si="9"/>
        <v/>
      </c>
      <c r="AF177" s="583" t="str">
        <f t="shared" si="10"/>
        <v/>
      </c>
      <c r="AG177" s="583" t="str">
        <f t="shared" si="11"/>
        <v/>
      </c>
    </row>
    <row r="178" spans="1:33" ht="24.9" customHeight="1">
      <c r="A178" s="477">
        <v>163</v>
      </c>
      <c r="B178" s="488" t="str">
        <f>IF(基本情報入力シート!C215="","",基本情報入力シート!C215)</f>
        <v/>
      </c>
      <c r="C178" s="488"/>
      <c r="D178" s="488"/>
      <c r="E178" s="488"/>
      <c r="F178" s="488"/>
      <c r="G178" s="488"/>
      <c r="H178" s="488"/>
      <c r="I178" s="488"/>
      <c r="J178" s="494" t="str">
        <f>IF(基本情報入力シート!M215="","",基本情報入力シート!M215)</f>
        <v/>
      </c>
      <c r="K178" s="495" t="str">
        <f>IF(基本情報入力シート!R215="","",基本情報入力シート!R215)</f>
        <v/>
      </c>
      <c r="L178" s="495" t="str">
        <f>IF(基本情報入力シート!W215="","",基本情報入力シート!W215)</f>
        <v/>
      </c>
      <c r="M178" s="502" t="str">
        <f>IF(基本情報入力シート!X215="","",基本情報入力シート!X215)</f>
        <v/>
      </c>
      <c r="N178" s="512" t="str">
        <f>IF(基本情報入力シート!Y215="","",基本情報入力シート!Y215)</f>
        <v/>
      </c>
      <c r="O178" s="519"/>
      <c r="P178" s="523"/>
      <c r="Q178" s="526"/>
      <c r="R178" s="533"/>
      <c r="S178" s="537"/>
      <c r="T178" s="541" t="e">
        <v>#N/A</v>
      </c>
      <c r="U178" s="545"/>
      <c r="V178" s="551"/>
      <c r="W178" s="552"/>
      <c r="X178" s="560" t="e">
        <v>#N/A</v>
      </c>
      <c r="Y178" s="560"/>
      <c r="Z178" s="564"/>
      <c r="AA178" s="569"/>
      <c r="AB178" s="573" t="e">
        <v>#N/A</v>
      </c>
      <c r="AC178" s="577"/>
      <c r="AD178" s="580" t="str">
        <f t="shared" si="8"/>
        <v/>
      </c>
      <c r="AE178" s="583" t="str">
        <f t="shared" si="9"/>
        <v/>
      </c>
      <c r="AF178" s="583" t="str">
        <f t="shared" si="10"/>
        <v/>
      </c>
      <c r="AG178" s="583" t="str">
        <f t="shared" si="11"/>
        <v/>
      </c>
    </row>
    <row r="179" spans="1:33" ht="24.9" customHeight="1">
      <c r="A179" s="477">
        <v>164</v>
      </c>
      <c r="B179" s="488" t="str">
        <f>IF(基本情報入力シート!C216="","",基本情報入力シート!C216)</f>
        <v/>
      </c>
      <c r="C179" s="488"/>
      <c r="D179" s="488"/>
      <c r="E179" s="488"/>
      <c r="F179" s="488"/>
      <c r="G179" s="488"/>
      <c r="H179" s="488"/>
      <c r="I179" s="488"/>
      <c r="J179" s="494" t="str">
        <f>IF(基本情報入力シート!M216="","",基本情報入力シート!M216)</f>
        <v/>
      </c>
      <c r="K179" s="495" t="str">
        <f>IF(基本情報入力シート!R216="","",基本情報入力シート!R216)</f>
        <v/>
      </c>
      <c r="L179" s="495" t="str">
        <f>IF(基本情報入力シート!W216="","",基本情報入力シート!W216)</f>
        <v/>
      </c>
      <c r="M179" s="502" t="str">
        <f>IF(基本情報入力シート!X216="","",基本情報入力シート!X216)</f>
        <v/>
      </c>
      <c r="N179" s="512" t="str">
        <f>IF(基本情報入力シート!Y216="","",基本情報入力シート!Y216)</f>
        <v/>
      </c>
      <c r="O179" s="519"/>
      <c r="P179" s="523"/>
      <c r="Q179" s="526"/>
      <c r="R179" s="533"/>
      <c r="S179" s="537"/>
      <c r="T179" s="541" t="e">
        <v>#N/A</v>
      </c>
      <c r="U179" s="545"/>
      <c r="V179" s="551"/>
      <c r="W179" s="552"/>
      <c r="X179" s="560" t="e">
        <v>#N/A</v>
      </c>
      <c r="Y179" s="560"/>
      <c r="Z179" s="564"/>
      <c r="AA179" s="569"/>
      <c r="AB179" s="573" t="e">
        <v>#N/A</v>
      </c>
      <c r="AC179" s="577"/>
      <c r="AD179" s="580" t="str">
        <f t="shared" si="8"/>
        <v/>
      </c>
      <c r="AE179" s="583" t="str">
        <f t="shared" si="9"/>
        <v/>
      </c>
      <c r="AF179" s="583" t="str">
        <f t="shared" si="10"/>
        <v/>
      </c>
      <c r="AG179" s="583" t="str">
        <f t="shared" si="11"/>
        <v/>
      </c>
    </row>
    <row r="180" spans="1:33" ht="24.9" customHeight="1">
      <c r="A180" s="477">
        <v>165</v>
      </c>
      <c r="B180" s="488" t="str">
        <f>IF(基本情報入力シート!C217="","",基本情報入力シート!C217)</f>
        <v/>
      </c>
      <c r="C180" s="488"/>
      <c r="D180" s="488"/>
      <c r="E180" s="488"/>
      <c r="F180" s="488"/>
      <c r="G180" s="488"/>
      <c r="H180" s="488"/>
      <c r="I180" s="488"/>
      <c r="J180" s="494" t="str">
        <f>IF(基本情報入力シート!M217="","",基本情報入力シート!M217)</f>
        <v/>
      </c>
      <c r="K180" s="495" t="str">
        <f>IF(基本情報入力シート!R217="","",基本情報入力シート!R217)</f>
        <v/>
      </c>
      <c r="L180" s="495" t="str">
        <f>IF(基本情報入力シート!W217="","",基本情報入力シート!W217)</f>
        <v/>
      </c>
      <c r="M180" s="502" t="str">
        <f>IF(基本情報入力シート!X217="","",基本情報入力シート!X217)</f>
        <v/>
      </c>
      <c r="N180" s="512" t="str">
        <f>IF(基本情報入力シート!Y217="","",基本情報入力シート!Y217)</f>
        <v/>
      </c>
      <c r="O180" s="519"/>
      <c r="P180" s="523"/>
      <c r="Q180" s="526"/>
      <c r="R180" s="533"/>
      <c r="S180" s="537"/>
      <c r="T180" s="541" t="e">
        <v>#N/A</v>
      </c>
      <c r="U180" s="545"/>
      <c r="V180" s="551"/>
      <c r="W180" s="552"/>
      <c r="X180" s="560" t="e">
        <v>#N/A</v>
      </c>
      <c r="Y180" s="560"/>
      <c r="Z180" s="564"/>
      <c r="AA180" s="569"/>
      <c r="AB180" s="573" t="e">
        <v>#N/A</v>
      </c>
      <c r="AC180" s="577"/>
      <c r="AD180" s="580" t="str">
        <f t="shared" si="8"/>
        <v/>
      </c>
      <c r="AE180" s="583" t="str">
        <f t="shared" si="9"/>
        <v/>
      </c>
      <c r="AF180" s="583" t="str">
        <f t="shared" si="10"/>
        <v/>
      </c>
      <c r="AG180" s="583" t="str">
        <f t="shared" si="11"/>
        <v/>
      </c>
    </row>
    <row r="181" spans="1:33" ht="24.9" customHeight="1">
      <c r="A181" s="477">
        <v>166</v>
      </c>
      <c r="B181" s="488" t="str">
        <f>IF(基本情報入力シート!C218="","",基本情報入力シート!C218)</f>
        <v/>
      </c>
      <c r="C181" s="488"/>
      <c r="D181" s="488"/>
      <c r="E181" s="488"/>
      <c r="F181" s="488"/>
      <c r="G181" s="488"/>
      <c r="H181" s="488"/>
      <c r="I181" s="488"/>
      <c r="J181" s="494" t="str">
        <f>IF(基本情報入力シート!M218="","",基本情報入力シート!M218)</f>
        <v/>
      </c>
      <c r="K181" s="495" t="str">
        <f>IF(基本情報入力シート!R218="","",基本情報入力シート!R218)</f>
        <v/>
      </c>
      <c r="L181" s="495" t="str">
        <f>IF(基本情報入力シート!W218="","",基本情報入力シート!W218)</f>
        <v/>
      </c>
      <c r="M181" s="502" t="str">
        <f>IF(基本情報入力シート!X218="","",基本情報入力シート!X218)</f>
        <v/>
      </c>
      <c r="N181" s="512" t="str">
        <f>IF(基本情報入力シート!Y218="","",基本情報入力シート!Y218)</f>
        <v/>
      </c>
      <c r="O181" s="519"/>
      <c r="P181" s="523"/>
      <c r="Q181" s="526"/>
      <c r="R181" s="533"/>
      <c r="S181" s="537"/>
      <c r="T181" s="541" t="e">
        <v>#N/A</v>
      </c>
      <c r="U181" s="545"/>
      <c r="V181" s="551"/>
      <c r="W181" s="552"/>
      <c r="X181" s="560" t="e">
        <v>#N/A</v>
      </c>
      <c r="Y181" s="560"/>
      <c r="Z181" s="564"/>
      <c r="AA181" s="569"/>
      <c r="AB181" s="573" t="e">
        <v>#N/A</v>
      </c>
      <c r="AC181" s="577"/>
      <c r="AD181" s="580" t="str">
        <f t="shared" si="8"/>
        <v/>
      </c>
      <c r="AE181" s="583" t="str">
        <f t="shared" si="9"/>
        <v/>
      </c>
      <c r="AF181" s="583" t="str">
        <f t="shared" si="10"/>
        <v/>
      </c>
      <c r="AG181" s="583" t="str">
        <f t="shared" si="11"/>
        <v/>
      </c>
    </row>
    <row r="182" spans="1:33" ht="24.9" customHeight="1">
      <c r="A182" s="477">
        <v>167</v>
      </c>
      <c r="B182" s="488" t="str">
        <f>IF(基本情報入力シート!C219="","",基本情報入力シート!C219)</f>
        <v/>
      </c>
      <c r="C182" s="488"/>
      <c r="D182" s="488"/>
      <c r="E182" s="488"/>
      <c r="F182" s="488"/>
      <c r="G182" s="488"/>
      <c r="H182" s="488"/>
      <c r="I182" s="488"/>
      <c r="J182" s="494" t="str">
        <f>IF(基本情報入力シート!M219="","",基本情報入力シート!M219)</f>
        <v/>
      </c>
      <c r="K182" s="495" t="str">
        <f>IF(基本情報入力シート!R219="","",基本情報入力シート!R219)</f>
        <v/>
      </c>
      <c r="L182" s="495" t="str">
        <f>IF(基本情報入力シート!W219="","",基本情報入力シート!W219)</f>
        <v/>
      </c>
      <c r="M182" s="502" t="str">
        <f>IF(基本情報入力シート!X219="","",基本情報入力シート!X219)</f>
        <v/>
      </c>
      <c r="N182" s="512" t="str">
        <f>IF(基本情報入力シート!Y219="","",基本情報入力シート!Y219)</f>
        <v/>
      </c>
      <c r="O182" s="519"/>
      <c r="P182" s="523"/>
      <c r="Q182" s="526"/>
      <c r="R182" s="533"/>
      <c r="S182" s="537"/>
      <c r="T182" s="541" t="e">
        <v>#N/A</v>
      </c>
      <c r="U182" s="545"/>
      <c r="V182" s="551"/>
      <c r="W182" s="552"/>
      <c r="X182" s="560" t="e">
        <v>#N/A</v>
      </c>
      <c r="Y182" s="560"/>
      <c r="Z182" s="564"/>
      <c r="AA182" s="569"/>
      <c r="AB182" s="573" t="e">
        <v>#N/A</v>
      </c>
      <c r="AC182" s="577"/>
      <c r="AD182" s="580" t="str">
        <f t="shared" si="8"/>
        <v/>
      </c>
      <c r="AE182" s="583" t="str">
        <f t="shared" si="9"/>
        <v/>
      </c>
      <c r="AF182" s="583" t="str">
        <f t="shared" si="10"/>
        <v/>
      </c>
      <c r="AG182" s="583" t="str">
        <f t="shared" si="11"/>
        <v/>
      </c>
    </row>
    <row r="183" spans="1:33" ht="24.9" customHeight="1">
      <c r="A183" s="477">
        <v>168</v>
      </c>
      <c r="B183" s="488" t="str">
        <f>IF(基本情報入力シート!C220="","",基本情報入力シート!C220)</f>
        <v/>
      </c>
      <c r="C183" s="488"/>
      <c r="D183" s="488"/>
      <c r="E183" s="488"/>
      <c r="F183" s="488"/>
      <c r="G183" s="488"/>
      <c r="H183" s="488"/>
      <c r="I183" s="488"/>
      <c r="J183" s="494" t="str">
        <f>IF(基本情報入力シート!M220="","",基本情報入力シート!M220)</f>
        <v/>
      </c>
      <c r="K183" s="495" t="str">
        <f>IF(基本情報入力シート!R220="","",基本情報入力シート!R220)</f>
        <v/>
      </c>
      <c r="L183" s="495" t="str">
        <f>IF(基本情報入力シート!W220="","",基本情報入力シート!W220)</f>
        <v/>
      </c>
      <c r="M183" s="502" t="str">
        <f>IF(基本情報入力シート!X220="","",基本情報入力シート!X220)</f>
        <v/>
      </c>
      <c r="N183" s="512" t="str">
        <f>IF(基本情報入力シート!Y220="","",基本情報入力シート!Y220)</f>
        <v/>
      </c>
      <c r="O183" s="519"/>
      <c r="P183" s="523"/>
      <c r="Q183" s="526"/>
      <c r="R183" s="533"/>
      <c r="S183" s="537"/>
      <c r="T183" s="541" t="e">
        <v>#N/A</v>
      </c>
      <c r="U183" s="545"/>
      <c r="V183" s="551"/>
      <c r="W183" s="552"/>
      <c r="X183" s="560" t="e">
        <v>#N/A</v>
      </c>
      <c r="Y183" s="560"/>
      <c r="Z183" s="564"/>
      <c r="AA183" s="569"/>
      <c r="AB183" s="573" t="e">
        <v>#N/A</v>
      </c>
      <c r="AC183" s="577"/>
      <c r="AD183" s="580" t="str">
        <f t="shared" si="8"/>
        <v/>
      </c>
      <c r="AE183" s="583" t="str">
        <f t="shared" si="9"/>
        <v/>
      </c>
      <c r="AF183" s="583" t="str">
        <f t="shared" si="10"/>
        <v/>
      </c>
      <c r="AG183" s="583" t="str">
        <f t="shared" si="11"/>
        <v/>
      </c>
    </row>
    <row r="184" spans="1:33" ht="24.9" customHeight="1">
      <c r="A184" s="477">
        <v>169</v>
      </c>
      <c r="B184" s="488" t="str">
        <f>IF(基本情報入力シート!C221="","",基本情報入力シート!C221)</f>
        <v/>
      </c>
      <c r="C184" s="488"/>
      <c r="D184" s="488"/>
      <c r="E184" s="488"/>
      <c r="F184" s="488"/>
      <c r="G184" s="488"/>
      <c r="H184" s="488"/>
      <c r="I184" s="488"/>
      <c r="J184" s="494" t="str">
        <f>IF(基本情報入力シート!M221="","",基本情報入力シート!M221)</f>
        <v/>
      </c>
      <c r="K184" s="495" t="str">
        <f>IF(基本情報入力シート!R221="","",基本情報入力シート!R221)</f>
        <v/>
      </c>
      <c r="L184" s="495" t="str">
        <f>IF(基本情報入力シート!W221="","",基本情報入力シート!W221)</f>
        <v/>
      </c>
      <c r="M184" s="502" t="str">
        <f>IF(基本情報入力シート!X221="","",基本情報入力シート!X221)</f>
        <v/>
      </c>
      <c r="N184" s="512" t="str">
        <f>IF(基本情報入力シート!Y221="","",基本情報入力シート!Y221)</f>
        <v/>
      </c>
      <c r="O184" s="519"/>
      <c r="P184" s="523"/>
      <c r="Q184" s="526"/>
      <c r="R184" s="533"/>
      <c r="S184" s="537"/>
      <c r="T184" s="541" t="e">
        <v>#N/A</v>
      </c>
      <c r="U184" s="545"/>
      <c r="V184" s="551"/>
      <c r="W184" s="552"/>
      <c r="X184" s="560" t="e">
        <v>#N/A</v>
      </c>
      <c r="Y184" s="560"/>
      <c r="Z184" s="564"/>
      <c r="AA184" s="569"/>
      <c r="AB184" s="573" t="e">
        <v>#N/A</v>
      </c>
      <c r="AC184" s="577"/>
      <c r="AD184" s="580" t="str">
        <f t="shared" si="8"/>
        <v/>
      </c>
      <c r="AE184" s="583" t="str">
        <f t="shared" si="9"/>
        <v/>
      </c>
      <c r="AF184" s="583" t="str">
        <f t="shared" si="10"/>
        <v/>
      </c>
      <c r="AG184" s="583" t="str">
        <f t="shared" si="11"/>
        <v/>
      </c>
    </row>
    <row r="185" spans="1:33" ht="24.9" customHeight="1">
      <c r="A185" s="477">
        <v>170</v>
      </c>
      <c r="B185" s="488" t="str">
        <f>IF(基本情報入力シート!C222="","",基本情報入力シート!C222)</f>
        <v/>
      </c>
      <c r="C185" s="488"/>
      <c r="D185" s="488"/>
      <c r="E185" s="488"/>
      <c r="F185" s="488"/>
      <c r="G185" s="488"/>
      <c r="H185" s="488"/>
      <c r="I185" s="488"/>
      <c r="J185" s="494" t="str">
        <f>IF(基本情報入力シート!M222="","",基本情報入力シート!M222)</f>
        <v/>
      </c>
      <c r="K185" s="495" t="str">
        <f>IF(基本情報入力シート!R222="","",基本情報入力シート!R222)</f>
        <v/>
      </c>
      <c r="L185" s="495" t="str">
        <f>IF(基本情報入力シート!W222="","",基本情報入力シート!W222)</f>
        <v/>
      </c>
      <c r="M185" s="502" t="str">
        <f>IF(基本情報入力シート!X222="","",基本情報入力シート!X222)</f>
        <v/>
      </c>
      <c r="N185" s="512" t="str">
        <f>IF(基本情報入力シート!Y222="","",基本情報入力シート!Y222)</f>
        <v/>
      </c>
      <c r="O185" s="519"/>
      <c r="P185" s="523"/>
      <c r="Q185" s="526"/>
      <c r="R185" s="533"/>
      <c r="S185" s="537"/>
      <c r="T185" s="541" t="e">
        <v>#N/A</v>
      </c>
      <c r="U185" s="545"/>
      <c r="V185" s="551"/>
      <c r="W185" s="552"/>
      <c r="X185" s="560" t="e">
        <v>#N/A</v>
      </c>
      <c r="Y185" s="560"/>
      <c r="Z185" s="564"/>
      <c r="AA185" s="569"/>
      <c r="AB185" s="573" t="e">
        <v>#N/A</v>
      </c>
      <c r="AC185" s="577"/>
      <c r="AD185" s="580" t="str">
        <f t="shared" si="8"/>
        <v/>
      </c>
      <c r="AE185" s="583" t="str">
        <f t="shared" si="9"/>
        <v/>
      </c>
      <c r="AF185" s="583" t="str">
        <f t="shared" si="10"/>
        <v/>
      </c>
      <c r="AG185" s="583" t="str">
        <f t="shared" si="11"/>
        <v/>
      </c>
    </row>
    <row r="186" spans="1:33" ht="24.9" customHeight="1">
      <c r="A186" s="477">
        <v>171</v>
      </c>
      <c r="B186" s="488" t="str">
        <f>IF(基本情報入力シート!C223="","",基本情報入力シート!C223)</f>
        <v/>
      </c>
      <c r="C186" s="488"/>
      <c r="D186" s="488"/>
      <c r="E186" s="488"/>
      <c r="F186" s="488"/>
      <c r="G186" s="488"/>
      <c r="H186" s="488"/>
      <c r="I186" s="488"/>
      <c r="J186" s="494" t="str">
        <f>IF(基本情報入力シート!M223="","",基本情報入力シート!M223)</f>
        <v/>
      </c>
      <c r="K186" s="495" t="str">
        <f>IF(基本情報入力シート!R223="","",基本情報入力シート!R223)</f>
        <v/>
      </c>
      <c r="L186" s="495" t="str">
        <f>IF(基本情報入力シート!W223="","",基本情報入力シート!W223)</f>
        <v/>
      </c>
      <c r="M186" s="502" t="str">
        <f>IF(基本情報入力シート!X223="","",基本情報入力シート!X223)</f>
        <v/>
      </c>
      <c r="N186" s="512" t="str">
        <f>IF(基本情報入力シート!Y223="","",基本情報入力シート!Y223)</f>
        <v/>
      </c>
      <c r="O186" s="519"/>
      <c r="P186" s="523"/>
      <c r="Q186" s="526"/>
      <c r="R186" s="533"/>
      <c r="S186" s="537"/>
      <c r="T186" s="541" t="e">
        <v>#N/A</v>
      </c>
      <c r="U186" s="545"/>
      <c r="V186" s="551"/>
      <c r="W186" s="552"/>
      <c r="X186" s="560" t="e">
        <v>#N/A</v>
      </c>
      <c r="Y186" s="560"/>
      <c r="Z186" s="564"/>
      <c r="AA186" s="569"/>
      <c r="AB186" s="573" t="e">
        <v>#N/A</v>
      </c>
      <c r="AC186" s="577"/>
      <c r="AD186" s="580" t="str">
        <f t="shared" si="8"/>
        <v/>
      </c>
      <c r="AE186" s="583" t="str">
        <f t="shared" si="9"/>
        <v/>
      </c>
      <c r="AF186" s="583" t="str">
        <f t="shared" si="10"/>
        <v/>
      </c>
      <c r="AG186" s="583" t="str">
        <f t="shared" si="11"/>
        <v/>
      </c>
    </row>
    <row r="187" spans="1:33" ht="24.9" customHeight="1">
      <c r="A187" s="477">
        <v>172</v>
      </c>
      <c r="B187" s="488" t="str">
        <f>IF(基本情報入力シート!C224="","",基本情報入力シート!C224)</f>
        <v/>
      </c>
      <c r="C187" s="488"/>
      <c r="D187" s="488"/>
      <c r="E187" s="488"/>
      <c r="F187" s="488"/>
      <c r="G187" s="488"/>
      <c r="H187" s="488"/>
      <c r="I187" s="488"/>
      <c r="J187" s="494" t="str">
        <f>IF(基本情報入力シート!M224="","",基本情報入力シート!M224)</f>
        <v/>
      </c>
      <c r="K187" s="495" t="str">
        <f>IF(基本情報入力シート!R224="","",基本情報入力シート!R224)</f>
        <v/>
      </c>
      <c r="L187" s="495" t="str">
        <f>IF(基本情報入力シート!W224="","",基本情報入力シート!W224)</f>
        <v/>
      </c>
      <c r="M187" s="502" t="str">
        <f>IF(基本情報入力シート!X224="","",基本情報入力シート!X224)</f>
        <v/>
      </c>
      <c r="N187" s="512" t="str">
        <f>IF(基本情報入力シート!Y224="","",基本情報入力シート!Y224)</f>
        <v/>
      </c>
      <c r="O187" s="519"/>
      <c r="P187" s="523"/>
      <c r="Q187" s="526"/>
      <c r="R187" s="533"/>
      <c r="S187" s="537"/>
      <c r="T187" s="541" t="e">
        <v>#N/A</v>
      </c>
      <c r="U187" s="545"/>
      <c r="V187" s="551"/>
      <c r="W187" s="552"/>
      <c r="X187" s="560" t="e">
        <v>#N/A</v>
      </c>
      <c r="Y187" s="560"/>
      <c r="Z187" s="564"/>
      <c r="AA187" s="569"/>
      <c r="AB187" s="573" t="e">
        <v>#N/A</v>
      </c>
      <c r="AC187" s="577"/>
      <c r="AD187" s="580" t="str">
        <f t="shared" si="8"/>
        <v/>
      </c>
      <c r="AE187" s="583" t="str">
        <f t="shared" si="9"/>
        <v/>
      </c>
      <c r="AF187" s="583" t="str">
        <f t="shared" si="10"/>
        <v/>
      </c>
      <c r="AG187" s="583" t="str">
        <f t="shared" si="11"/>
        <v/>
      </c>
    </row>
    <row r="188" spans="1:33" ht="24.9" customHeight="1">
      <c r="A188" s="477">
        <v>173</v>
      </c>
      <c r="B188" s="488" t="str">
        <f>IF(基本情報入力シート!C225="","",基本情報入力シート!C225)</f>
        <v/>
      </c>
      <c r="C188" s="488"/>
      <c r="D188" s="488"/>
      <c r="E188" s="488"/>
      <c r="F188" s="488"/>
      <c r="G188" s="488"/>
      <c r="H188" s="488"/>
      <c r="I188" s="488"/>
      <c r="J188" s="494" t="str">
        <f>IF(基本情報入力シート!M225="","",基本情報入力シート!M225)</f>
        <v/>
      </c>
      <c r="K188" s="495" t="str">
        <f>IF(基本情報入力シート!R225="","",基本情報入力シート!R225)</f>
        <v/>
      </c>
      <c r="L188" s="495" t="str">
        <f>IF(基本情報入力シート!W225="","",基本情報入力シート!W225)</f>
        <v/>
      </c>
      <c r="M188" s="502" t="str">
        <f>IF(基本情報入力シート!X225="","",基本情報入力シート!X225)</f>
        <v/>
      </c>
      <c r="N188" s="512" t="str">
        <f>IF(基本情報入力シート!Y225="","",基本情報入力シート!Y225)</f>
        <v/>
      </c>
      <c r="O188" s="519"/>
      <c r="P188" s="523"/>
      <c r="Q188" s="526"/>
      <c r="R188" s="533"/>
      <c r="S188" s="537"/>
      <c r="T188" s="541" t="e">
        <v>#N/A</v>
      </c>
      <c r="U188" s="545"/>
      <c r="V188" s="551"/>
      <c r="W188" s="552"/>
      <c r="X188" s="560" t="e">
        <v>#N/A</v>
      </c>
      <c r="Y188" s="560"/>
      <c r="Z188" s="564"/>
      <c r="AA188" s="569"/>
      <c r="AB188" s="573" t="e">
        <v>#N/A</v>
      </c>
      <c r="AC188" s="577"/>
      <c r="AD188" s="580" t="str">
        <f t="shared" si="8"/>
        <v/>
      </c>
      <c r="AE188" s="583" t="str">
        <f t="shared" si="9"/>
        <v/>
      </c>
      <c r="AF188" s="583" t="str">
        <f t="shared" si="10"/>
        <v/>
      </c>
      <c r="AG188" s="583" t="str">
        <f t="shared" si="11"/>
        <v/>
      </c>
    </row>
    <row r="189" spans="1:33" ht="24.9" customHeight="1">
      <c r="A189" s="477">
        <v>174</v>
      </c>
      <c r="B189" s="488" t="str">
        <f>IF(基本情報入力シート!C226="","",基本情報入力シート!C226)</f>
        <v/>
      </c>
      <c r="C189" s="488"/>
      <c r="D189" s="488"/>
      <c r="E189" s="488"/>
      <c r="F189" s="488"/>
      <c r="G189" s="488"/>
      <c r="H189" s="488"/>
      <c r="I189" s="488"/>
      <c r="J189" s="494" t="str">
        <f>IF(基本情報入力シート!M226="","",基本情報入力シート!M226)</f>
        <v/>
      </c>
      <c r="K189" s="495" t="str">
        <f>IF(基本情報入力シート!R226="","",基本情報入力シート!R226)</f>
        <v/>
      </c>
      <c r="L189" s="495" t="str">
        <f>IF(基本情報入力シート!W226="","",基本情報入力シート!W226)</f>
        <v/>
      </c>
      <c r="M189" s="502" t="str">
        <f>IF(基本情報入力シート!X226="","",基本情報入力シート!X226)</f>
        <v/>
      </c>
      <c r="N189" s="512" t="str">
        <f>IF(基本情報入力シート!Y226="","",基本情報入力シート!Y226)</f>
        <v/>
      </c>
      <c r="O189" s="519"/>
      <c r="P189" s="523"/>
      <c r="Q189" s="526"/>
      <c r="R189" s="533"/>
      <c r="S189" s="537"/>
      <c r="T189" s="541" t="e">
        <v>#N/A</v>
      </c>
      <c r="U189" s="545"/>
      <c r="V189" s="551"/>
      <c r="W189" s="552"/>
      <c r="X189" s="560" t="e">
        <v>#N/A</v>
      </c>
      <c r="Y189" s="560"/>
      <c r="Z189" s="564"/>
      <c r="AA189" s="569"/>
      <c r="AB189" s="573" t="e">
        <v>#N/A</v>
      </c>
      <c r="AC189" s="577"/>
      <c r="AD189" s="580" t="str">
        <f t="shared" si="8"/>
        <v/>
      </c>
      <c r="AE189" s="583" t="str">
        <f t="shared" si="9"/>
        <v/>
      </c>
      <c r="AF189" s="583" t="str">
        <f t="shared" si="10"/>
        <v/>
      </c>
      <c r="AG189" s="583" t="str">
        <f t="shared" si="11"/>
        <v/>
      </c>
    </row>
    <row r="190" spans="1:33" ht="24.9" customHeight="1">
      <c r="A190" s="477">
        <v>175</v>
      </c>
      <c r="B190" s="488" t="str">
        <f>IF(基本情報入力シート!C227="","",基本情報入力シート!C227)</f>
        <v/>
      </c>
      <c r="C190" s="488"/>
      <c r="D190" s="488"/>
      <c r="E190" s="488"/>
      <c r="F190" s="488"/>
      <c r="G190" s="488"/>
      <c r="H190" s="488"/>
      <c r="I190" s="488"/>
      <c r="J190" s="494" t="str">
        <f>IF(基本情報入力シート!M227="","",基本情報入力シート!M227)</f>
        <v/>
      </c>
      <c r="K190" s="495" t="str">
        <f>IF(基本情報入力シート!R227="","",基本情報入力シート!R227)</f>
        <v/>
      </c>
      <c r="L190" s="495" t="str">
        <f>IF(基本情報入力シート!W227="","",基本情報入力シート!W227)</f>
        <v/>
      </c>
      <c r="M190" s="502" t="str">
        <f>IF(基本情報入力シート!X227="","",基本情報入力シート!X227)</f>
        <v/>
      </c>
      <c r="N190" s="512" t="str">
        <f>IF(基本情報入力シート!Y227="","",基本情報入力シート!Y227)</f>
        <v/>
      </c>
      <c r="O190" s="519"/>
      <c r="P190" s="523"/>
      <c r="Q190" s="526"/>
      <c r="R190" s="533"/>
      <c r="S190" s="537"/>
      <c r="T190" s="541" t="e">
        <v>#N/A</v>
      </c>
      <c r="U190" s="545"/>
      <c r="V190" s="551"/>
      <c r="W190" s="552"/>
      <c r="X190" s="560" t="e">
        <v>#N/A</v>
      </c>
      <c r="Y190" s="560"/>
      <c r="Z190" s="564"/>
      <c r="AA190" s="569"/>
      <c r="AB190" s="573" t="e">
        <v>#N/A</v>
      </c>
      <c r="AC190" s="577"/>
      <c r="AD190" s="580" t="str">
        <f t="shared" si="8"/>
        <v/>
      </c>
      <c r="AE190" s="583" t="str">
        <f t="shared" si="9"/>
        <v/>
      </c>
      <c r="AF190" s="583" t="str">
        <f t="shared" si="10"/>
        <v/>
      </c>
      <c r="AG190" s="583" t="str">
        <f t="shared" si="11"/>
        <v/>
      </c>
    </row>
    <row r="191" spans="1:33" ht="24.9" customHeight="1">
      <c r="A191" s="477">
        <v>176</v>
      </c>
      <c r="B191" s="488" t="str">
        <f>IF(基本情報入力シート!C228="","",基本情報入力シート!C228)</f>
        <v/>
      </c>
      <c r="C191" s="488"/>
      <c r="D191" s="488"/>
      <c r="E191" s="488"/>
      <c r="F191" s="488"/>
      <c r="G191" s="488"/>
      <c r="H191" s="488"/>
      <c r="I191" s="488"/>
      <c r="J191" s="494" t="str">
        <f>IF(基本情報入力シート!M228="","",基本情報入力シート!M228)</f>
        <v/>
      </c>
      <c r="K191" s="495" t="str">
        <f>IF(基本情報入力シート!R228="","",基本情報入力シート!R228)</f>
        <v/>
      </c>
      <c r="L191" s="495" t="str">
        <f>IF(基本情報入力シート!W228="","",基本情報入力シート!W228)</f>
        <v/>
      </c>
      <c r="M191" s="502" t="str">
        <f>IF(基本情報入力シート!X228="","",基本情報入力シート!X228)</f>
        <v/>
      </c>
      <c r="N191" s="512" t="str">
        <f>IF(基本情報入力シート!Y228="","",基本情報入力シート!Y228)</f>
        <v/>
      </c>
      <c r="O191" s="519"/>
      <c r="P191" s="523"/>
      <c r="Q191" s="526"/>
      <c r="R191" s="533"/>
      <c r="S191" s="537"/>
      <c r="T191" s="541" t="e">
        <v>#N/A</v>
      </c>
      <c r="U191" s="545"/>
      <c r="V191" s="551"/>
      <c r="W191" s="552"/>
      <c r="X191" s="560" t="e">
        <v>#N/A</v>
      </c>
      <c r="Y191" s="560"/>
      <c r="Z191" s="564"/>
      <c r="AA191" s="569"/>
      <c r="AB191" s="573" t="e">
        <v>#N/A</v>
      </c>
      <c r="AC191" s="577"/>
      <c r="AD191" s="580" t="str">
        <f t="shared" si="8"/>
        <v/>
      </c>
      <c r="AE191" s="583" t="str">
        <f t="shared" si="9"/>
        <v/>
      </c>
      <c r="AF191" s="583" t="str">
        <f t="shared" si="10"/>
        <v/>
      </c>
      <c r="AG191" s="583" t="str">
        <f t="shared" si="11"/>
        <v/>
      </c>
    </row>
    <row r="192" spans="1:33" ht="24.9" customHeight="1">
      <c r="A192" s="477">
        <v>177</v>
      </c>
      <c r="B192" s="488" t="str">
        <f>IF(基本情報入力シート!C229="","",基本情報入力シート!C229)</f>
        <v/>
      </c>
      <c r="C192" s="488"/>
      <c r="D192" s="488"/>
      <c r="E192" s="488"/>
      <c r="F192" s="488"/>
      <c r="G192" s="488"/>
      <c r="H192" s="488"/>
      <c r="I192" s="488"/>
      <c r="J192" s="494" t="str">
        <f>IF(基本情報入力シート!M229="","",基本情報入力シート!M229)</f>
        <v/>
      </c>
      <c r="K192" s="495" t="str">
        <f>IF(基本情報入力シート!R229="","",基本情報入力シート!R229)</f>
        <v/>
      </c>
      <c r="L192" s="495" t="str">
        <f>IF(基本情報入力シート!W229="","",基本情報入力シート!W229)</f>
        <v/>
      </c>
      <c r="M192" s="502" t="str">
        <f>IF(基本情報入力シート!X229="","",基本情報入力シート!X229)</f>
        <v/>
      </c>
      <c r="N192" s="512" t="str">
        <f>IF(基本情報入力シート!Y229="","",基本情報入力シート!Y229)</f>
        <v/>
      </c>
      <c r="O192" s="519"/>
      <c r="P192" s="523"/>
      <c r="Q192" s="526"/>
      <c r="R192" s="533"/>
      <c r="S192" s="537"/>
      <c r="T192" s="541" t="e">
        <v>#N/A</v>
      </c>
      <c r="U192" s="545"/>
      <c r="V192" s="551"/>
      <c r="W192" s="552"/>
      <c r="X192" s="560" t="e">
        <v>#N/A</v>
      </c>
      <c r="Y192" s="560"/>
      <c r="Z192" s="564"/>
      <c r="AA192" s="569"/>
      <c r="AB192" s="573" t="e">
        <v>#N/A</v>
      </c>
      <c r="AC192" s="577"/>
      <c r="AD192" s="580" t="str">
        <f t="shared" si="8"/>
        <v/>
      </c>
      <c r="AE192" s="583" t="str">
        <f t="shared" si="9"/>
        <v/>
      </c>
      <c r="AF192" s="583" t="str">
        <f t="shared" si="10"/>
        <v/>
      </c>
      <c r="AG192" s="583" t="str">
        <f t="shared" si="11"/>
        <v/>
      </c>
    </row>
    <row r="193" spans="1:33" ht="24.9" customHeight="1">
      <c r="A193" s="477">
        <v>178</v>
      </c>
      <c r="B193" s="488" t="str">
        <f>IF(基本情報入力シート!C230="","",基本情報入力シート!C230)</f>
        <v/>
      </c>
      <c r="C193" s="488"/>
      <c r="D193" s="488"/>
      <c r="E193" s="488"/>
      <c r="F193" s="488"/>
      <c r="G193" s="488"/>
      <c r="H193" s="488"/>
      <c r="I193" s="488"/>
      <c r="J193" s="494" t="str">
        <f>IF(基本情報入力シート!M230="","",基本情報入力シート!M230)</f>
        <v/>
      </c>
      <c r="K193" s="495" t="str">
        <f>IF(基本情報入力シート!R230="","",基本情報入力シート!R230)</f>
        <v/>
      </c>
      <c r="L193" s="495" t="str">
        <f>IF(基本情報入力シート!W230="","",基本情報入力シート!W230)</f>
        <v/>
      </c>
      <c r="M193" s="502" t="str">
        <f>IF(基本情報入力シート!X230="","",基本情報入力シート!X230)</f>
        <v/>
      </c>
      <c r="N193" s="512" t="str">
        <f>IF(基本情報入力シート!Y230="","",基本情報入力シート!Y230)</f>
        <v/>
      </c>
      <c r="O193" s="519"/>
      <c r="P193" s="523"/>
      <c r="Q193" s="526"/>
      <c r="R193" s="533"/>
      <c r="S193" s="537"/>
      <c r="T193" s="541" t="e">
        <v>#N/A</v>
      </c>
      <c r="U193" s="545"/>
      <c r="V193" s="551"/>
      <c r="W193" s="552"/>
      <c r="X193" s="560" t="e">
        <v>#N/A</v>
      </c>
      <c r="Y193" s="560"/>
      <c r="Z193" s="564"/>
      <c r="AA193" s="569"/>
      <c r="AB193" s="573" t="e">
        <v>#N/A</v>
      </c>
      <c r="AC193" s="577"/>
      <c r="AD193" s="580" t="str">
        <f t="shared" si="8"/>
        <v/>
      </c>
      <c r="AE193" s="583" t="str">
        <f t="shared" si="9"/>
        <v/>
      </c>
      <c r="AF193" s="583" t="str">
        <f t="shared" si="10"/>
        <v/>
      </c>
      <c r="AG193" s="583" t="str">
        <f t="shared" si="11"/>
        <v/>
      </c>
    </row>
    <row r="194" spans="1:33" ht="24.9" customHeight="1">
      <c r="A194" s="477">
        <v>179</v>
      </c>
      <c r="B194" s="488" t="str">
        <f>IF(基本情報入力シート!C231="","",基本情報入力シート!C231)</f>
        <v/>
      </c>
      <c r="C194" s="488"/>
      <c r="D194" s="488"/>
      <c r="E194" s="488"/>
      <c r="F194" s="488"/>
      <c r="G194" s="488"/>
      <c r="H194" s="488"/>
      <c r="I194" s="488"/>
      <c r="J194" s="494" t="str">
        <f>IF(基本情報入力シート!M231="","",基本情報入力シート!M231)</f>
        <v/>
      </c>
      <c r="K194" s="495" t="str">
        <f>IF(基本情報入力シート!R231="","",基本情報入力シート!R231)</f>
        <v/>
      </c>
      <c r="L194" s="495" t="str">
        <f>IF(基本情報入力シート!W231="","",基本情報入力シート!W231)</f>
        <v/>
      </c>
      <c r="M194" s="502" t="str">
        <f>IF(基本情報入力シート!X231="","",基本情報入力シート!X231)</f>
        <v/>
      </c>
      <c r="N194" s="512" t="str">
        <f>IF(基本情報入力シート!Y231="","",基本情報入力シート!Y231)</f>
        <v/>
      </c>
      <c r="O194" s="519"/>
      <c r="P194" s="523"/>
      <c r="Q194" s="526"/>
      <c r="R194" s="533"/>
      <c r="S194" s="537"/>
      <c r="T194" s="541" t="e">
        <v>#N/A</v>
      </c>
      <c r="U194" s="545"/>
      <c r="V194" s="551"/>
      <c r="W194" s="552"/>
      <c r="X194" s="560" t="e">
        <v>#N/A</v>
      </c>
      <c r="Y194" s="560"/>
      <c r="Z194" s="564"/>
      <c r="AA194" s="569"/>
      <c r="AB194" s="573" t="e">
        <v>#N/A</v>
      </c>
      <c r="AC194" s="577"/>
      <c r="AD194" s="580" t="str">
        <f t="shared" si="8"/>
        <v/>
      </c>
      <c r="AE194" s="583" t="str">
        <f t="shared" si="9"/>
        <v/>
      </c>
      <c r="AF194" s="583" t="str">
        <f t="shared" si="10"/>
        <v/>
      </c>
      <c r="AG194" s="583" t="str">
        <f t="shared" si="11"/>
        <v/>
      </c>
    </row>
    <row r="195" spans="1:33" ht="24.9" customHeight="1">
      <c r="A195" s="477">
        <v>180</v>
      </c>
      <c r="B195" s="488" t="str">
        <f>IF(基本情報入力シート!C232="","",基本情報入力シート!C232)</f>
        <v/>
      </c>
      <c r="C195" s="488"/>
      <c r="D195" s="488"/>
      <c r="E195" s="488"/>
      <c r="F195" s="488"/>
      <c r="G195" s="488"/>
      <c r="H195" s="488"/>
      <c r="I195" s="488"/>
      <c r="J195" s="494" t="str">
        <f>IF(基本情報入力シート!M232="","",基本情報入力シート!M232)</f>
        <v/>
      </c>
      <c r="K195" s="495" t="str">
        <f>IF(基本情報入力シート!R232="","",基本情報入力シート!R232)</f>
        <v/>
      </c>
      <c r="L195" s="495" t="str">
        <f>IF(基本情報入力シート!W232="","",基本情報入力シート!W232)</f>
        <v/>
      </c>
      <c r="M195" s="502" t="str">
        <f>IF(基本情報入力シート!X232="","",基本情報入力シート!X232)</f>
        <v/>
      </c>
      <c r="N195" s="512" t="str">
        <f>IF(基本情報入力シート!Y232="","",基本情報入力シート!Y232)</f>
        <v/>
      </c>
      <c r="O195" s="519"/>
      <c r="P195" s="523"/>
      <c r="Q195" s="526"/>
      <c r="R195" s="533"/>
      <c r="S195" s="537"/>
      <c r="T195" s="541" t="e">
        <v>#N/A</v>
      </c>
      <c r="U195" s="545"/>
      <c r="V195" s="551"/>
      <c r="W195" s="552"/>
      <c r="X195" s="560" t="e">
        <v>#N/A</v>
      </c>
      <c r="Y195" s="560"/>
      <c r="Z195" s="564"/>
      <c r="AA195" s="569"/>
      <c r="AB195" s="573" t="e">
        <v>#N/A</v>
      </c>
      <c r="AC195" s="577"/>
      <c r="AD195" s="580" t="str">
        <f t="shared" si="8"/>
        <v/>
      </c>
      <c r="AE195" s="583" t="str">
        <f t="shared" si="9"/>
        <v/>
      </c>
      <c r="AF195" s="583" t="str">
        <f t="shared" si="10"/>
        <v/>
      </c>
      <c r="AG195" s="583" t="str">
        <f t="shared" si="11"/>
        <v/>
      </c>
    </row>
    <row r="196" spans="1:33" ht="24.9" customHeight="1">
      <c r="A196" s="477">
        <v>181</v>
      </c>
      <c r="B196" s="488" t="str">
        <f>IF(基本情報入力シート!C233="","",基本情報入力シート!C233)</f>
        <v/>
      </c>
      <c r="C196" s="488"/>
      <c r="D196" s="488"/>
      <c r="E196" s="488"/>
      <c r="F196" s="488"/>
      <c r="G196" s="488"/>
      <c r="H196" s="488"/>
      <c r="I196" s="488"/>
      <c r="J196" s="494" t="str">
        <f>IF(基本情報入力シート!M233="","",基本情報入力シート!M233)</f>
        <v/>
      </c>
      <c r="K196" s="495" t="str">
        <f>IF(基本情報入力シート!R233="","",基本情報入力シート!R233)</f>
        <v/>
      </c>
      <c r="L196" s="495" t="str">
        <f>IF(基本情報入力シート!W233="","",基本情報入力シート!W233)</f>
        <v/>
      </c>
      <c r="M196" s="502" t="str">
        <f>IF(基本情報入力シート!X233="","",基本情報入力シート!X233)</f>
        <v/>
      </c>
      <c r="N196" s="512" t="str">
        <f>IF(基本情報入力シート!Y233="","",基本情報入力シート!Y233)</f>
        <v/>
      </c>
      <c r="O196" s="519"/>
      <c r="P196" s="523"/>
      <c r="Q196" s="526"/>
      <c r="R196" s="533"/>
      <c r="S196" s="537"/>
      <c r="T196" s="541" t="e">
        <v>#N/A</v>
      </c>
      <c r="U196" s="545"/>
      <c r="V196" s="551"/>
      <c r="W196" s="552"/>
      <c r="X196" s="560" t="e">
        <v>#N/A</v>
      </c>
      <c r="Y196" s="560"/>
      <c r="Z196" s="564"/>
      <c r="AA196" s="569"/>
      <c r="AB196" s="573" t="e">
        <v>#N/A</v>
      </c>
      <c r="AC196" s="577"/>
      <c r="AD196" s="580" t="str">
        <f t="shared" si="8"/>
        <v/>
      </c>
      <c r="AE196" s="583" t="str">
        <f t="shared" si="9"/>
        <v/>
      </c>
      <c r="AF196" s="583" t="str">
        <f t="shared" si="10"/>
        <v/>
      </c>
      <c r="AG196" s="583" t="str">
        <f t="shared" si="11"/>
        <v/>
      </c>
    </row>
    <row r="197" spans="1:33" ht="24.9" customHeight="1">
      <c r="A197" s="477">
        <v>182</v>
      </c>
      <c r="B197" s="488" t="str">
        <f>IF(基本情報入力シート!C234="","",基本情報入力シート!C234)</f>
        <v/>
      </c>
      <c r="C197" s="488"/>
      <c r="D197" s="488"/>
      <c r="E197" s="488"/>
      <c r="F197" s="488"/>
      <c r="G197" s="488"/>
      <c r="H197" s="488"/>
      <c r="I197" s="488"/>
      <c r="J197" s="494" t="str">
        <f>IF(基本情報入力シート!M234="","",基本情報入力シート!M234)</f>
        <v/>
      </c>
      <c r="K197" s="495" t="str">
        <f>IF(基本情報入力シート!R234="","",基本情報入力シート!R234)</f>
        <v/>
      </c>
      <c r="L197" s="495" t="str">
        <f>IF(基本情報入力シート!W234="","",基本情報入力シート!W234)</f>
        <v/>
      </c>
      <c r="M197" s="502" t="str">
        <f>IF(基本情報入力シート!X234="","",基本情報入力シート!X234)</f>
        <v/>
      </c>
      <c r="N197" s="512" t="str">
        <f>IF(基本情報入力シート!Y234="","",基本情報入力シート!Y234)</f>
        <v/>
      </c>
      <c r="O197" s="519"/>
      <c r="P197" s="523"/>
      <c r="Q197" s="526"/>
      <c r="R197" s="533"/>
      <c r="S197" s="537"/>
      <c r="T197" s="541" t="e">
        <v>#N/A</v>
      </c>
      <c r="U197" s="545"/>
      <c r="V197" s="551"/>
      <c r="W197" s="552"/>
      <c r="X197" s="560" t="e">
        <v>#N/A</v>
      </c>
      <c r="Y197" s="560"/>
      <c r="Z197" s="564"/>
      <c r="AA197" s="569"/>
      <c r="AB197" s="573" t="e">
        <v>#N/A</v>
      </c>
      <c r="AC197" s="577"/>
      <c r="AD197" s="580" t="str">
        <f t="shared" si="8"/>
        <v/>
      </c>
      <c r="AE197" s="583" t="str">
        <f t="shared" si="9"/>
        <v/>
      </c>
      <c r="AF197" s="583" t="str">
        <f t="shared" si="10"/>
        <v/>
      </c>
      <c r="AG197" s="583" t="str">
        <f t="shared" si="11"/>
        <v/>
      </c>
    </row>
    <row r="198" spans="1:33" ht="24.9" customHeight="1">
      <c r="A198" s="477">
        <v>183</v>
      </c>
      <c r="B198" s="488" t="str">
        <f>IF(基本情報入力シート!C235="","",基本情報入力シート!C235)</f>
        <v/>
      </c>
      <c r="C198" s="488"/>
      <c r="D198" s="488"/>
      <c r="E198" s="488"/>
      <c r="F198" s="488"/>
      <c r="G198" s="488"/>
      <c r="H198" s="488"/>
      <c r="I198" s="488"/>
      <c r="J198" s="494" t="str">
        <f>IF(基本情報入力シート!M235="","",基本情報入力シート!M235)</f>
        <v/>
      </c>
      <c r="K198" s="495" t="str">
        <f>IF(基本情報入力シート!R235="","",基本情報入力シート!R235)</f>
        <v/>
      </c>
      <c r="L198" s="495" t="str">
        <f>IF(基本情報入力シート!W235="","",基本情報入力シート!W235)</f>
        <v/>
      </c>
      <c r="M198" s="502" t="str">
        <f>IF(基本情報入力シート!X235="","",基本情報入力シート!X235)</f>
        <v/>
      </c>
      <c r="N198" s="512" t="str">
        <f>IF(基本情報入力シート!Y235="","",基本情報入力シート!Y235)</f>
        <v/>
      </c>
      <c r="O198" s="519"/>
      <c r="P198" s="523"/>
      <c r="Q198" s="526"/>
      <c r="R198" s="533"/>
      <c r="S198" s="537"/>
      <c r="T198" s="541" t="e">
        <v>#N/A</v>
      </c>
      <c r="U198" s="545"/>
      <c r="V198" s="551"/>
      <c r="W198" s="552"/>
      <c r="X198" s="560" t="e">
        <v>#N/A</v>
      </c>
      <c r="Y198" s="560"/>
      <c r="Z198" s="564"/>
      <c r="AA198" s="569"/>
      <c r="AB198" s="573" t="e">
        <v>#N/A</v>
      </c>
      <c r="AC198" s="577"/>
      <c r="AD198" s="580" t="str">
        <f t="shared" si="8"/>
        <v/>
      </c>
      <c r="AE198" s="583" t="str">
        <f t="shared" si="9"/>
        <v/>
      </c>
      <c r="AF198" s="583" t="str">
        <f t="shared" si="10"/>
        <v/>
      </c>
      <c r="AG198" s="583" t="str">
        <f t="shared" si="11"/>
        <v/>
      </c>
    </row>
    <row r="199" spans="1:33" ht="24.9" customHeight="1">
      <c r="A199" s="477">
        <v>184</v>
      </c>
      <c r="B199" s="488" t="str">
        <f>IF(基本情報入力シート!C236="","",基本情報入力シート!C236)</f>
        <v/>
      </c>
      <c r="C199" s="488"/>
      <c r="D199" s="488"/>
      <c r="E199" s="488"/>
      <c r="F199" s="488"/>
      <c r="G199" s="488"/>
      <c r="H199" s="488"/>
      <c r="I199" s="488"/>
      <c r="J199" s="494" t="str">
        <f>IF(基本情報入力シート!M236="","",基本情報入力シート!M236)</f>
        <v/>
      </c>
      <c r="K199" s="495" t="str">
        <f>IF(基本情報入力シート!R236="","",基本情報入力シート!R236)</f>
        <v/>
      </c>
      <c r="L199" s="495" t="str">
        <f>IF(基本情報入力シート!W236="","",基本情報入力シート!W236)</f>
        <v/>
      </c>
      <c r="M199" s="502" t="str">
        <f>IF(基本情報入力シート!X236="","",基本情報入力シート!X236)</f>
        <v/>
      </c>
      <c r="N199" s="512" t="str">
        <f>IF(基本情報入力シート!Y236="","",基本情報入力シート!Y236)</f>
        <v/>
      </c>
      <c r="O199" s="519"/>
      <c r="P199" s="523"/>
      <c r="Q199" s="526"/>
      <c r="R199" s="533"/>
      <c r="S199" s="537"/>
      <c r="T199" s="541" t="e">
        <v>#N/A</v>
      </c>
      <c r="U199" s="545"/>
      <c r="V199" s="551"/>
      <c r="W199" s="552"/>
      <c r="X199" s="560" t="e">
        <v>#N/A</v>
      </c>
      <c r="Y199" s="560"/>
      <c r="Z199" s="564"/>
      <c r="AA199" s="569"/>
      <c r="AB199" s="573" t="e">
        <v>#N/A</v>
      </c>
      <c r="AC199" s="577"/>
      <c r="AD199" s="580" t="str">
        <f t="shared" si="8"/>
        <v/>
      </c>
      <c r="AE199" s="583" t="str">
        <f t="shared" si="9"/>
        <v/>
      </c>
      <c r="AF199" s="583" t="str">
        <f t="shared" si="10"/>
        <v/>
      </c>
      <c r="AG199" s="583" t="str">
        <f t="shared" si="11"/>
        <v/>
      </c>
    </row>
    <row r="200" spans="1:33" ht="24.9" customHeight="1">
      <c r="A200" s="477">
        <v>185</v>
      </c>
      <c r="B200" s="488" t="str">
        <f>IF(基本情報入力シート!C237="","",基本情報入力シート!C237)</f>
        <v/>
      </c>
      <c r="C200" s="488"/>
      <c r="D200" s="488"/>
      <c r="E200" s="488"/>
      <c r="F200" s="488"/>
      <c r="G200" s="488"/>
      <c r="H200" s="488"/>
      <c r="I200" s="488"/>
      <c r="J200" s="494" t="str">
        <f>IF(基本情報入力シート!M237="","",基本情報入力シート!M237)</f>
        <v/>
      </c>
      <c r="K200" s="495" t="str">
        <f>IF(基本情報入力シート!R237="","",基本情報入力シート!R237)</f>
        <v/>
      </c>
      <c r="L200" s="495" t="str">
        <f>IF(基本情報入力シート!W237="","",基本情報入力シート!W237)</f>
        <v/>
      </c>
      <c r="M200" s="502" t="str">
        <f>IF(基本情報入力シート!X237="","",基本情報入力シート!X237)</f>
        <v/>
      </c>
      <c r="N200" s="512" t="str">
        <f>IF(基本情報入力シート!Y237="","",基本情報入力シート!Y237)</f>
        <v/>
      </c>
      <c r="O200" s="519"/>
      <c r="P200" s="523"/>
      <c r="Q200" s="526"/>
      <c r="R200" s="533"/>
      <c r="S200" s="537"/>
      <c r="T200" s="541" t="e">
        <v>#N/A</v>
      </c>
      <c r="U200" s="545"/>
      <c r="V200" s="551"/>
      <c r="W200" s="552"/>
      <c r="X200" s="560" t="e">
        <v>#N/A</v>
      </c>
      <c r="Y200" s="560"/>
      <c r="Z200" s="564"/>
      <c r="AA200" s="569"/>
      <c r="AB200" s="573" t="e">
        <v>#N/A</v>
      </c>
      <c r="AC200" s="577"/>
      <c r="AD200" s="580" t="str">
        <f t="shared" si="8"/>
        <v/>
      </c>
      <c r="AE200" s="583" t="str">
        <f t="shared" si="9"/>
        <v/>
      </c>
      <c r="AF200" s="583" t="str">
        <f t="shared" si="10"/>
        <v/>
      </c>
      <c r="AG200" s="583" t="str">
        <f t="shared" si="11"/>
        <v/>
      </c>
    </row>
    <row r="201" spans="1:33" ht="24.9" customHeight="1">
      <c r="A201" s="477">
        <v>186</v>
      </c>
      <c r="B201" s="488" t="str">
        <f>IF(基本情報入力シート!C238="","",基本情報入力シート!C238)</f>
        <v/>
      </c>
      <c r="C201" s="488"/>
      <c r="D201" s="488"/>
      <c r="E201" s="488"/>
      <c r="F201" s="488"/>
      <c r="G201" s="488"/>
      <c r="H201" s="488"/>
      <c r="I201" s="488"/>
      <c r="J201" s="494" t="str">
        <f>IF(基本情報入力シート!M238="","",基本情報入力シート!M238)</f>
        <v/>
      </c>
      <c r="K201" s="495" t="str">
        <f>IF(基本情報入力シート!R238="","",基本情報入力シート!R238)</f>
        <v/>
      </c>
      <c r="L201" s="495" t="str">
        <f>IF(基本情報入力シート!W238="","",基本情報入力シート!W238)</f>
        <v/>
      </c>
      <c r="M201" s="502" t="str">
        <f>IF(基本情報入力シート!X238="","",基本情報入力シート!X238)</f>
        <v/>
      </c>
      <c r="N201" s="512" t="str">
        <f>IF(基本情報入力シート!Y238="","",基本情報入力シート!Y238)</f>
        <v/>
      </c>
      <c r="O201" s="519"/>
      <c r="P201" s="523"/>
      <c r="Q201" s="526"/>
      <c r="R201" s="533"/>
      <c r="S201" s="537"/>
      <c r="T201" s="541" t="e">
        <v>#N/A</v>
      </c>
      <c r="U201" s="545"/>
      <c r="V201" s="551"/>
      <c r="W201" s="552"/>
      <c r="X201" s="560" t="e">
        <v>#N/A</v>
      </c>
      <c r="Y201" s="560"/>
      <c r="Z201" s="564"/>
      <c r="AA201" s="569"/>
      <c r="AB201" s="573" t="e">
        <v>#N/A</v>
      </c>
      <c r="AC201" s="577"/>
      <c r="AD201" s="580" t="str">
        <f t="shared" si="8"/>
        <v/>
      </c>
      <c r="AE201" s="583" t="str">
        <f t="shared" si="9"/>
        <v/>
      </c>
      <c r="AF201" s="583" t="str">
        <f t="shared" si="10"/>
        <v/>
      </c>
      <c r="AG201" s="583" t="str">
        <f t="shared" si="11"/>
        <v/>
      </c>
    </row>
    <row r="202" spans="1:33" ht="24.9" customHeight="1">
      <c r="A202" s="477">
        <v>187</v>
      </c>
      <c r="B202" s="488" t="str">
        <f>IF(基本情報入力シート!C239="","",基本情報入力シート!C239)</f>
        <v/>
      </c>
      <c r="C202" s="488"/>
      <c r="D202" s="488"/>
      <c r="E202" s="488"/>
      <c r="F202" s="488"/>
      <c r="G202" s="488"/>
      <c r="H202" s="488"/>
      <c r="I202" s="488"/>
      <c r="J202" s="494" t="str">
        <f>IF(基本情報入力シート!M239="","",基本情報入力シート!M239)</f>
        <v/>
      </c>
      <c r="K202" s="495" t="str">
        <f>IF(基本情報入力シート!R239="","",基本情報入力シート!R239)</f>
        <v/>
      </c>
      <c r="L202" s="495" t="str">
        <f>IF(基本情報入力シート!W239="","",基本情報入力シート!W239)</f>
        <v/>
      </c>
      <c r="M202" s="502" t="str">
        <f>IF(基本情報入力シート!X239="","",基本情報入力シート!X239)</f>
        <v/>
      </c>
      <c r="N202" s="512" t="str">
        <f>IF(基本情報入力シート!Y239="","",基本情報入力シート!Y239)</f>
        <v/>
      </c>
      <c r="O202" s="519"/>
      <c r="P202" s="523"/>
      <c r="Q202" s="526"/>
      <c r="R202" s="533"/>
      <c r="S202" s="537"/>
      <c r="T202" s="541" t="e">
        <v>#N/A</v>
      </c>
      <c r="U202" s="545"/>
      <c r="V202" s="551"/>
      <c r="W202" s="552"/>
      <c r="X202" s="560" t="e">
        <v>#N/A</v>
      </c>
      <c r="Y202" s="560"/>
      <c r="Z202" s="564"/>
      <c r="AA202" s="569"/>
      <c r="AB202" s="573" t="e">
        <v>#N/A</v>
      </c>
      <c r="AC202" s="577"/>
      <c r="AD202" s="580" t="str">
        <f t="shared" si="8"/>
        <v/>
      </c>
      <c r="AE202" s="583" t="str">
        <f t="shared" si="9"/>
        <v/>
      </c>
      <c r="AF202" s="583" t="str">
        <f t="shared" si="10"/>
        <v/>
      </c>
      <c r="AG202" s="583" t="str">
        <f t="shared" si="11"/>
        <v/>
      </c>
    </row>
    <row r="203" spans="1:33" ht="24.9" customHeight="1">
      <c r="A203" s="477">
        <v>188</v>
      </c>
      <c r="B203" s="488" t="str">
        <f>IF(基本情報入力シート!C240="","",基本情報入力シート!C240)</f>
        <v/>
      </c>
      <c r="C203" s="488"/>
      <c r="D203" s="488"/>
      <c r="E203" s="488"/>
      <c r="F203" s="488"/>
      <c r="G203" s="488"/>
      <c r="H203" s="488"/>
      <c r="I203" s="488"/>
      <c r="J203" s="494" t="str">
        <f>IF(基本情報入力シート!M240="","",基本情報入力シート!M240)</f>
        <v/>
      </c>
      <c r="K203" s="495" t="str">
        <f>IF(基本情報入力シート!R240="","",基本情報入力シート!R240)</f>
        <v/>
      </c>
      <c r="L203" s="495" t="str">
        <f>IF(基本情報入力シート!W240="","",基本情報入力シート!W240)</f>
        <v/>
      </c>
      <c r="M203" s="502" t="str">
        <f>IF(基本情報入力シート!X240="","",基本情報入力シート!X240)</f>
        <v/>
      </c>
      <c r="N203" s="512" t="str">
        <f>IF(基本情報入力シート!Y240="","",基本情報入力シート!Y240)</f>
        <v/>
      </c>
      <c r="O203" s="519"/>
      <c r="P203" s="523"/>
      <c r="Q203" s="526"/>
      <c r="R203" s="533"/>
      <c r="S203" s="537"/>
      <c r="T203" s="541" t="e">
        <v>#N/A</v>
      </c>
      <c r="U203" s="545"/>
      <c r="V203" s="551"/>
      <c r="W203" s="552"/>
      <c r="X203" s="560" t="e">
        <v>#N/A</v>
      </c>
      <c r="Y203" s="560"/>
      <c r="Z203" s="564"/>
      <c r="AA203" s="569"/>
      <c r="AB203" s="573" t="e">
        <v>#N/A</v>
      </c>
      <c r="AC203" s="577"/>
      <c r="AD203" s="580" t="str">
        <f t="shared" si="8"/>
        <v/>
      </c>
      <c r="AE203" s="583" t="str">
        <f t="shared" si="9"/>
        <v/>
      </c>
      <c r="AF203" s="583" t="str">
        <f t="shared" si="10"/>
        <v/>
      </c>
      <c r="AG203" s="583" t="str">
        <f t="shared" si="11"/>
        <v/>
      </c>
    </row>
    <row r="204" spans="1:33" ht="24.9" customHeight="1">
      <c r="A204" s="477">
        <v>189</v>
      </c>
      <c r="B204" s="488" t="str">
        <f>IF(基本情報入力シート!C241="","",基本情報入力シート!C241)</f>
        <v/>
      </c>
      <c r="C204" s="488"/>
      <c r="D204" s="488"/>
      <c r="E204" s="488"/>
      <c r="F204" s="488"/>
      <c r="G204" s="488"/>
      <c r="H204" s="488"/>
      <c r="I204" s="488"/>
      <c r="J204" s="494" t="str">
        <f>IF(基本情報入力シート!M241="","",基本情報入力シート!M241)</f>
        <v/>
      </c>
      <c r="K204" s="495" t="str">
        <f>IF(基本情報入力シート!R241="","",基本情報入力シート!R241)</f>
        <v/>
      </c>
      <c r="L204" s="495" t="str">
        <f>IF(基本情報入力シート!W241="","",基本情報入力シート!W241)</f>
        <v/>
      </c>
      <c r="M204" s="502" t="str">
        <f>IF(基本情報入力シート!X241="","",基本情報入力シート!X241)</f>
        <v/>
      </c>
      <c r="N204" s="512" t="str">
        <f>IF(基本情報入力シート!Y241="","",基本情報入力シート!Y241)</f>
        <v/>
      </c>
      <c r="O204" s="519"/>
      <c r="P204" s="523"/>
      <c r="Q204" s="526"/>
      <c r="R204" s="533"/>
      <c r="S204" s="537"/>
      <c r="T204" s="541" t="e">
        <v>#N/A</v>
      </c>
      <c r="U204" s="545"/>
      <c r="V204" s="551"/>
      <c r="W204" s="552"/>
      <c r="X204" s="560" t="e">
        <v>#N/A</v>
      </c>
      <c r="Y204" s="560"/>
      <c r="Z204" s="564"/>
      <c r="AA204" s="569"/>
      <c r="AB204" s="573" t="e">
        <v>#N/A</v>
      </c>
      <c r="AC204" s="577"/>
      <c r="AD204" s="580" t="str">
        <f t="shared" si="8"/>
        <v/>
      </c>
      <c r="AE204" s="583" t="str">
        <f t="shared" si="9"/>
        <v/>
      </c>
      <c r="AF204" s="583" t="str">
        <f t="shared" si="10"/>
        <v/>
      </c>
      <c r="AG204" s="583" t="str">
        <f t="shared" si="11"/>
        <v/>
      </c>
    </row>
    <row r="205" spans="1:33" ht="24.9" customHeight="1">
      <c r="A205" s="477">
        <v>190</v>
      </c>
      <c r="B205" s="488" t="str">
        <f>IF(基本情報入力シート!C242="","",基本情報入力シート!C242)</f>
        <v/>
      </c>
      <c r="C205" s="488"/>
      <c r="D205" s="488"/>
      <c r="E205" s="488"/>
      <c r="F205" s="488"/>
      <c r="G205" s="488"/>
      <c r="H205" s="488"/>
      <c r="I205" s="488"/>
      <c r="J205" s="494" t="str">
        <f>IF(基本情報入力シート!M242="","",基本情報入力シート!M242)</f>
        <v/>
      </c>
      <c r="K205" s="495" t="str">
        <f>IF(基本情報入力シート!R242="","",基本情報入力シート!R242)</f>
        <v/>
      </c>
      <c r="L205" s="495" t="str">
        <f>IF(基本情報入力シート!W242="","",基本情報入力シート!W242)</f>
        <v/>
      </c>
      <c r="M205" s="502" t="str">
        <f>IF(基本情報入力シート!X242="","",基本情報入力シート!X242)</f>
        <v/>
      </c>
      <c r="N205" s="512" t="str">
        <f>IF(基本情報入力シート!Y242="","",基本情報入力シート!Y242)</f>
        <v/>
      </c>
      <c r="O205" s="519"/>
      <c r="P205" s="523"/>
      <c r="Q205" s="526"/>
      <c r="R205" s="533"/>
      <c r="S205" s="537"/>
      <c r="T205" s="541" t="e">
        <v>#N/A</v>
      </c>
      <c r="U205" s="545"/>
      <c r="V205" s="551"/>
      <c r="W205" s="552"/>
      <c r="X205" s="560" t="e">
        <v>#N/A</v>
      </c>
      <c r="Y205" s="560"/>
      <c r="Z205" s="564"/>
      <c r="AA205" s="569"/>
      <c r="AB205" s="573" t="e">
        <v>#N/A</v>
      </c>
      <c r="AC205" s="577"/>
      <c r="AD205" s="580" t="str">
        <f t="shared" si="8"/>
        <v/>
      </c>
      <c r="AE205" s="583" t="str">
        <f t="shared" si="9"/>
        <v/>
      </c>
      <c r="AF205" s="583" t="str">
        <f t="shared" si="10"/>
        <v/>
      </c>
      <c r="AG205" s="583" t="str">
        <f t="shared" si="11"/>
        <v/>
      </c>
    </row>
    <row r="206" spans="1:33" ht="24.9" customHeight="1">
      <c r="A206" s="477">
        <v>191</v>
      </c>
      <c r="B206" s="488" t="str">
        <f>IF(基本情報入力シート!C243="","",基本情報入力シート!C243)</f>
        <v/>
      </c>
      <c r="C206" s="488"/>
      <c r="D206" s="488"/>
      <c r="E206" s="488"/>
      <c r="F206" s="488"/>
      <c r="G206" s="488"/>
      <c r="H206" s="488"/>
      <c r="I206" s="488"/>
      <c r="J206" s="494" t="str">
        <f>IF(基本情報入力シート!M243="","",基本情報入力シート!M243)</f>
        <v/>
      </c>
      <c r="K206" s="495" t="str">
        <f>IF(基本情報入力シート!R243="","",基本情報入力シート!R243)</f>
        <v/>
      </c>
      <c r="L206" s="495" t="str">
        <f>IF(基本情報入力シート!W243="","",基本情報入力シート!W243)</f>
        <v/>
      </c>
      <c r="M206" s="502" t="str">
        <f>IF(基本情報入力シート!X243="","",基本情報入力シート!X243)</f>
        <v/>
      </c>
      <c r="N206" s="512" t="str">
        <f>IF(基本情報入力シート!Y243="","",基本情報入力シート!Y243)</f>
        <v/>
      </c>
      <c r="O206" s="519"/>
      <c r="P206" s="523"/>
      <c r="Q206" s="526"/>
      <c r="R206" s="533"/>
      <c r="S206" s="537"/>
      <c r="T206" s="541" t="e">
        <v>#N/A</v>
      </c>
      <c r="U206" s="545"/>
      <c r="V206" s="551"/>
      <c r="W206" s="552"/>
      <c r="X206" s="560" t="e">
        <v>#N/A</v>
      </c>
      <c r="Y206" s="560"/>
      <c r="Z206" s="564"/>
      <c r="AA206" s="569"/>
      <c r="AB206" s="573" t="e">
        <v>#N/A</v>
      </c>
      <c r="AC206" s="577"/>
      <c r="AD206" s="580" t="str">
        <f t="shared" si="8"/>
        <v/>
      </c>
      <c r="AE206" s="583" t="str">
        <f t="shared" si="9"/>
        <v/>
      </c>
      <c r="AF206" s="583" t="str">
        <f t="shared" si="10"/>
        <v/>
      </c>
      <c r="AG206" s="583" t="str">
        <f t="shared" si="11"/>
        <v/>
      </c>
    </row>
    <row r="207" spans="1:33" ht="24.9" customHeight="1">
      <c r="A207" s="477">
        <v>192</v>
      </c>
      <c r="B207" s="488" t="str">
        <f>IF(基本情報入力シート!C244="","",基本情報入力シート!C244)</f>
        <v/>
      </c>
      <c r="C207" s="488"/>
      <c r="D207" s="488"/>
      <c r="E207" s="488"/>
      <c r="F207" s="488"/>
      <c r="G207" s="488"/>
      <c r="H207" s="488"/>
      <c r="I207" s="488"/>
      <c r="J207" s="494" t="str">
        <f>IF(基本情報入力シート!M244="","",基本情報入力シート!M244)</f>
        <v/>
      </c>
      <c r="K207" s="495" t="str">
        <f>IF(基本情報入力シート!R244="","",基本情報入力シート!R244)</f>
        <v/>
      </c>
      <c r="L207" s="495" t="str">
        <f>IF(基本情報入力シート!W244="","",基本情報入力シート!W244)</f>
        <v/>
      </c>
      <c r="M207" s="502" t="str">
        <f>IF(基本情報入力シート!X244="","",基本情報入力シート!X244)</f>
        <v/>
      </c>
      <c r="N207" s="512" t="str">
        <f>IF(基本情報入力シート!Y244="","",基本情報入力シート!Y244)</f>
        <v/>
      </c>
      <c r="O207" s="519"/>
      <c r="P207" s="523"/>
      <c r="Q207" s="526"/>
      <c r="R207" s="533"/>
      <c r="S207" s="537"/>
      <c r="T207" s="541" t="e">
        <v>#N/A</v>
      </c>
      <c r="U207" s="545"/>
      <c r="V207" s="551"/>
      <c r="W207" s="552"/>
      <c r="X207" s="560" t="e">
        <v>#N/A</v>
      </c>
      <c r="Y207" s="560"/>
      <c r="Z207" s="564"/>
      <c r="AA207" s="569"/>
      <c r="AB207" s="573" t="e">
        <v>#N/A</v>
      </c>
      <c r="AC207" s="577"/>
      <c r="AD207" s="580" t="str">
        <f t="shared" si="8"/>
        <v/>
      </c>
      <c r="AE207" s="583" t="str">
        <f t="shared" si="9"/>
        <v/>
      </c>
      <c r="AF207" s="583" t="str">
        <f t="shared" si="10"/>
        <v/>
      </c>
      <c r="AG207" s="583" t="str">
        <f t="shared" si="11"/>
        <v/>
      </c>
    </row>
    <row r="208" spans="1:33" ht="24.9" customHeight="1">
      <c r="A208" s="477">
        <v>193</v>
      </c>
      <c r="B208" s="488" t="str">
        <f>IF(基本情報入力シート!C245="","",基本情報入力シート!C245)</f>
        <v/>
      </c>
      <c r="C208" s="488"/>
      <c r="D208" s="488"/>
      <c r="E208" s="488"/>
      <c r="F208" s="488"/>
      <c r="G208" s="488"/>
      <c r="H208" s="488"/>
      <c r="I208" s="488"/>
      <c r="J208" s="494" t="str">
        <f>IF(基本情報入力シート!M245="","",基本情報入力シート!M245)</f>
        <v/>
      </c>
      <c r="K208" s="495" t="str">
        <f>IF(基本情報入力シート!R245="","",基本情報入力シート!R245)</f>
        <v/>
      </c>
      <c r="L208" s="495" t="str">
        <f>IF(基本情報入力シート!W245="","",基本情報入力シート!W245)</f>
        <v/>
      </c>
      <c r="M208" s="502" t="str">
        <f>IF(基本情報入力シート!X245="","",基本情報入力シート!X245)</f>
        <v/>
      </c>
      <c r="N208" s="512" t="str">
        <f>IF(基本情報入力シート!Y245="","",基本情報入力シート!Y245)</f>
        <v/>
      </c>
      <c r="O208" s="519"/>
      <c r="P208" s="523"/>
      <c r="Q208" s="526"/>
      <c r="R208" s="533"/>
      <c r="S208" s="537"/>
      <c r="T208" s="541" t="e">
        <v>#N/A</v>
      </c>
      <c r="U208" s="545"/>
      <c r="V208" s="551"/>
      <c r="W208" s="552"/>
      <c r="X208" s="560" t="e">
        <v>#N/A</v>
      </c>
      <c r="Y208" s="560"/>
      <c r="Z208" s="564"/>
      <c r="AA208" s="569"/>
      <c r="AB208" s="573" t="e">
        <v>#N/A</v>
      </c>
      <c r="AC208" s="577"/>
      <c r="AD208" s="580" t="str">
        <f t="shared" ref="AD208:AD271" si="12">IF(OR(U208="特定加算Ⅰ",U208="特定加算Ⅱ"),IF(OR(AND(N208&lt;&gt;"訪問型サービス（総合事業）",N208&lt;&gt;"通所型サービス（総合事業）",N208&lt;&gt;"（介護予防）短期入所生活介護",N208&lt;&gt;"（介護予防）短期入所療養介護（老健）",N208&lt;&gt;"（介護予防）短期入所療養介護 （病院等（老健以外）)",N208&lt;&gt;"（介護予防）短期入所療養介護（医療院）"),W208&lt;&gt;""),1,""),"")</f>
        <v/>
      </c>
      <c r="AE208" s="583" t="str">
        <f t="shared" ref="AE208:AE271" si="13">IF(AND(O208="",R208=""),"",O208&amp;"から"&amp;R208)</f>
        <v/>
      </c>
      <c r="AF208" s="583" t="str">
        <f t="shared" ref="AF208:AF271" si="14">IF(AND(P208="",U208=""),"",P208&amp;"から"&amp;U208)</f>
        <v/>
      </c>
      <c r="AG208" s="583" t="str">
        <f t="shared" ref="AG208:AG271" si="15">IF(AND(Q208="",Z208=""),"",Q208&amp;"から"&amp;Z208)</f>
        <v/>
      </c>
    </row>
    <row r="209" spans="1:33" ht="24.9" customHeight="1">
      <c r="A209" s="477">
        <v>194</v>
      </c>
      <c r="B209" s="488" t="str">
        <f>IF(基本情報入力シート!C246="","",基本情報入力シート!C246)</f>
        <v/>
      </c>
      <c r="C209" s="488"/>
      <c r="D209" s="488"/>
      <c r="E209" s="488"/>
      <c r="F209" s="488"/>
      <c r="G209" s="488"/>
      <c r="H209" s="488"/>
      <c r="I209" s="488"/>
      <c r="J209" s="494" t="str">
        <f>IF(基本情報入力シート!M246="","",基本情報入力シート!M246)</f>
        <v/>
      </c>
      <c r="K209" s="495" t="str">
        <f>IF(基本情報入力シート!R246="","",基本情報入力シート!R246)</f>
        <v/>
      </c>
      <c r="L209" s="495" t="str">
        <f>IF(基本情報入力シート!W246="","",基本情報入力シート!W246)</f>
        <v/>
      </c>
      <c r="M209" s="502" t="str">
        <f>IF(基本情報入力シート!X246="","",基本情報入力シート!X246)</f>
        <v/>
      </c>
      <c r="N209" s="512" t="str">
        <f>IF(基本情報入力シート!Y246="","",基本情報入力シート!Y246)</f>
        <v/>
      </c>
      <c r="O209" s="519"/>
      <c r="P209" s="523"/>
      <c r="Q209" s="526"/>
      <c r="R209" s="533"/>
      <c r="S209" s="537"/>
      <c r="T209" s="541" t="e">
        <v>#N/A</v>
      </c>
      <c r="U209" s="545"/>
      <c r="V209" s="551"/>
      <c r="W209" s="552"/>
      <c r="X209" s="560" t="e">
        <v>#N/A</v>
      </c>
      <c r="Y209" s="560"/>
      <c r="Z209" s="564"/>
      <c r="AA209" s="569"/>
      <c r="AB209" s="573" t="e">
        <v>#N/A</v>
      </c>
      <c r="AC209" s="577"/>
      <c r="AD209" s="580" t="str">
        <f t="shared" si="12"/>
        <v/>
      </c>
      <c r="AE209" s="583" t="str">
        <f t="shared" si="13"/>
        <v/>
      </c>
      <c r="AF209" s="583" t="str">
        <f t="shared" si="14"/>
        <v/>
      </c>
      <c r="AG209" s="583" t="str">
        <f t="shared" si="15"/>
        <v/>
      </c>
    </row>
    <row r="210" spans="1:33" ht="24.9" customHeight="1">
      <c r="A210" s="477">
        <v>195</v>
      </c>
      <c r="B210" s="488" t="str">
        <f>IF(基本情報入力シート!C247="","",基本情報入力シート!C247)</f>
        <v/>
      </c>
      <c r="C210" s="488"/>
      <c r="D210" s="488"/>
      <c r="E210" s="488"/>
      <c r="F210" s="488"/>
      <c r="G210" s="488"/>
      <c r="H210" s="488"/>
      <c r="I210" s="488"/>
      <c r="J210" s="494" t="str">
        <f>IF(基本情報入力シート!M247="","",基本情報入力シート!M247)</f>
        <v/>
      </c>
      <c r="K210" s="495" t="str">
        <f>IF(基本情報入力シート!R247="","",基本情報入力シート!R247)</f>
        <v/>
      </c>
      <c r="L210" s="495" t="str">
        <f>IF(基本情報入力シート!W247="","",基本情報入力シート!W247)</f>
        <v/>
      </c>
      <c r="M210" s="502" t="str">
        <f>IF(基本情報入力シート!X247="","",基本情報入力シート!X247)</f>
        <v/>
      </c>
      <c r="N210" s="512" t="str">
        <f>IF(基本情報入力シート!Y247="","",基本情報入力シート!Y247)</f>
        <v/>
      </c>
      <c r="O210" s="519"/>
      <c r="P210" s="523"/>
      <c r="Q210" s="526"/>
      <c r="R210" s="533"/>
      <c r="S210" s="537"/>
      <c r="T210" s="541" t="e">
        <v>#N/A</v>
      </c>
      <c r="U210" s="545"/>
      <c r="V210" s="551"/>
      <c r="W210" s="552"/>
      <c r="X210" s="560" t="e">
        <v>#N/A</v>
      </c>
      <c r="Y210" s="560"/>
      <c r="Z210" s="564"/>
      <c r="AA210" s="569"/>
      <c r="AB210" s="573" t="e">
        <v>#N/A</v>
      </c>
      <c r="AC210" s="577"/>
      <c r="AD210" s="580" t="str">
        <f t="shared" si="12"/>
        <v/>
      </c>
      <c r="AE210" s="583" t="str">
        <f t="shared" si="13"/>
        <v/>
      </c>
      <c r="AF210" s="583" t="str">
        <f t="shared" si="14"/>
        <v/>
      </c>
      <c r="AG210" s="583" t="str">
        <f t="shared" si="15"/>
        <v/>
      </c>
    </row>
    <row r="211" spans="1:33" ht="24.9" customHeight="1">
      <c r="A211" s="477">
        <v>196</v>
      </c>
      <c r="B211" s="488" t="str">
        <f>IF(基本情報入力シート!C248="","",基本情報入力シート!C248)</f>
        <v/>
      </c>
      <c r="C211" s="488"/>
      <c r="D211" s="488"/>
      <c r="E211" s="488"/>
      <c r="F211" s="488"/>
      <c r="G211" s="488"/>
      <c r="H211" s="488"/>
      <c r="I211" s="488"/>
      <c r="J211" s="494" t="str">
        <f>IF(基本情報入力シート!M248="","",基本情報入力シート!M248)</f>
        <v/>
      </c>
      <c r="K211" s="495" t="str">
        <f>IF(基本情報入力シート!R248="","",基本情報入力シート!R248)</f>
        <v/>
      </c>
      <c r="L211" s="495" t="str">
        <f>IF(基本情報入力シート!W248="","",基本情報入力シート!W248)</f>
        <v/>
      </c>
      <c r="M211" s="502" t="str">
        <f>IF(基本情報入力シート!X248="","",基本情報入力シート!X248)</f>
        <v/>
      </c>
      <c r="N211" s="512" t="str">
        <f>IF(基本情報入力シート!Y248="","",基本情報入力シート!Y248)</f>
        <v/>
      </c>
      <c r="O211" s="519"/>
      <c r="P211" s="523"/>
      <c r="Q211" s="526"/>
      <c r="R211" s="533"/>
      <c r="S211" s="537"/>
      <c r="T211" s="541" t="e">
        <v>#N/A</v>
      </c>
      <c r="U211" s="545"/>
      <c r="V211" s="551"/>
      <c r="W211" s="552"/>
      <c r="X211" s="560" t="e">
        <v>#N/A</v>
      </c>
      <c r="Y211" s="560"/>
      <c r="Z211" s="564"/>
      <c r="AA211" s="569"/>
      <c r="AB211" s="573" t="e">
        <v>#N/A</v>
      </c>
      <c r="AC211" s="577"/>
      <c r="AD211" s="580" t="str">
        <f t="shared" si="12"/>
        <v/>
      </c>
      <c r="AE211" s="583" t="str">
        <f t="shared" si="13"/>
        <v/>
      </c>
      <c r="AF211" s="583" t="str">
        <f t="shared" si="14"/>
        <v/>
      </c>
      <c r="AG211" s="583" t="str">
        <f t="shared" si="15"/>
        <v/>
      </c>
    </row>
    <row r="212" spans="1:33" ht="24.9" customHeight="1">
      <c r="A212" s="477">
        <v>197</v>
      </c>
      <c r="B212" s="488" t="str">
        <f>IF(基本情報入力シート!C249="","",基本情報入力シート!C249)</f>
        <v/>
      </c>
      <c r="C212" s="488"/>
      <c r="D212" s="488"/>
      <c r="E212" s="488"/>
      <c r="F212" s="488"/>
      <c r="G212" s="488"/>
      <c r="H212" s="488"/>
      <c r="I212" s="488"/>
      <c r="J212" s="494" t="str">
        <f>IF(基本情報入力シート!M249="","",基本情報入力シート!M249)</f>
        <v/>
      </c>
      <c r="K212" s="495" t="str">
        <f>IF(基本情報入力シート!R249="","",基本情報入力シート!R249)</f>
        <v/>
      </c>
      <c r="L212" s="495" t="str">
        <f>IF(基本情報入力シート!W249="","",基本情報入力シート!W249)</f>
        <v/>
      </c>
      <c r="M212" s="502" t="str">
        <f>IF(基本情報入力シート!X249="","",基本情報入力シート!X249)</f>
        <v/>
      </c>
      <c r="N212" s="512" t="str">
        <f>IF(基本情報入力シート!Y249="","",基本情報入力シート!Y249)</f>
        <v/>
      </c>
      <c r="O212" s="519"/>
      <c r="P212" s="523"/>
      <c r="Q212" s="526"/>
      <c r="R212" s="533"/>
      <c r="S212" s="537"/>
      <c r="T212" s="541" t="e">
        <v>#N/A</v>
      </c>
      <c r="U212" s="545"/>
      <c r="V212" s="551"/>
      <c r="W212" s="552"/>
      <c r="X212" s="560" t="e">
        <v>#N/A</v>
      </c>
      <c r="Y212" s="560"/>
      <c r="Z212" s="564"/>
      <c r="AA212" s="569"/>
      <c r="AB212" s="573" t="e">
        <v>#N/A</v>
      </c>
      <c r="AC212" s="577"/>
      <c r="AD212" s="580" t="str">
        <f t="shared" si="12"/>
        <v/>
      </c>
      <c r="AE212" s="583" t="str">
        <f t="shared" si="13"/>
        <v/>
      </c>
      <c r="AF212" s="583" t="str">
        <f t="shared" si="14"/>
        <v/>
      </c>
      <c r="AG212" s="583" t="str">
        <f t="shared" si="15"/>
        <v/>
      </c>
    </row>
    <row r="213" spans="1:33" ht="24.9" customHeight="1">
      <c r="A213" s="477">
        <v>198</v>
      </c>
      <c r="B213" s="488" t="str">
        <f>IF(基本情報入力シート!C250="","",基本情報入力シート!C250)</f>
        <v/>
      </c>
      <c r="C213" s="488"/>
      <c r="D213" s="488"/>
      <c r="E213" s="488"/>
      <c r="F213" s="488"/>
      <c r="G213" s="488"/>
      <c r="H213" s="488"/>
      <c r="I213" s="488"/>
      <c r="J213" s="494" t="str">
        <f>IF(基本情報入力シート!M250="","",基本情報入力シート!M250)</f>
        <v/>
      </c>
      <c r="K213" s="495" t="str">
        <f>IF(基本情報入力シート!R250="","",基本情報入力シート!R250)</f>
        <v/>
      </c>
      <c r="L213" s="495" t="str">
        <f>IF(基本情報入力シート!W250="","",基本情報入力シート!W250)</f>
        <v/>
      </c>
      <c r="M213" s="502" t="str">
        <f>IF(基本情報入力シート!X250="","",基本情報入力シート!X250)</f>
        <v/>
      </c>
      <c r="N213" s="512" t="str">
        <f>IF(基本情報入力シート!Y250="","",基本情報入力シート!Y250)</f>
        <v/>
      </c>
      <c r="O213" s="519"/>
      <c r="P213" s="523"/>
      <c r="Q213" s="526"/>
      <c r="R213" s="533"/>
      <c r="S213" s="537"/>
      <c r="T213" s="541" t="e">
        <v>#N/A</v>
      </c>
      <c r="U213" s="545"/>
      <c r="V213" s="551"/>
      <c r="W213" s="552"/>
      <c r="X213" s="560" t="e">
        <v>#N/A</v>
      </c>
      <c r="Y213" s="560"/>
      <c r="Z213" s="564"/>
      <c r="AA213" s="569"/>
      <c r="AB213" s="573" t="e">
        <v>#N/A</v>
      </c>
      <c r="AC213" s="577"/>
      <c r="AD213" s="580" t="str">
        <f t="shared" si="12"/>
        <v/>
      </c>
      <c r="AE213" s="583" t="str">
        <f t="shared" si="13"/>
        <v/>
      </c>
      <c r="AF213" s="583" t="str">
        <f t="shared" si="14"/>
        <v/>
      </c>
      <c r="AG213" s="583" t="str">
        <f t="shared" si="15"/>
        <v/>
      </c>
    </row>
    <row r="214" spans="1:33" ht="24.9" customHeight="1">
      <c r="A214" s="477">
        <v>199</v>
      </c>
      <c r="B214" s="488" t="str">
        <f>IF(基本情報入力シート!C251="","",基本情報入力シート!C251)</f>
        <v/>
      </c>
      <c r="C214" s="488"/>
      <c r="D214" s="488"/>
      <c r="E214" s="488"/>
      <c r="F214" s="488"/>
      <c r="G214" s="488"/>
      <c r="H214" s="488"/>
      <c r="I214" s="488"/>
      <c r="J214" s="494" t="str">
        <f>IF(基本情報入力シート!M251="","",基本情報入力シート!M251)</f>
        <v/>
      </c>
      <c r="K214" s="495" t="str">
        <f>IF(基本情報入力シート!R251="","",基本情報入力シート!R251)</f>
        <v/>
      </c>
      <c r="L214" s="495" t="str">
        <f>IF(基本情報入力シート!W251="","",基本情報入力シート!W251)</f>
        <v/>
      </c>
      <c r="M214" s="502" t="str">
        <f>IF(基本情報入力シート!X251="","",基本情報入力シート!X251)</f>
        <v/>
      </c>
      <c r="N214" s="512" t="str">
        <f>IF(基本情報入力シート!Y251="","",基本情報入力シート!Y251)</f>
        <v/>
      </c>
      <c r="O214" s="519"/>
      <c r="P214" s="523"/>
      <c r="Q214" s="526"/>
      <c r="R214" s="533"/>
      <c r="S214" s="537"/>
      <c r="T214" s="541" t="e">
        <v>#N/A</v>
      </c>
      <c r="U214" s="545"/>
      <c r="V214" s="551"/>
      <c r="W214" s="552"/>
      <c r="X214" s="560" t="e">
        <v>#N/A</v>
      </c>
      <c r="Y214" s="560"/>
      <c r="Z214" s="564"/>
      <c r="AA214" s="569"/>
      <c r="AB214" s="573" t="e">
        <v>#N/A</v>
      </c>
      <c r="AC214" s="577"/>
      <c r="AD214" s="580" t="str">
        <f t="shared" si="12"/>
        <v/>
      </c>
      <c r="AE214" s="583" t="str">
        <f t="shared" si="13"/>
        <v/>
      </c>
      <c r="AF214" s="583" t="str">
        <f t="shared" si="14"/>
        <v/>
      </c>
      <c r="AG214" s="583" t="str">
        <f t="shared" si="15"/>
        <v/>
      </c>
    </row>
    <row r="215" spans="1:33" ht="24.9" customHeight="1">
      <c r="A215" s="477">
        <v>200</v>
      </c>
      <c r="B215" s="488" t="str">
        <f>IF(基本情報入力シート!C252="","",基本情報入力シート!C252)</f>
        <v/>
      </c>
      <c r="C215" s="488"/>
      <c r="D215" s="488"/>
      <c r="E215" s="488"/>
      <c r="F215" s="488"/>
      <c r="G215" s="488"/>
      <c r="H215" s="488"/>
      <c r="I215" s="488"/>
      <c r="J215" s="494" t="str">
        <f>IF(基本情報入力シート!M252="","",基本情報入力シート!M252)</f>
        <v/>
      </c>
      <c r="K215" s="495" t="str">
        <f>IF(基本情報入力シート!R252="","",基本情報入力シート!R252)</f>
        <v/>
      </c>
      <c r="L215" s="495" t="str">
        <f>IF(基本情報入力シート!W252="","",基本情報入力シート!W252)</f>
        <v/>
      </c>
      <c r="M215" s="502" t="str">
        <f>IF(基本情報入力シート!X252="","",基本情報入力シート!X252)</f>
        <v/>
      </c>
      <c r="N215" s="512" t="str">
        <f>IF(基本情報入力シート!Y252="","",基本情報入力シート!Y252)</f>
        <v/>
      </c>
      <c r="O215" s="519"/>
      <c r="P215" s="523"/>
      <c r="Q215" s="526"/>
      <c r="R215" s="533"/>
      <c r="S215" s="537"/>
      <c r="T215" s="541" t="e">
        <v>#N/A</v>
      </c>
      <c r="U215" s="545"/>
      <c r="V215" s="551"/>
      <c r="W215" s="552"/>
      <c r="X215" s="560" t="e">
        <v>#N/A</v>
      </c>
      <c r="Y215" s="560"/>
      <c r="Z215" s="564"/>
      <c r="AA215" s="569"/>
      <c r="AB215" s="573" t="e">
        <v>#N/A</v>
      </c>
      <c r="AC215" s="577"/>
      <c r="AD215" s="580" t="str">
        <f t="shared" si="12"/>
        <v/>
      </c>
      <c r="AE215" s="583" t="str">
        <f t="shared" si="13"/>
        <v/>
      </c>
      <c r="AF215" s="583" t="str">
        <f t="shared" si="14"/>
        <v/>
      </c>
      <c r="AG215" s="583" t="str">
        <f t="shared" si="15"/>
        <v/>
      </c>
    </row>
    <row r="216" spans="1:33" ht="24.9" customHeight="1">
      <c r="A216" s="477">
        <v>201</v>
      </c>
      <c r="B216" s="488" t="str">
        <f>IF(基本情報入力シート!C253="","",基本情報入力シート!C253)</f>
        <v/>
      </c>
      <c r="C216" s="488"/>
      <c r="D216" s="488"/>
      <c r="E216" s="488"/>
      <c r="F216" s="488"/>
      <c r="G216" s="488"/>
      <c r="H216" s="488"/>
      <c r="I216" s="488"/>
      <c r="J216" s="494" t="str">
        <f>IF(基本情報入力シート!M253="","",基本情報入力シート!M253)</f>
        <v/>
      </c>
      <c r="K216" s="495" t="str">
        <f>IF(基本情報入力シート!R253="","",基本情報入力シート!R253)</f>
        <v/>
      </c>
      <c r="L216" s="495" t="str">
        <f>IF(基本情報入力シート!W253="","",基本情報入力シート!W253)</f>
        <v/>
      </c>
      <c r="M216" s="502" t="str">
        <f>IF(基本情報入力シート!X253="","",基本情報入力シート!X253)</f>
        <v/>
      </c>
      <c r="N216" s="512" t="str">
        <f>IF(基本情報入力シート!Y253="","",基本情報入力シート!Y253)</f>
        <v/>
      </c>
      <c r="O216" s="519"/>
      <c r="P216" s="523"/>
      <c r="Q216" s="526"/>
      <c r="R216" s="533"/>
      <c r="S216" s="537"/>
      <c r="T216" s="541" t="e">
        <v>#N/A</v>
      </c>
      <c r="U216" s="545"/>
      <c r="V216" s="551"/>
      <c r="W216" s="552"/>
      <c r="X216" s="560" t="e">
        <v>#N/A</v>
      </c>
      <c r="Y216" s="560"/>
      <c r="Z216" s="564"/>
      <c r="AA216" s="569"/>
      <c r="AB216" s="573" t="e">
        <v>#N/A</v>
      </c>
      <c r="AC216" s="577"/>
      <c r="AD216" s="580" t="str">
        <f t="shared" si="12"/>
        <v/>
      </c>
      <c r="AE216" s="583" t="str">
        <f t="shared" si="13"/>
        <v/>
      </c>
      <c r="AF216" s="583" t="str">
        <f t="shared" si="14"/>
        <v/>
      </c>
      <c r="AG216" s="583" t="str">
        <f t="shared" si="15"/>
        <v/>
      </c>
    </row>
    <row r="217" spans="1:33" ht="24.9" customHeight="1">
      <c r="A217" s="477">
        <v>202</v>
      </c>
      <c r="B217" s="488" t="str">
        <f>IF(基本情報入力シート!C254="","",基本情報入力シート!C254)</f>
        <v/>
      </c>
      <c r="C217" s="488"/>
      <c r="D217" s="488"/>
      <c r="E217" s="488"/>
      <c r="F217" s="488"/>
      <c r="G217" s="488"/>
      <c r="H217" s="488"/>
      <c r="I217" s="488"/>
      <c r="J217" s="494" t="str">
        <f>IF(基本情報入力シート!M254="","",基本情報入力シート!M254)</f>
        <v/>
      </c>
      <c r="K217" s="495" t="str">
        <f>IF(基本情報入力シート!R254="","",基本情報入力シート!R254)</f>
        <v/>
      </c>
      <c r="L217" s="495" t="str">
        <f>IF(基本情報入力シート!W254="","",基本情報入力シート!W254)</f>
        <v/>
      </c>
      <c r="M217" s="502" t="str">
        <f>IF(基本情報入力シート!X254="","",基本情報入力シート!X254)</f>
        <v/>
      </c>
      <c r="N217" s="512" t="str">
        <f>IF(基本情報入力シート!Y254="","",基本情報入力シート!Y254)</f>
        <v/>
      </c>
      <c r="O217" s="519"/>
      <c r="P217" s="523"/>
      <c r="Q217" s="526"/>
      <c r="R217" s="533"/>
      <c r="S217" s="537"/>
      <c r="T217" s="541" t="e">
        <v>#N/A</v>
      </c>
      <c r="U217" s="545"/>
      <c r="V217" s="551"/>
      <c r="W217" s="552"/>
      <c r="X217" s="560" t="e">
        <v>#N/A</v>
      </c>
      <c r="Y217" s="560"/>
      <c r="Z217" s="564"/>
      <c r="AA217" s="569"/>
      <c r="AB217" s="573" t="e">
        <v>#N/A</v>
      </c>
      <c r="AC217" s="577"/>
      <c r="AD217" s="580" t="str">
        <f t="shared" si="12"/>
        <v/>
      </c>
      <c r="AE217" s="583" t="str">
        <f t="shared" si="13"/>
        <v/>
      </c>
      <c r="AF217" s="583" t="str">
        <f t="shared" si="14"/>
        <v/>
      </c>
      <c r="AG217" s="583" t="str">
        <f t="shared" si="15"/>
        <v/>
      </c>
    </row>
    <row r="218" spans="1:33" ht="24.9" customHeight="1">
      <c r="A218" s="477">
        <v>203</v>
      </c>
      <c r="B218" s="488" t="str">
        <f>IF(基本情報入力シート!C255="","",基本情報入力シート!C255)</f>
        <v/>
      </c>
      <c r="C218" s="488"/>
      <c r="D218" s="488"/>
      <c r="E218" s="488"/>
      <c r="F218" s="488"/>
      <c r="G218" s="488"/>
      <c r="H218" s="488"/>
      <c r="I218" s="488"/>
      <c r="J218" s="494" t="str">
        <f>IF(基本情報入力シート!M255="","",基本情報入力シート!M255)</f>
        <v/>
      </c>
      <c r="K218" s="495" t="str">
        <f>IF(基本情報入力シート!R255="","",基本情報入力シート!R255)</f>
        <v/>
      </c>
      <c r="L218" s="495" t="str">
        <f>IF(基本情報入力シート!W255="","",基本情報入力シート!W255)</f>
        <v/>
      </c>
      <c r="M218" s="502" t="str">
        <f>IF(基本情報入力シート!X255="","",基本情報入力シート!X255)</f>
        <v/>
      </c>
      <c r="N218" s="512" t="str">
        <f>IF(基本情報入力シート!Y255="","",基本情報入力シート!Y255)</f>
        <v/>
      </c>
      <c r="O218" s="519"/>
      <c r="P218" s="523"/>
      <c r="Q218" s="526"/>
      <c r="R218" s="533"/>
      <c r="S218" s="537"/>
      <c r="T218" s="541" t="e">
        <v>#N/A</v>
      </c>
      <c r="U218" s="545"/>
      <c r="V218" s="551"/>
      <c r="W218" s="552"/>
      <c r="X218" s="560" t="e">
        <v>#N/A</v>
      </c>
      <c r="Y218" s="560"/>
      <c r="Z218" s="564"/>
      <c r="AA218" s="569"/>
      <c r="AB218" s="573" t="e">
        <v>#N/A</v>
      </c>
      <c r="AC218" s="577"/>
      <c r="AD218" s="580" t="str">
        <f t="shared" si="12"/>
        <v/>
      </c>
      <c r="AE218" s="583" t="str">
        <f t="shared" si="13"/>
        <v/>
      </c>
      <c r="AF218" s="583" t="str">
        <f t="shared" si="14"/>
        <v/>
      </c>
      <c r="AG218" s="583" t="str">
        <f t="shared" si="15"/>
        <v/>
      </c>
    </row>
    <row r="219" spans="1:33" ht="24.9" customHeight="1">
      <c r="A219" s="477">
        <v>204</v>
      </c>
      <c r="B219" s="488" t="str">
        <f>IF(基本情報入力シート!C256="","",基本情報入力シート!C256)</f>
        <v/>
      </c>
      <c r="C219" s="488"/>
      <c r="D219" s="488"/>
      <c r="E219" s="488"/>
      <c r="F219" s="488"/>
      <c r="G219" s="488"/>
      <c r="H219" s="488"/>
      <c r="I219" s="488"/>
      <c r="J219" s="494" t="str">
        <f>IF(基本情報入力シート!M256="","",基本情報入力シート!M256)</f>
        <v/>
      </c>
      <c r="K219" s="495" t="str">
        <f>IF(基本情報入力シート!R256="","",基本情報入力シート!R256)</f>
        <v/>
      </c>
      <c r="L219" s="495" t="str">
        <f>IF(基本情報入力シート!W256="","",基本情報入力シート!W256)</f>
        <v/>
      </c>
      <c r="M219" s="502" t="str">
        <f>IF(基本情報入力シート!X256="","",基本情報入力シート!X256)</f>
        <v/>
      </c>
      <c r="N219" s="512" t="str">
        <f>IF(基本情報入力シート!Y256="","",基本情報入力シート!Y256)</f>
        <v/>
      </c>
      <c r="O219" s="519"/>
      <c r="P219" s="523"/>
      <c r="Q219" s="526"/>
      <c r="R219" s="533"/>
      <c r="S219" s="537"/>
      <c r="T219" s="541" t="e">
        <v>#N/A</v>
      </c>
      <c r="U219" s="545"/>
      <c r="V219" s="551"/>
      <c r="W219" s="552"/>
      <c r="X219" s="560" t="e">
        <v>#N/A</v>
      </c>
      <c r="Y219" s="560"/>
      <c r="Z219" s="564"/>
      <c r="AA219" s="569"/>
      <c r="AB219" s="573" t="e">
        <v>#N/A</v>
      </c>
      <c r="AC219" s="577"/>
      <c r="AD219" s="580" t="str">
        <f t="shared" si="12"/>
        <v/>
      </c>
      <c r="AE219" s="583" t="str">
        <f t="shared" si="13"/>
        <v/>
      </c>
      <c r="AF219" s="583" t="str">
        <f t="shared" si="14"/>
        <v/>
      </c>
      <c r="AG219" s="583" t="str">
        <f t="shared" si="15"/>
        <v/>
      </c>
    </row>
    <row r="220" spans="1:33" ht="24.9" customHeight="1">
      <c r="A220" s="477">
        <v>205</v>
      </c>
      <c r="B220" s="488" t="str">
        <f>IF(基本情報入力シート!C257="","",基本情報入力シート!C257)</f>
        <v/>
      </c>
      <c r="C220" s="488"/>
      <c r="D220" s="488"/>
      <c r="E220" s="488"/>
      <c r="F220" s="488"/>
      <c r="G220" s="488"/>
      <c r="H220" s="488"/>
      <c r="I220" s="488"/>
      <c r="J220" s="494" t="str">
        <f>IF(基本情報入力シート!M257="","",基本情報入力シート!M257)</f>
        <v/>
      </c>
      <c r="K220" s="495" t="str">
        <f>IF(基本情報入力シート!R257="","",基本情報入力シート!R257)</f>
        <v/>
      </c>
      <c r="L220" s="495" t="str">
        <f>IF(基本情報入力シート!W257="","",基本情報入力シート!W257)</f>
        <v/>
      </c>
      <c r="M220" s="502" t="str">
        <f>IF(基本情報入力シート!X257="","",基本情報入力シート!X257)</f>
        <v/>
      </c>
      <c r="N220" s="512" t="str">
        <f>IF(基本情報入力シート!Y257="","",基本情報入力シート!Y257)</f>
        <v/>
      </c>
      <c r="O220" s="519"/>
      <c r="P220" s="523"/>
      <c r="Q220" s="526"/>
      <c r="R220" s="533"/>
      <c r="S220" s="537"/>
      <c r="T220" s="541" t="e">
        <v>#N/A</v>
      </c>
      <c r="U220" s="545"/>
      <c r="V220" s="551"/>
      <c r="W220" s="552"/>
      <c r="X220" s="560" t="e">
        <v>#N/A</v>
      </c>
      <c r="Y220" s="560"/>
      <c r="Z220" s="564"/>
      <c r="AA220" s="569"/>
      <c r="AB220" s="573" t="e">
        <v>#N/A</v>
      </c>
      <c r="AC220" s="577"/>
      <c r="AD220" s="580" t="str">
        <f t="shared" si="12"/>
        <v/>
      </c>
      <c r="AE220" s="583" t="str">
        <f t="shared" si="13"/>
        <v/>
      </c>
      <c r="AF220" s="583" t="str">
        <f t="shared" si="14"/>
        <v/>
      </c>
      <c r="AG220" s="583" t="str">
        <f t="shared" si="15"/>
        <v/>
      </c>
    </row>
    <row r="221" spans="1:33" ht="24.9" customHeight="1">
      <c r="A221" s="477">
        <v>206</v>
      </c>
      <c r="B221" s="488" t="str">
        <f>IF(基本情報入力シート!C258="","",基本情報入力シート!C258)</f>
        <v/>
      </c>
      <c r="C221" s="488"/>
      <c r="D221" s="488"/>
      <c r="E221" s="488"/>
      <c r="F221" s="488"/>
      <c r="G221" s="488"/>
      <c r="H221" s="488"/>
      <c r="I221" s="488"/>
      <c r="J221" s="494" t="str">
        <f>IF(基本情報入力シート!M258="","",基本情報入力シート!M258)</f>
        <v/>
      </c>
      <c r="K221" s="495" t="str">
        <f>IF(基本情報入力シート!R258="","",基本情報入力シート!R258)</f>
        <v/>
      </c>
      <c r="L221" s="495" t="str">
        <f>IF(基本情報入力シート!W258="","",基本情報入力シート!W258)</f>
        <v/>
      </c>
      <c r="M221" s="502" t="str">
        <f>IF(基本情報入力シート!X258="","",基本情報入力シート!X258)</f>
        <v/>
      </c>
      <c r="N221" s="512" t="str">
        <f>IF(基本情報入力シート!Y258="","",基本情報入力シート!Y258)</f>
        <v/>
      </c>
      <c r="O221" s="519"/>
      <c r="P221" s="523"/>
      <c r="Q221" s="526"/>
      <c r="R221" s="533"/>
      <c r="S221" s="537"/>
      <c r="T221" s="541" t="e">
        <v>#N/A</v>
      </c>
      <c r="U221" s="545"/>
      <c r="V221" s="551"/>
      <c r="W221" s="552"/>
      <c r="X221" s="560" t="e">
        <v>#N/A</v>
      </c>
      <c r="Y221" s="560"/>
      <c r="Z221" s="564"/>
      <c r="AA221" s="569"/>
      <c r="AB221" s="573" t="e">
        <v>#N/A</v>
      </c>
      <c r="AC221" s="577"/>
      <c r="AD221" s="580" t="str">
        <f t="shared" si="12"/>
        <v/>
      </c>
      <c r="AE221" s="583" t="str">
        <f t="shared" si="13"/>
        <v/>
      </c>
      <c r="AF221" s="583" t="str">
        <f t="shared" si="14"/>
        <v/>
      </c>
      <c r="AG221" s="583" t="str">
        <f t="shared" si="15"/>
        <v/>
      </c>
    </row>
    <row r="222" spans="1:33" ht="24.9" customHeight="1">
      <c r="A222" s="477">
        <v>207</v>
      </c>
      <c r="B222" s="488" t="str">
        <f>IF(基本情報入力シート!C259="","",基本情報入力シート!C259)</f>
        <v/>
      </c>
      <c r="C222" s="488"/>
      <c r="D222" s="488"/>
      <c r="E222" s="488"/>
      <c r="F222" s="488"/>
      <c r="G222" s="488"/>
      <c r="H222" s="488"/>
      <c r="I222" s="488"/>
      <c r="J222" s="494" t="str">
        <f>IF(基本情報入力シート!M259="","",基本情報入力シート!M259)</f>
        <v/>
      </c>
      <c r="K222" s="495" t="str">
        <f>IF(基本情報入力シート!R259="","",基本情報入力シート!R259)</f>
        <v/>
      </c>
      <c r="L222" s="495" t="str">
        <f>IF(基本情報入力シート!W259="","",基本情報入力シート!W259)</f>
        <v/>
      </c>
      <c r="M222" s="502" t="str">
        <f>IF(基本情報入力シート!X259="","",基本情報入力シート!X259)</f>
        <v/>
      </c>
      <c r="N222" s="512" t="str">
        <f>IF(基本情報入力シート!Y259="","",基本情報入力シート!Y259)</f>
        <v/>
      </c>
      <c r="O222" s="519"/>
      <c r="P222" s="523"/>
      <c r="Q222" s="526"/>
      <c r="R222" s="533"/>
      <c r="S222" s="537"/>
      <c r="T222" s="541" t="e">
        <v>#N/A</v>
      </c>
      <c r="U222" s="545"/>
      <c r="V222" s="551"/>
      <c r="W222" s="552"/>
      <c r="X222" s="560" t="e">
        <v>#N/A</v>
      </c>
      <c r="Y222" s="560"/>
      <c r="Z222" s="564"/>
      <c r="AA222" s="569"/>
      <c r="AB222" s="573" t="e">
        <v>#N/A</v>
      </c>
      <c r="AC222" s="577"/>
      <c r="AD222" s="580" t="str">
        <f t="shared" si="12"/>
        <v/>
      </c>
      <c r="AE222" s="583" t="str">
        <f t="shared" si="13"/>
        <v/>
      </c>
      <c r="AF222" s="583" t="str">
        <f t="shared" si="14"/>
        <v/>
      </c>
      <c r="AG222" s="583" t="str">
        <f t="shared" si="15"/>
        <v/>
      </c>
    </row>
    <row r="223" spans="1:33" ht="24.9" customHeight="1">
      <c r="A223" s="477">
        <v>208</v>
      </c>
      <c r="B223" s="488" t="str">
        <f>IF(基本情報入力シート!C260="","",基本情報入力シート!C260)</f>
        <v/>
      </c>
      <c r="C223" s="488"/>
      <c r="D223" s="488"/>
      <c r="E223" s="488"/>
      <c r="F223" s="488"/>
      <c r="G223" s="488"/>
      <c r="H223" s="488"/>
      <c r="I223" s="488"/>
      <c r="J223" s="494" t="str">
        <f>IF(基本情報入力シート!M260="","",基本情報入力シート!M260)</f>
        <v/>
      </c>
      <c r="K223" s="495" t="str">
        <f>IF(基本情報入力シート!R260="","",基本情報入力シート!R260)</f>
        <v/>
      </c>
      <c r="L223" s="495" t="str">
        <f>IF(基本情報入力シート!W260="","",基本情報入力シート!W260)</f>
        <v/>
      </c>
      <c r="M223" s="502" t="str">
        <f>IF(基本情報入力シート!X260="","",基本情報入力シート!X260)</f>
        <v/>
      </c>
      <c r="N223" s="512" t="str">
        <f>IF(基本情報入力シート!Y260="","",基本情報入力シート!Y260)</f>
        <v/>
      </c>
      <c r="O223" s="519"/>
      <c r="P223" s="523"/>
      <c r="Q223" s="526"/>
      <c r="R223" s="533"/>
      <c r="S223" s="537"/>
      <c r="T223" s="541" t="e">
        <v>#N/A</v>
      </c>
      <c r="U223" s="545"/>
      <c r="V223" s="551"/>
      <c r="W223" s="552"/>
      <c r="X223" s="560" t="e">
        <v>#N/A</v>
      </c>
      <c r="Y223" s="560"/>
      <c r="Z223" s="564"/>
      <c r="AA223" s="569"/>
      <c r="AB223" s="573" t="e">
        <v>#N/A</v>
      </c>
      <c r="AC223" s="577"/>
      <c r="AD223" s="580" t="str">
        <f t="shared" si="12"/>
        <v/>
      </c>
      <c r="AE223" s="583" t="str">
        <f t="shared" si="13"/>
        <v/>
      </c>
      <c r="AF223" s="583" t="str">
        <f t="shared" si="14"/>
        <v/>
      </c>
      <c r="AG223" s="583" t="str">
        <f t="shared" si="15"/>
        <v/>
      </c>
    </row>
    <row r="224" spans="1:33" ht="24.9" customHeight="1">
      <c r="A224" s="477">
        <v>209</v>
      </c>
      <c r="B224" s="488" t="str">
        <f>IF(基本情報入力シート!C261="","",基本情報入力シート!C261)</f>
        <v/>
      </c>
      <c r="C224" s="488"/>
      <c r="D224" s="488"/>
      <c r="E224" s="488"/>
      <c r="F224" s="488"/>
      <c r="G224" s="488"/>
      <c r="H224" s="488"/>
      <c r="I224" s="488"/>
      <c r="J224" s="494" t="str">
        <f>IF(基本情報入力シート!M261="","",基本情報入力シート!M261)</f>
        <v/>
      </c>
      <c r="K224" s="495" t="str">
        <f>IF(基本情報入力シート!R261="","",基本情報入力シート!R261)</f>
        <v/>
      </c>
      <c r="L224" s="495" t="str">
        <f>IF(基本情報入力シート!W261="","",基本情報入力シート!W261)</f>
        <v/>
      </c>
      <c r="M224" s="502" t="str">
        <f>IF(基本情報入力シート!X261="","",基本情報入力シート!X261)</f>
        <v/>
      </c>
      <c r="N224" s="512" t="str">
        <f>IF(基本情報入力シート!Y261="","",基本情報入力シート!Y261)</f>
        <v/>
      </c>
      <c r="O224" s="519"/>
      <c r="P224" s="523"/>
      <c r="Q224" s="526"/>
      <c r="R224" s="533"/>
      <c r="S224" s="537"/>
      <c r="T224" s="541" t="e">
        <v>#N/A</v>
      </c>
      <c r="U224" s="545"/>
      <c r="V224" s="551"/>
      <c r="W224" s="552"/>
      <c r="X224" s="560" t="e">
        <v>#N/A</v>
      </c>
      <c r="Y224" s="560"/>
      <c r="Z224" s="564"/>
      <c r="AA224" s="569"/>
      <c r="AB224" s="573" t="e">
        <v>#N/A</v>
      </c>
      <c r="AC224" s="577"/>
      <c r="AD224" s="580" t="str">
        <f t="shared" si="12"/>
        <v/>
      </c>
      <c r="AE224" s="583" t="str">
        <f t="shared" si="13"/>
        <v/>
      </c>
      <c r="AF224" s="583" t="str">
        <f t="shared" si="14"/>
        <v/>
      </c>
      <c r="AG224" s="583" t="str">
        <f t="shared" si="15"/>
        <v/>
      </c>
    </row>
    <row r="225" spans="1:33" ht="24.9" customHeight="1">
      <c r="A225" s="477">
        <v>210</v>
      </c>
      <c r="B225" s="488" t="str">
        <f>IF(基本情報入力シート!C262="","",基本情報入力シート!C262)</f>
        <v/>
      </c>
      <c r="C225" s="488"/>
      <c r="D225" s="488"/>
      <c r="E225" s="488"/>
      <c r="F225" s="488"/>
      <c r="G225" s="488"/>
      <c r="H225" s="488"/>
      <c r="I225" s="488"/>
      <c r="J225" s="494" t="str">
        <f>IF(基本情報入力シート!M262="","",基本情報入力シート!M262)</f>
        <v/>
      </c>
      <c r="K225" s="495" t="str">
        <f>IF(基本情報入力シート!R262="","",基本情報入力シート!R262)</f>
        <v/>
      </c>
      <c r="L225" s="495" t="str">
        <f>IF(基本情報入力シート!W262="","",基本情報入力シート!W262)</f>
        <v/>
      </c>
      <c r="M225" s="502" t="str">
        <f>IF(基本情報入力シート!X262="","",基本情報入力シート!X262)</f>
        <v/>
      </c>
      <c r="N225" s="512" t="str">
        <f>IF(基本情報入力シート!Y262="","",基本情報入力シート!Y262)</f>
        <v/>
      </c>
      <c r="O225" s="519"/>
      <c r="P225" s="523"/>
      <c r="Q225" s="526"/>
      <c r="R225" s="533"/>
      <c r="S225" s="537"/>
      <c r="T225" s="541" t="e">
        <v>#N/A</v>
      </c>
      <c r="U225" s="545"/>
      <c r="V225" s="551"/>
      <c r="W225" s="552"/>
      <c r="X225" s="560" t="e">
        <v>#N/A</v>
      </c>
      <c r="Y225" s="560"/>
      <c r="Z225" s="564"/>
      <c r="AA225" s="569"/>
      <c r="AB225" s="573" t="e">
        <v>#N/A</v>
      </c>
      <c r="AC225" s="577"/>
      <c r="AD225" s="580" t="str">
        <f t="shared" si="12"/>
        <v/>
      </c>
      <c r="AE225" s="583" t="str">
        <f t="shared" si="13"/>
        <v/>
      </c>
      <c r="AF225" s="583" t="str">
        <f t="shared" si="14"/>
        <v/>
      </c>
      <c r="AG225" s="583" t="str">
        <f t="shared" si="15"/>
        <v/>
      </c>
    </row>
    <row r="226" spans="1:33" ht="24.9" customHeight="1">
      <c r="A226" s="477">
        <v>211</v>
      </c>
      <c r="B226" s="488" t="str">
        <f>IF(基本情報入力シート!C263="","",基本情報入力シート!C263)</f>
        <v/>
      </c>
      <c r="C226" s="488"/>
      <c r="D226" s="488"/>
      <c r="E226" s="488"/>
      <c r="F226" s="488"/>
      <c r="G226" s="488"/>
      <c r="H226" s="488"/>
      <c r="I226" s="488"/>
      <c r="J226" s="494" t="str">
        <f>IF(基本情報入力シート!M263="","",基本情報入力シート!M263)</f>
        <v/>
      </c>
      <c r="K226" s="495" t="str">
        <f>IF(基本情報入力シート!R263="","",基本情報入力シート!R263)</f>
        <v/>
      </c>
      <c r="L226" s="495" t="str">
        <f>IF(基本情報入力シート!W263="","",基本情報入力シート!W263)</f>
        <v/>
      </c>
      <c r="M226" s="502" t="str">
        <f>IF(基本情報入力シート!X263="","",基本情報入力シート!X263)</f>
        <v/>
      </c>
      <c r="N226" s="512" t="str">
        <f>IF(基本情報入力シート!Y263="","",基本情報入力シート!Y263)</f>
        <v/>
      </c>
      <c r="O226" s="519"/>
      <c r="P226" s="523"/>
      <c r="Q226" s="526"/>
      <c r="R226" s="533"/>
      <c r="S226" s="537"/>
      <c r="T226" s="541" t="e">
        <v>#N/A</v>
      </c>
      <c r="U226" s="545"/>
      <c r="V226" s="551"/>
      <c r="W226" s="552"/>
      <c r="X226" s="560" t="e">
        <v>#N/A</v>
      </c>
      <c r="Y226" s="560"/>
      <c r="Z226" s="564"/>
      <c r="AA226" s="569"/>
      <c r="AB226" s="573" t="e">
        <v>#N/A</v>
      </c>
      <c r="AC226" s="577"/>
      <c r="AD226" s="580" t="str">
        <f t="shared" si="12"/>
        <v/>
      </c>
      <c r="AE226" s="583" t="str">
        <f t="shared" si="13"/>
        <v/>
      </c>
      <c r="AF226" s="583" t="str">
        <f t="shared" si="14"/>
        <v/>
      </c>
      <c r="AG226" s="583" t="str">
        <f t="shared" si="15"/>
        <v/>
      </c>
    </row>
    <row r="227" spans="1:33" ht="24.9" customHeight="1">
      <c r="A227" s="477">
        <v>212</v>
      </c>
      <c r="B227" s="488" t="str">
        <f>IF(基本情報入力シート!C264="","",基本情報入力シート!C264)</f>
        <v/>
      </c>
      <c r="C227" s="488"/>
      <c r="D227" s="488"/>
      <c r="E227" s="488"/>
      <c r="F227" s="488"/>
      <c r="G227" s="488"/>
      <c r="H227" s="488"/>
      <c r="I227" s="488"/>
      <c r="J227" s="494" t="str">
        <f>IF(基本情報入力シート!M264="","",基本情報入力シート!M264)</f>
        <v/>
      </c>
      <c r="K227" s="495" t="str">
        <f>IF(基本情報入力シート!R264="","",基本情報入力シート!R264)</f>
        <v/>
      </c>
      <c r="L227" s="495" t="str">
        <f>IF(基本情報入力シート!W264="","",基本情報入力シート!W264)</f>
        <v/>
      </c>
      <c r="M227" s="502" t="str">
        <f>IF(基本情報入力シート!X264="","",基本情報入力シート!X264)</f>
        <v/>
      </c>
      <c r="N227" s="512" t="str">
        <f>IF(基本情報入力シート!Y264="","",基本情報入力シート!Y264)</f>
        <v/>
      </c>
      <c r="O227" s="519"/>
      <c r="P227" s="523"/>
      <c r="Q227" s="526"/>
      <c r="R227" s="533"/>
      <c r="S227" s="537"/>
      <c r="T227" s="541" t="e">
        <v>#N/A</v>
      </c>
      <c r="U227" s="545"/>
      <c r="V227" s="551"/>
      <c r="W227" s="552"/>
      <c r="X227" s="560" t="e">
        <v>#N/A</v>
      </c>
      <c r="Y227" s="560"/>
      <c r="Z227" s="564"/>
      <c r="AA227" s="569"/>
      <c r="AB227" s="573" t="e">
        <v>#N/A</v>
      </c>
      <c r="AC227" s="577"/>
      <c r="AD227" s="580" t="str">
        <f t="shared" si="12"/>
        <v/>
      </c>
      <c r="AE227" s="583" t="str">
        <f t="shared" si="13"/>
        <v/>
      </c>
      <c r="AF227" s="583" t="str">
        <f t="shared" si="14"/>
        <v/>
      </c>
      <c r="AG227" s="583" t="str">
        <f t="shared" si="15"/>
        <v/>
      </c>
    </row>
    <row r="228" spans="1:33" ht="24.9" customHeight="1">
      <c r="A228" s="477">
        <v>213</v>
      </c>
      <c r="B228" s="488" t="str">
        <f>IF(基本情報入力シート!C265="","",基本情報入力シート!C265)</f>
        <v/>
      </c>
      <c r="C228" s="488"/>
      <c r="D228" s="488"/>
      <c r="E228" s="488"/>
      <c r="F228" s="488"/>
      <c r="G228" s="488"/>
      <c r="H228" s="488"/>
      <c r="I228" s="488"/>
      <c r="J228" s="494" t="str">
        <f>IF(基本情報入力シート!M265="","",基本情報入力シート!M265)</f>
        <v/>
      </c>
      <c r="K228" s="495" t="str">
        <f>IF(基本情報入力シート!R265="","",基本情報入力シート!R265)</f>
        <v/>
      </c>
      <c r="L228" s="495" t="str">
        <f>IF(基本情報入力シート!W265="","",基本情報入力シート!W265)</f>
        <v/>
      </c>
      <c r="M228" s="502" t="str">
        <f>IF(基本情報入力シート!X265="","",基本情報入力シート!X265)</f>
        <v/>
      </c>
      <c r="N228" s="512" t="str">
        <f>IF(基本情報入力シート!Y265="","",基本情報入力シート!Y265)</f>
        <v/>
      </c>
      <c r="O228" s="519"/>
      <c r="P228" s="523"/>
      <c r="Q228" s="526"/>
      <c r="R228" s="533"/>
      <c r="S228" s="537"/>
      <c r="T228" s="541" t="e">
        <v>#N/A</v>
      </c>
      <c r="U228" s="545"/>
      <c r="V228" s="551"/>
      <c r="W228" s="552"/>
      <c r="X228" s="560" t="e">
        <v>#N/A</v>
      </c>
      <c r="Y228" s="560"/>
      <c r="Z228" s="564"/>
      <c r="AA228" s="569"/>
      <c r="AB228" s="573" t="e">
        <v>#N/A</v>
      </c>
      <c r="AC228" s="577"/>
      <c r="AD228" s="580" t="str">
        <f t="shared" si="12"/>
        <v/>
      </c>
      <c r="AE228" s="583" t="str">
        <f t="shared" si="13"/>
        <v/>
      </c>
      <c r="AF228" s="583" t="str">
        <f t="shared" si="14"/>
        <v/>
      </c>
      <c r="AG228" s="583" t="str">
        <f t="shared" si="15"/>
        <v/>
      </c>
    </row>
    <row r="229" spans="1:33" ht="24.9" customHeight="1">
      <c r="A229" s="477">
        <v>214</v>
      </c>
      <c r="B229" s="488" t="str">
        <f>IF(基本情報入力シート!C266="","",基本情報入力シート!C266)</f>
        <v/>
      </c>
      <c r="C229" s="488"/>
      <c r="D229" s="488"/>
      <c r="E229" s="488"/>
      <c r="F229" s="488"/>
      <c r="G229" s="488"/>
      <c r="H229" s="488"/>
      <c r="I229" s="488"/>
      <c r="J229" s="494" t="str">
        <f>IF(基本情報入力シート!M266="","",基本情報入力シート!M266)</f>
        <v/>
      </c>
      <c r="K229" s="495" t="str">
        <f>IF(基本情報入力シート!R266="","",基本情報入力シート!R266)</f>
        <v/>
      </c>
      <c r="L229" s="495" t="str">
        <f>IF(基本情報入力シート!W266="","",基本情報入力シート!W266)</f>
        <v/>
      </c>
      <c r="M229" s="502" t="str">
        <f>IF(基本情報入力シート!X266="","",基本情報入力シート!X266)</f>
        <v/>
      </c>
      <c r="N229" s="512" t="str">
        <f>IF(基本情報入力シート!Y266="","",基本情報入力シート!Y266)</f>
        <v/>
      </c>
      <c r="O229" s="519"/>
      <c r="P229" s="523"/>
      <c r="Q229" s="526"/>
      <c r="R229" s="533"/>
      <c r="S229" s="537"/>
      <c r="T229" s="541" t="e">
        <v>#N/A</v>
      </c>
      <c r="U229" s="545"/>
      <c r="V229" s="551"/>
      <c r="W229" s="552"/>
      <c r="X229" s="560" t="e">
        <v>#N/A</v>
      </c>
      <c r="Y229" s="560"/>
      <c r="Z229" s="564"/>
      <c r="AA229" s="569"/>
      <c r="AB229" s="573" t="e">
        <v>#N/A</v>
      </c>
      <c r="AC229" s="577"/>
      <c r="AD229" s="580" t="str">
        <f t="shared" si="12"/>
        <v/>
      </c>
      <c r="AE229" s="583" t="str">
        <f t="shared" si="13"/>
        <v/>
      </c>
      <c r="AF229" s="583" t="str">
        <f t="shared" si="14"/>
        <v/>
      </c>
      <c r="AG229" s="583" t="str">
        <f t="shared" si="15"/>
        <v/>
      </c>
    </row>
    <row r="230" spans="1:33" ht="24.9" customHeight="1">
      <c r="A230" s="477">
        <v>215</v>
      </c>
      <c r="B230" s="488" t="str">
        <f>IF(基本情報入力シート!C267="","",基本情報入力シート!C267)</f>
        <v/>
      </c>
      <c r="C230" s="488"/>
      <c r="D230" s="488"/>
      <c r="E230" s="488"/>
      <c r="F230" s="488"/>
      <c r="G230" s="488"/>
      <c r="H230" s="488"/>
      <c r="I230" s="488"/>
      <c r="J230" s="494" t="str">
        <f>IF(基本情報入力シート!M267="","",基本情報入力シート!M267)</f>
        <v/>
      </c>
      <c r="K230" s="495" t="str">
        <f>IF(基本情報入力シート!R267="","",基本情報入力シート!R267)</f>
        <v/>
      </c>
      <c r="L230" s="495" t="str">
        <f>IF(基本情報入力シート!W267="","",基本情報入力シート!W267)</f>
        <v/>
      </c>
      <c r="M230" s="502" t="str">
        <f>IF(基本情報入力シート!X267="","",基本情報入力シート!X267)</f>
        <v/>
      </c>
      <c r="N230" s="512" t="str">
        <f>IF(基本情報入力シート!Y267="","",基本情報入力シート!Y267)</f>
        <v/>
      </c>
      <c r="O230" s="519"/>
      <c r="P230" s="523"/>
      <c r="Q230" s="526"/>
      <c r="R230" s="533"/>
      <c r="S230" s="537"/>
      <c r="T230" s="541" t="e">
        <v>#N/A</v>
      </c>
      <c r="U230" s="545"/>
      <c r="V230" s="551"/>
      <c r="W230" s="552"/>
      <c r="X230" s="560" t="e">
        <v>#N/A</v>
      </c>
      <c r="Y230" s="560"/>
      <c r="Z230" s="564"/>
      <c r="AA230" s="569"/>
      <c r="AB230" s="573" t="e">
        <v>#N/A</v>
      </c>
      <c r="AC230" s="577"/>
      <c r="AD230" s="580" t="str">
        <f t="shared" si="12"/>
        <v/>
      </c>
      <c r="AE230" s="583" t="str">
        <f t="shared" si="13"/>
        <v/>
      </c>
      <c r="AF230" s="583" t="str">
        <f t="shared" si="14"/>
        <v/>
      </c>
      <c r="AG230" s="583" t="str">
        <f t="shared" si="15"/>
        <v/>
      </c>
    </row>
    <row r="231" spans="1:33" ht="24.9" customHeight="1">
      <c r="A231" s="477">
        <v>216</v>
      </c>
      <c r="B231" s="488" t="str">
        <f>IF(基本情報入力シート!C268="","",基本情報入力シート!C268)</f>
        <v/>
      </c>
      <c r="C231" s="488"/>
      <c r="D231" s="488"/>
      <c r="E231" s="488"/>
      <c r="F231" s="488"/>
      <c r="G231" s="488"/>
      <c r="H231" s="488"/>
      <c r="I231" s="488"/>
      <c r="J231" s="494" t="str">
        <f>IF(基本情報入力シート!M268="","",基本情報入力シート!M268)</f>
        <v/>
      </c>
      <c r="K231" s="495" t="str">
        <f>IF(基本情報入力シート!R268="","",基本情報入力シート!R268)</f>
        <v/>
      </c>
      <c r="L231" s="495" t="str">
        <f>IF(基本情報入力シート!W268="","",基本情報入力シート!W268)</f>
        <v/>
      </c>
      <c r="M231" s="502" t="str">
        <f>IF(基本情報入力シート!X268="","",基本情報入力シート!X268)</f>
        <v/>
      </c>
      <c r="N231" s="512" t="str">
        <f>IF(基本情報入力シート!Y268="","",基本情報入力シート!Y268)</f>
        <v/>
      </c>
      <c r="O231" s="519"/>
      <c r="P231" s="523"/>
      <c r="Q231" s="526"/>
      <c r="R231" s="533"/>
      <c r="S231" s="537"/>
      <c r="T231" s="541" t="e">
        <v>#N/A</v>
      </c>
      <c r="U231" s="545"/>
      <c r="V231" s="551"/>
      <c r="W231" s="552"/>
      <c r="X231" s="560" t="e">
        <v>#N/A</v>
      </c>
      <c r="Y231" s="560"/>
      <c r="Z231" s="564"/>
      <c r="AA231" s="569"/>
      <c r="AB231" s="573" t="e">
        <v>#N/A</v>
      </c>
      <c r="AC231" s="577"/>
      <c r="AD231" s="580" t="str">
        <f t="shared" si="12"/>
        <v/>
      </c>
      <c r="AE231" s="583" t="str">
        <f t="shared" si="13"/>
        <v/>
      </c>
      <c r="AF231" s="583" t="str">
        <f t="shared" si="14"/>
        <v/>
      </c>
      <c r="AG231" s="583" t="str">
        <f t="shared" si="15"/>
        <v/>
      </c>
    </row>
    <row r="232" spans="1:33" ht="24.9" customHeight="1">
      <c r="A232" s="477">
        <v>217</v>
      </c>
      <c r="B232" s="488" t="str">
        <f>IF(基本情報入力シート!C269="","",基本情報入力シート!C269)</f>
        <v/>
      </c>
      <c r="C232" s="488"/>
      <c r="D232" s="488"/>
      <c r="E232" s="488"/>
      <c r="F232" s="488"/>
      <c r="G232" s="488"/>
      <c r="H232" s="488"/>
      <c r="I232" s="488"/>
      <c r="J232" s="494" t="str">
        <f>IF(基本情報入力シート!M269="","",基本情報入力シート!M269)</f>
        <v/>
      </c>
      <c r="K232" s="495" t="str">
        <f>IF(基本情報入力シート!R269="","",基本情報入力シート!R269)</f>
        <v/>
      </c>
      <c r="L232" s="495" t="str">
        <f>IF(基本情報入力シート!W269="","",基本情報入力シート!W269)</f>
        <v/>
      </c>
      <c r="M232" s="502" t="str">
        <f>IF(基本情報入力シート!X269="","",基本情報入力シート!X269)</f>
        <v/>
      </c>
      <c r="N232" s="512" t="str">
        <f>IF(基本情報入力シート!Y269="","",基本情報入力シート!Y269)</f>
        <v/>
      </c>
      <c r="O232" s="519"/>
      <c r="P232" s="523"/>
      <c r="Q232" s="526"/>
      <c r="R232" s="533"/>
      <c r="S232" s="537"/>
      <c r="T232" s="541" t="e">
        <v>#N/A</v>
      </c>
      <c r="U232" s="545"/>
      <c r="V232" s="551"/>
      <c r="W232" s="552"/>
      <c r="X232" s="560" t="e">
        <v>#N/A</v>
      </c>
      <c r="Y232" s="560"/>
      <c r="Z232" s="564"/>
      <c r="AA232" s="569"/>
      <c r="AB232" s="573" t="e">
        <v>#N/A</v>
      </c>
      <c r="AC232" s="577"/>
      <c r="AD232" s="580" t="str">
        <f t="shared" si="12"/>
        <v/>
      </c>
      <c r="AE232" s="583" t="str">
        <f t="shared" si="13"/>
        <v/>
      </c>
      <c r="AF232" s="583" t="str">
        <f t="shared" si="14"/>
        <v/>
      </c>
      <c r="AG232" s="583" t="str">
        <f t="shared" si="15"/>
        <v/>
      </c>
    </row>
    <row r="233" spans="1:33" ht="24.9" customHeight="1">
      <c r="A233" s="477">
        <v>218</v>
      </c>
      <c r="B233" s="488" t="str">
        <f>IF(基本情報入力シート!C270="","",基本情報入力シート!C270)</f>
        <v/>
      </c>
      <c r="C233" s="488"/>
      <c r="D233" s="488"/>
      <c r="E233" s="488"/>
      <c r="F233" s="488"/>
      <c r="G233" s="488"/>
      <c r="H233" s="488"/>
      <c r="I233" s="488"/>
      <c r="J233" s="494" t="str">
        <f>IF(基本情報入力シート!M270="","",基本情報入力シート!M270)</f>
        <v/>
      </c>
      <c r="K233" s="495" t="str">
        <f>IF(基本情報入力シート!R270="","",基本情報入力シート!R270)</f>
        <v/>
      </c>
      <c r="L233" s="495" t="str">
        <f>IF(基本情報入力シート!W270="","",基本情報入力シート!W270)</f>
        <v/>
      </c>
      <c r="M233" s="502" t="str">
        <f>IF(基本情報入力シート!X270="","",基本情報入力シート!X270)</f>
        <v/>
      </c>
      <c r="N233" s="512" t="str">
        <f>IF(基本情報入力シート!Y270="","",基本情報入力シート!Y270)</f>
        <v/>
      </c>
      <c r="O233" s="519"/>
      <c r="P233" s="523"/>
      <c r="Q233" s="526"/>
      <c r="R233" s="533"/>
      <c r="S233" s="537"/>
      <c r="T233" s="541" t="e">
        <v>#N/A</v>
      </c>
      <c r="U233" s="545"/>
      <c r="V233" s="551"/>
      <c r="W233" s="552"/>
      <c r="X233" s="560" t="e">
        <v>#N/A</v>
      </c>
      <c r="Y233" s="560"/>
      <c r="Z233" s="564"/>
      <c r="AA233" s="569"/>
      <c r="AB233" s="573" t="e">
        <v>#N/A</v>
      </c>
      <c r="AC233" s="577"/>
      <c r="AD233" s="580" t="str">
        <f t="shared" si="12"/>
        <v/>
      </c>
      <c r="AE233" s="583" t="str">
        <f t="shared" si="13"/>
        <v/>
      </c>
      <c r="AF233" s="583" t="str">
        <f t="shared" si="14"/>
        <v/>
      </c>
      <c r="AG233" s="583" t="str">
        <f t="shared" si="15"/>
        <v/>
      </c>
    </row>
    <row r="234" spans="1:33" ht="24.9" customHeight="1">
      <c r="A234" s="477">
        <v>219</v>
      </c>
      <c r="B234" s="488" t="str">
        <f>IF(基本情報入力シート!C271="","",基本情報入力シート!C271)</f>
        <v/>
      </c>
      <c r="C234" s="488"/>
      <c r="D234" s="488"/>
      <c r="E234" s="488"/>
      <c r="F234" s="488"/>
      <c r="G234" s="488"/>
      <c r="H234" s="488"/>
      <c r="I234" s="488"/>
      <c r="J234" s="494" t="str">
        <f>IF(基本情報入力シート!M271="","",基本情報入力シート!M271)</f>
        <v/>
      </c>
      <c r="K234" s="495" t="str">
        <f>IF(基本情報入力シート!R271="","",基本情報入力シート!R271)</f>
        <v/>
      </c>
      <c r="L234" s="495" t="str">
        <f>IF(基本情報入力シート!W271="","",基本情報入力シート!W271)</f>
        <v/>
      </c>
      <c r="M234" s="502" t="str">
        <f>IF(基本情報入力シート!X271="","",基本情報入力シート!X271)</f>
        <v/>
      </c>
      <c r="N234" s="512" t="str">
        <f>IF(基本情報入力シート!Y271="","",基本情報入力シート!Y271)</f>
        <v/>
      </c>
      <c r="O234" s="519"/>
      <c r="P234" s="523"/>
      <c r="Q234" s="526"/>
      <c r="R234" s="533"/>
      <c r="S234" s="537"/>
      <c r="T234" s="541" t="e">
        <v>#N/A</v>
      </c>
      <c r="U234" s="545"/>
      <c r="V234" s="551"/>
      <c r="W234" s="552"/>
      <c r="X234" s="560" t="e">
        <v>#N/A</v>
      </c>
      <c r="Y234" s="560"/>
      <c r="Z234" s="564"/>
      <c r="AA234" s="569"/>
      <c r="AB234" s="573" t="e">
        <v>#N/A</v>
      </c>
      <c r="AC234" s="577"/>
      <c r="AD234" s="580" t="str">
        <f t="shared" si="12"/>
        <v/>
      </c>
      <c r="AE234" s="583" t="str">
        <f t="shared" si="13"/>
        <v/>
      </c>
      <c r="AF234" s="583" t="str">
        <f t="shared" si="14"/>
        <v/>
      </c>
      <c r="AG234" s="583" t="str">
        <f t="shared" si="15"/>
        <v/>
      </c>
    </row>
    <row r="235" spans="1:33" ht="24.9" customHeight="1">
      <c r="A235" s="477">
        <v>220</v>
      </c>
      <c r="B235" s="488" t="str">
        <f>IF(基本情報入力シート!C272="","",基本情報入力シート!C272)</f>
        <v/>
      </c>
      <c r="C235" s="488"/>
      <c r="D235" s="488"/>
      <c r="E235" s="488"/>
      <c r="F235" s="488"/>
      <c r="G235" s="488"/>
      <c r="H235" s="488"/>
      <c r="I235" s="488"/>
      <c r="J235" s="494" t="str">
        <f>IF(基本情報入力シート!M272="","",基本情報入力シート!M272)</f>
        <v/>
      </c>
      <c r="K235" s="495" t="str">
        <f>IF(基本情報入力シート!R272="","",基本情報入力シート!R272)</f>
        <v/>
      </c>
      <c r="L235" s="495" t="str">
        <f>IF(基本情報入力シート!W272="","",基本情報入力シート!W272)</f>
        <v/>
      </c>
      <c r="M235" s="502" t="str">
        <f>IF(基本情報入力シート!X272="","",基本情報入力シート!X272)</f>
        <v/>
      </c>
      <c r="N235" s="512" t="str">
        <f>IF(基本情報入力シート!Y272="","",基本情報入力シート!Y272)</f>
        <v/>
      </c>
      <c r="O235" s="519"/>
      <c r="P235" s="523"/>
      <c r="Q235" s="526"/>
      <c r="R235" s="533"/>
      <c r="S235" s="537"/>
      <c r="T235" s="541" t="e">
        <v>#N/A</v>
      </c>
      <c r="U235" s="545"/>
      <c r="V235" s="551"/>
      <c r="W235" s="552"/>
      <c r="X235" s="560" t="e">
        <v>#N/A</v>
      </c>
      <c r="Y235" s="560"/>
      <c r="Z235" s="564"/>
      <c r="AA235" s="569"/>
      <c r="AB235" s="573" t="e">
        <v>#N/A</v>
      </c>
      <c r="AC235" s="577"/>
      <c r="AD235" s="580" t="str">
        <f t="shared" si="12"/>
        <v/>
      </c>
      <c r="AE235" s="583" t="str">
        <f t="shared" si="13"/>
        <v/>
      </c>
      <c r="AF235" s="583" t="str">
        <f t="shared" si="14"/>
        <v/>
      </c>
      <c r="AG235" s="583" t="str">
        <f t="shared" si="15"/>
        <v/>
      </c>
    </row>
    <row r="236" spans="1:33" ht="24.9" customHeight="1">
      <c r="A236" s="477">
        <v>221</v>
      </c>
      <c r="B236" s="488" t="str">
        <f>IF(基本情報入力シート!C273="","",基本情報入力シート!C273)</f>
        <v/>
      </c>
      <c r="C236" s="488"/>
      <c r="D236" s="488"/>
      <c r="E236" s="488"/>
      <c r="F236" s="488"/>
      <c r="G236" s="488"/>
      <c r="H236" s="488"/>
      <c r="I236" s="488"/>
      <c r="J236" s="494" t="str">
        <f>IF(基本情報入力シート!M273="","",基本情報入力シート!M273)</f>
        <v/>
      </c>
      <c r="K236" s="495" t="str">
        <f>IF(基本情報入力シート!R273="","",基本情報入力シート!R273)</f>
        <v/>
      </c>
      <c r="L236" s="495" t="str">
        <f>IF(基本情報入力シート!W273="","",基本情報入力シート!W273)</f>
        <v/>
      </c>
      <c r="M236" s="502" t="str">
        <f>IF(基本情報入力シート!X273="","",基本情報入力シート!X273)</f>
        <v/>
      </c>
      <c r="N236" s="512" t="str">
        <f>IF(基本情報入力シート!Y273="","",基本情報入力シート!Y273)</f>
        <v/>
      </c>
      <c r="O236" s="519"/>
      <c r="P236" s="523"/>
      <c r="Q236" s="526"/>
      <c r="R236" s="533"/>
      <c r="S236" s="537"/>
      <c r="T236" s="541" t="e">
        <v>#N/A</v>
      </c>
      <c r="U236" s="545"/>
      <c r="V236" s="551"/>
      <c r="W236" s="552"/>
      <c r="X236" s="560" t="e">
        <v>#N/A</v>
      </c>
      <c r="Y236" s="560"/>
      <c r="Z236" s="564"/>
      <c r="AA236" s="569"/>
      <c r="AB236" s="573" t="e">
        <v>#N/A</v>
      </c>
      <c r="AC236" s="577"/>
      <c r="AD236" s="580" t="str">
        <f t="shared" si="12"/>
        <v/>
      </c>
      <c r="AE236" s="583" t="str">
        <f t="shared" si="13"/>
        <v/>
      </c>
      <c r="AF236" s="583" t="str">
        <f t="shared" si="14"/>
        <v/>
      </c>
      <c r="AG236" s="583" t="str">
        <f t="shared" si="15"/>
        <v/>
      </c>
    </row>
    <row r="237" spans="1:33" ht="24.9" customHeight="1">
      <c r="A237" s="477">
        <v>222</v>
      </c>
      <c r="B237" s="488" t="str">
        <f>IF(基本情報入力シート!C274="","",基本情報入力シート!C274)</f>
        <v/>
      </c>
      <c r="C237" s="488"/>
      <c r="D237" s="488"/>
      <c r="E237" s="488"/>
      <c r="F237" s="488"/>
      <c r="G237" s="488"/>
      <c r="H237" s="488"/>
      <c r="I237" s="488"/>
      <c r="J237" s="494" t="str">
        <f>IF(基本情報入力シート!M274="","",基本情報入力シート!M274)</f>
        <v/>
      </c>
      <c r="K237" s="495" t="str">
        <f>IF(基本情報入力シート!R274="","",基本情報入力シート!R274)</f>
        <v/>
      </c>
      <c r="L237" s="495" t="str">
        <f>IF(基本情報入力シート!W274="","",基本情報入力シート!W274)</f>
        <v/>
      </c>
      <c r="M237" s="502" t="str">
        <f>IF(基本情報入力シート!X274="","",基本情報入力シート!X274)</f>
        <v/>
      </c>
      <c r="N237" s="512" t="str">
        <f>IF(基本情報入力シート!Y274="","",基本情報入力シート!Y274)</f>
        <v/>
      </c>
      <c r="O237" s="519"/>
      <c r="P237" s="523"/>
      <c r="Q237" s="526"/>
      <c r="R237" s="533"/>
      <c r="S237" s="537"/>
      <c r="T237" s="541" t="e">
        <v>#N/A</v>
      </c>
      <c r="U237" s="545"/>
      <c r="V237" s="551"/>
      <c r="W237" s="552"/>
      <c r="X237" s="560" t="e">
        <v>#N/A</v>
      </c>
      <c r="Y237" s="560"/>
      <c r="Z237" s="564"/>
      <c r="AA237" s="569"/>
      <c r="AB237" s="573" t="e">
        <v>#N/A</v>
      </c>
      <c r="AC237" s="577"/>
      <c r="AD237" s="580" t="str">
        <f t="shared" si="12"/>
        <v/>
      </c>
      <c r="AE237" s="583" t="str">
        <f t="shared" si="13"/>
        <v/>
      </c>
      <c r="AF237" s="583" t="str">
        <f t="shared" si="14"/>
        <v/>
      </c>
      <c r="AG237" s="583" t="str">
        <f t="shared" si="15"/>
        <v/>
      </c>
    </row>
    <row r="238" spans="1:33" ht="24.9" customHeight="1">
      <c r="A238" s="477">
        <v>223</v>
      </c>
      <c r="B238" s="488" t="str">
        <f>IF(基本情報入力シート!C275="","",基本情報入力シート!C275)</f>
        <v/>
      </c>
      <c r="C238" s="488"/>
      <c r="D238" s="488"/>
      <c r="E238" s="488"/>
      <c r="F238" s="488"/>
      <c r="G238" s="488"/>
      <c r="H238" s="488"/>
      <c r="I238" s="488"/>
      <c r="J238" s="494" t="str">
        <f>IF(基本情報入力シート!M275="","",基本情報入力シート!M275)</f>
        <v/>
      </c>
      <c r="K238" s="495" t="str">
        <f>IF(基本情報入力シート!R275="","",基本情報入力シート!R275)</f>
        <v/>
      </c>
      <c r="L238" s="495" t="str">
        <f>IF(基本情報入力シート!W275="","",基本情報入力シート!W275)</f>
        <v/>
      </c>
      <c r="M238" s="502" t="str">
        <f>IF(基本情報入力シート!X275="","",基本情報入力シート!X275)</f>
        <v/>
      </c>
      <c r="N238" s="512" t="str">
        <f>IF(基本情報入力シート!Y275="","",基本情報入力シート!Y275)</f>
        <v/>
      </c>
      <c r="O238" s="519"/>
      <c r="P238" s="523"/>
      <c r="Q238" s="526"/>
      <c r="R238" s="533"/>
      <c r="S238" s="537"/>
      <c r="T238" s="541" t="e">
        <v>#N/A</v>
      </c>
      <c r="U238" s="545"/>
      <c r="V238" s="551"/>
      <c r="W238" s="552"/>
      <c r="X238" s="560" t="e">
        <v>#N/A</v>
      </c>
      <c r="Y238" s="560"/>
      <c r="Z238" s="564"/>
      <c r="AA238" s="569"/>
      <c r="AB238" s="573" t="e">
        <v>#N/A</v>
      </c>
      <c r="AC238" s="577"/>
      <c r="AD238" s="580" t="str">
        <f t="shared" si="12"/>
        <v/>
      </c>
      <c r="AE238" s="583" t="str">
        <f t="shared" si="13"/>
        <v/>
      </c>
      <c r="AF238" s="583" t="str">
        <f t="shared" si="14"/>
        <v/>
      </c>
      <c r="AG238" s="583" t="str">
        <f t="shared" si="15"/>
        <v/>
      </c>
    </row>
    <row r="239" spans="1:33" ht="24.9" customHeight="1">
      <c r="A239" s="477">
        <v>224</v>
      </c>
      <c r="B239" s="488" t="str">
        <f>IF(基本情報入力シート!C276="","",基本情報入力シート!C276)</f>
        <v/>
      </c>
      <c r="C239" s="488"/>
      <c r="D239" s="488"/>
      <c r="E239" s="488"/>
      <c r="F239" s="488"/>
      <c r="G239" s="488"/>
      <c r="H239" s="488"/>
      <c r="I239" s="488"/>
      <c r="J239" s="494" t="str">
        <f>IF(基本情報入力シート!M276="","",基本情報入力シート!M276)</f>
        <v/>
      </c>
      <c r="K239" s="495" t="str">
        <f>IF(基本情報入力シート!R276="","",基本情報入力シート!R276)</f>
        <v/>
      </c>
      <c r="L239" s="495" t="str">
        <f>IF(基本情報入力シート!W276="","",基本情報入力シート!W276)</f>
        <v/>
      </c>
      <c r="M239" s="502" t="str">
        <f>IF(基本情報入力シート!X276="","",基本情報入力シート!X276)</f>
        <v/>
      </c>
      <c r="N239" s="512" t="str">
        <f>IF(基本情報入力シート!Y276="","",基本情報入力シート!Y276)</f>
        <v/>
      </c>
      <c r="O239" s="519"/>
      <c r="P239" s="523"/>
      <c r="Q239" s="526"/>
      <c r="R239" s="533"/>
      <c r="S239" s="537"/>
      <c r="T239" s="541" t="e">
        <v>#N/A</v>
      </c>
      <c r="U239" s="545"/>
      <c r="V239" s="551"/>
      <c r="W239" s="552"/>
      <c r="X239" s="560" t="e">
        <v>#N/A</v>
      </c>
      <c r="Y239" s="560"/>
      <c r="Z239" s="564"/>
      <c r="AA239" s="569"/>
      <c r="AB239" s="573" t="e">
        <v>#N/A</v>
      </c>
      <c r="AC239" s="577"/>
      <c r="AD239" s="580" t="str">
        <f t="shared" si="12"/>
        <v/>
      </c>
      <c r="AE239" s="583" t="str">
        <f t="shared" si="13"/>
        <v/>
      </c>
      <c r="AF239" s="583" t="str">
        <f t="shared" si="14"/>
        <v/>
      </c>
      <c r="AG239" s="583" t="str">
        <f t="shared" si="15"/>
        <v/>
      </c>
    </row>
    <row r="240" spans="1:33" ht="24.9" customHeight="1">
      <c r="A240" s="477">
        <v>225</v>
      </c>
      <c r="B240" s="488" t="str">
        <f>IF(基本情報入力シート!C277="","",基本情報入力シート!C277)</f>
        <v/>
      </c>
      <c r="C240" s="488"/>
      <c r="D240" s="488"/>
      <c r="E240" s="488"/>
      <c r="F240" s="488"/>
      <c r="G240" s="488"/>
      <c r="H240" s="488"/>
      <c r="I240" s="488"/>
      <c r="J240" s="494" t="str">
        <f>IF(基本情報入力シート!M277="","",基本情報入力シート!M277)</f>
        <v/>
      </c>
      <c r="K240" s="495" t="str">
        <f>IF(基本情報入力シート!R277="","",基本情報入力シート!R277)</f>
        <v/>
      </c>
      <c r="L240" s="495" t="str">
        <f>IF(基本情報入力シート!W277="","",基本情報入力シート!W277)</f>
        <v/>
      </c>
      <c r="M240" s="502" t="str">
        <f>IF(基本情報入力シート!X277="","",基本情報入力シート!X277)</f>
        <v/>
      </c>
      <c r="N240" s="512" t="str">
        <f>IF(基本情報入力シート!Y277="","",基本情報入力シート!Y277)</f>
        <v/>
      </c>
      <c r="O240" s="519"/>
      <c r="P240" s="523"/>
      <c r="Q240" s="526"/>
      <c r="R240" s="533"/>
      <c r="S240" s="537"/>
      <c r="T240" s="541" t="e">
        <v>#N/A</v>
      </c>
      <c r="U240" s="545"/>
      <c r="V240" s="551"/>
      <c r="W240" s="552"/>
      <c r="X240" s="560" t="e">
        <v>#N/A</v>
      </c>
      <c r="Y240" s="560"/>
      <c r="Z240" s="564"/>
      <c r="AA240" s="569"/>
      <c r="AB240" s="573" t="e">
        <v>#N/A</v>
      </c>
      <c r="AC240" s="577"/>
      <c r="AD240" s="580" t="str">
        <f t="shared" si="12"/>
        <v/>
      </c>
      <c r="AE240" s="583" t="str">
        <f t="shared" si="13"/>
        <v/>
      </c>
      <c r="AF240" s="583" t="str">
        <f t="shared" si="14"/>
        <v/>
      </c>
      <c r="AG240" s="583" t="str">
        <f t="shared" si="15"/>
        <v/>
      </c>
    </row>
    <row r="241" spans="1:33" ht="24.9" customHeight="1">
      <c r="A241" s="477">
        <v>226</v>
      </c>
      <c r="B241" s="488" t="str">
        <f>IF(基本情報入力シート!C278="","",基本情報入力シート!C278)</f>
        <v/>
      </c>
      <c r="C241" s="488"/>
      <c r="D241" s="488"/>
      <c r="E241" s="488"/>
      <c r="F241" s="488"/>
      <c r="G241" s="488"/>
      <c r="H241" s="488"/>
      <c r="I241" s="488"/>
      <c r="J241" s="494" t="str">
        <f>IF(基本情報入力シート!M278="","",基本情報入力シート!M278)</f>
        <v/>
      </c>
      <c r="K241" s="495" t="str">
        <f>IF(基本情報入力シート!R278="","",基本情報入力シート!R278)</f>
        <v/>
      </c>
      <c r="L241" s="495" t="str">
        <f>IF(基本情報入力シート!W278="","",基本情報入力シート!W278)</f>
        <v/>
      </c>
      <c r="M241" s="502" t="str">
        <f>IF(基本情報入力シート!X278="","",基本情報入力シート!X278)</f>
        <v/>
      </c>
      <c r="N241" s="512" t="str">
        <f>IF(基本情報入力シート!Y278="","",基本情報入力シート!Y278)</f>
        <v/>
      </c>
      <c r="O241" s="519"/>
      <c r="P241" s="523"/>
      <c r="Q241" s="526"/>
      <c r="R241" s="533"/>
      <c r="S241" s="537"/>
      <c r="T241" s="541" t="e">
        <v>#N/A</v>
      </c>
      <c r="U241" s="545"/>
      <c r="V241" s="551"/>
      <c r="W241" s="552"/>
      <c r="X241" s="560" t="e">
        <v>#N/A</v>
      </c>
      <c r="Y241" s="560"/>
      <c r="Z241" s="564"/>
      <c r="AA241" s="569"/>
      <c r="AB241" s="573" t="e">
        <v>#N/A</v>
      </c>
      <c r="AC241" s="577"/>
      <c r="AD241" s="580" t="str">
        <f t="shared" si="12"/>
        <v/>
      </c>
      <c r="AE241" s="583" t="str">
        <f t="shared" si="13"/>
        <v/>
      </c>
      <c r="AF241" s="583" t="str">
        <f t="shared" si="14"/>
        <v/>
      </c>
      <c r="AG241" s="583" t="str">
        <f t="shared" si="15"/>
        <v/>
      </c>
    </row>
    <row r="242" spans="1:33" ht="24.9" customHeight="1">
      <c r="A242" s="477">
        <v>227</v>
      </c>
      <c r="B242" s="488" t="str">
        <f>IF(基本情報入力シート!C279="","",基本情報入力シート!C279)</f>
        <v/>
      </c>
      <c r="C242" s="488"/>
      <c r="D242" s="488"/>
      <c r="E242" s="488"/>
      <c r="F242" s="488"/>
      <c r="G242" s="488"/>
      <c r="H242" s="488"/>
      <c r="I242" s="488"/>
      <c r="J242" s="494" t="str">
        <f>IF(基本情報入力シート!M279="","",基本情報入力シート!M279)</f>
        <v/>
      </c>
      <c r="K242" s="495" t="str">
        <f>IF(基本情報入力シート!R279="","",基本情報入力シート!R279)</f>
        <v/>
      </c>
      <c r="L242" s="495" t="str">
        <f>IF(基本情報入力シート!W279="","",基本情報入力シート!W279)</f>
        <v/>
      </c>
      <c r="M242" s="502" t="str">
        <f>IF(基本情報入力シート!X279="","",基本情報入力シート!X279)</f>
        <v/>
      </c>
      <c r="N242" s="512" t="str">
        <f>IF(基本情報入力シート!Y279="","",基本情報入力シート!Y279)</f>
        <v/>
      </c>
      <c r="O242" s="519"/>
      <c r="P242" s="523"/>
      <c r="Q242" s="526"/>
      <c r="R242" s="533"/>
      <c r="S242" s="537"/>
      <c r="T242" s="541" t="e">
        <v>#N/A</v>
      </c>
      <c r="U242" s="545"/>
      <c r="V242" s="551"/>
      <c r="W242" s="552"/>
      <c r="X242" s="560" t="e">
        <v>#N/A</v>
      </c>
      <c r="Y242" s="560"/>
      <c r="Z242" s="564"/>
      <c r="AA242" s="569"/>
      <c r="AB242" s="573" t="e">
        <v>#N/A</v>
      </c>
      <c r="AC242" s="577"/>
      <c r="AD242" s="580" t="str">
        <f t="shared" si="12"/>
        <v/>
      </c>
      <c r="AE242" s="583" t="str">
        <f t="shared" si="13"/>
        <v/>
      </c>
      <c r="AF242" s="583" t="str">
        <f t="shared" si="14"/>
        <v/>
      </c>
      <c r="AG242" s="583" t="str">
        <f t="shared" si="15"/>
        <v/>
      </c>
    </row>
    <row r="243" spans="1:33" ht="24.9" customHeight="1">
      <c r="A243" s="477">
        <v>228</v>
      </c>
      <c r="B243" s="488" t="str">
        <f>IF(基本情報入力シート!C280="","",基本情報入力シート!C280)</f>
        <v/>
      </c>
      <c r="C243" s="488"/>
      <c r="D243" s="488"/>
      <c r="E243" s="488"/>
      <c r="F243" s="488"/>
      <c r="G243" s="488"/>
      <c r="H243" s="488"/>
      <c r="I243" s="488"/>
      <c r="J243" s="494" t="str">
        <f>IF(基本情報入力シート!M280="","",基本情報入力シート!M280)</f>
        <v/>
      </c>
      <c r="K243" s="495" t="str">
        <f>IF(基本情報入力シート!R280="","",基本情報入力シート!R280)</f>
        <v/>
      </c>
      <c r="L243" s="495" t="str">
        <f>IF(基本情報入力シート!W280="","",基本情報入力シート!W280)</f>
        <v/>
      </c>
      <c r="M243" s="502" t="str">
        <f>IF(基本情報入力シート!X280="","",基本情報入力シート!X280)</f>
        <v/>
      </c>
      <c r="N243" s="512" t="str">
        <f>IF(基本情報入力シート!Y280="","",基本情報入力シート!Y280)</f>
        <v/>
      </c>
      <c r="O243" s="519"/>
      <c r="P243" s="523"/>
      <c r="Q243" s="526"/>
      <c r="R243" s="533"/>
      <c r="S243" s="537"/>
      <c r="T243" s="541" t="e">
        <v>#N/A</v>
      </c>
      <c r="U243" s="545"/>
      <c r="V243" s="551"/>
      <c r="W243" s="552"/>
      <c r="X243" s="560" t="e">
        <v>#N/A</v>
      </c>
      <c r="Y243" s="560"/>
      <c r="Z243" s="564"/>
      <c r="AA243" s="569"/>
      <c r="AB243" s="573" t="e">
        <v>#N/A</v>
      </c>
      <c r="AC243" s="577"/>
      <c r="AD243" s="580" t="str">
        <f t="shared" si="12"/>
        <v/>
      </c>
      <c r="AE243" s="583" t="str">
        <f t="shared" si="13"/>
        <v/>
      </c>
      <c r="AF243" s="583" t="str">
        <f t="shared" si="14"/>
        <v/>
      </c>
      <c r="AG243" s="583" t="str">
        <f t="shared" si="15"/>
        <v/>
      </c>
    </row>
    <row r="244" spans="1:33" ht="24.9" customHeight="1">
      <c r="A244" s="477">
        <v>229</v>
      </c>
      <c r="B244" s="488" t="str">
        <f>IF(基本情報入力シート!C281="","",基本情報入力シート!C281)</f>
        <v/>
      </c>
      <c r="C244" s="488"/>
      <c r="D244" s="488"/>
      <c r="E244" s="488"/>
      <c r="F244" s="488"/>
      <c r="G244" s="488"/>
      <c r="H244" s="488"/>
      <c r="I244" s="488"/>
      <c r="J244" s="494" t="str">
        <f>IF(基本情報入力シート!M281="","",基本情報入力シート!M281)</f>
        <v/>
      </c>
      <c r="K244" s="495" t="str">
        <f>IF(基本情報入力シート!R281="","",基本情報入力シート!R281)</f>
        <v/>
      </c>
      <c r="L244" s="495" t="str">
        <f>IF(基本情報入力シート!W281="","",基本情報入力シート!W281)</f>
        <v/>
      </c>
      <c r="M244" s="502" t="str">
        <f>IF(基本情報入力シート!X281="","",基本情報入力シート!X281)</f>
        <v/>
      </c>
      <c r="N244" s="512" t="str">
        <f>IF(基本情報入力シート!Y281="","",基本情報入力シート!Y281)</f>
        <v/>
      </c>
      <c r="O244" s="519"/>
      <c r="P244" s="523"/>
      <c r="Q244" s="526"/>
      <c r="R244" s="533"/>
      <c r="S244" s="537"/>
      <c r="T244" s="541" t="e">
        <v>#N/A</v>
      </c>
      <c r="U244" s="545"/>
      <c r="V244" s="551"/>
      <c r="W244" s="552"/>
      <c r="X244" s="560" t="e">
        <v>#N/A</v>
      </c>
      <c r="Y244" s="560"/>
      <c r="Z244" s="564"/>
      <c r="AA244" s="569"/>
      <c r="AB244" s="573" t="e">
        <v>#N/A</v>
      </c>
      <c r="AC244" s="577"/>
      <c r="AD244" s="580" t="str">
        <f t="shared" si="12"/>
        <v/>
      </c>
      <c r="AE244" s="583" t="str">
        <f t="shared" si="13"/>
        <v/>
      </c>
      <c r="AF244" s="583" t="str">
        <f t="shared" si="14"/>
        <v/>
      </c>
      <c r="AG244" s="583" t="str">
        <f t="shared" si="15"/>
        <v/>
      </c>
    </row>
    <row r="245" spans="1:33" ht="24.9" customHeight="1">
      <c r="A245" s="477">
        <v>230</v>
      </c>
      <c r="B245" s="488" t="str">
        <f>IF(基本情報入力シート!C282="","",基本情報入力シート!C282)</f>
        <v/>
      </c>
      <c r="C245" s="488"/>
      <c r="D245" s="488"/>
      <c r="E245" s="488"/>
      <c r="F245" s="488"/>
      <c r="G245" s="488"/>
      <c r="H245" s="488"/>
      <c r="I245" s="488"/>
      <c r="J245" s="494" t="str">
        <f>IF(基本情報入力シート!M282="","",基本情報入力シート!M282)</f>
        <v/>
      </c>
      <c r="K245" s="495" t="str">
        <f>IF(基本情報入力シート!R282="","",基本情報入力シート!R282)</f>
        <v/>
      </c>
      <c r="L245" s="495" t="str">
        <f>IF(基本情報入力シート!W282="","",基本情報入力シート!W282)</f>
        <v/>
      </c>
      <c r="M245" s="502" t="str">
        <f>IF(基本情報入力シート!X282="","",基本情報入力シート!X282)</f>
        <v/>
      </c>
      <c r="N245" s="512" t="str">
        <f>IF(基本情報入力シート!Y282="","",基本情報入力シート!Y282)</f>
        <v/>
      </c>
      <c r="O245" s="519"/>
      <c r="P245" s="523"/>
      <c r="Q245" s="526"/>
      <c r="R245" s="533"/>
      <c r="S245" s="537"/>
      <c r="T245" s="541" t="e">
        <v>#N/A</v>
      </c>
      <c r="U245" s="545"/>
      <c r="V245" s="551"/>
      <c r="W245" s="552"/>
      <c r="X245" s="560" t="e">
        <v>#N/A</v>
      </c>
      <c r="Y245" s="560"/>
      <c r="Z245" s="564"/>
      <c r="AA245" s="569"/>
      <c r="AB245" s="573" t="e">
        <v>#N/A</v>
      </c>
      <c r="AC245" s="577"/>
      <c r="AD245" s="580" t="str">
        <f t="shared" si="12"/>
        <v/>
      </c>
      <c r="AE245" s="583" t="str">
        <f t="shared" si="13"/>
        <v/>
      </c>
      <c r="AF245" s="583" t="str">
        <f t="shared" si="14"/>
        <v/>
      </c>
      <c r="AG245" s="583" t="str">
        <f t="shared" si="15"/>
        <v/>
      </c>
    </row>
    <row r="246" spans="1:33" ht="24.9" customHeight="1">
      <c r="A246" s="477">
        <v>231</v>
      </c>
      <c r="B246" s="488" t="str">
        <f>IF(基本情報入力シート!C283="","",基本情報入力シート!C283)</f>
        <v/>
      </c>
      <c r="C246" s="488"/>
      <c r="D246" s="488"/>
      <c r="E246" s="488"/>
      <c r="F246" s="488"/>
      <c r="G246" s="488"/>
      <c r="H246" s="488"/>
      <c r="I246" s="488"/>
      <c r="J246" s="494" t="str">
        <f>IF(基本情報入力シート!M283="","",基本情報入力シート!M283)</f>
        <v/>
      </c>
      <c r="K246" s="495" t="str">
        <f>IF(基本情報入力シート!R283="","",基本情報入力シート!R283)</f>
        <v/>
      </c>
      <c r="L246" s="495" t="str">
        <f>IF(基本情報入力シート!W283="","",基本情報入力シート!W283)</f>
        <v/>
      </c>
      <c r="M246" s="502" t="str">
        <f>IF(基本情報入力シート!X283="","",基本情報入力シート!X283)</f>
        <v/>
      </c>
      <c r="N246" s="512" t="str">
        <f>IF(基本情報入力シート!Y283="","",基本情報入力シート!Y283)</f>
        <v/>
      </c>
      <c r="O246" s="519"/>
      <c r="P246" s="523"/>
      <c r="Q246" s="526"/>
      <c r="R246" s="533"/>
      <c r="S246" s="537"/>
      <c r="T246" s="541" t="e">
        <v>#N/A</v>
      </c>
      <c r="U246" s="545"/>
      <c r="V246" s="551"/>
      <c r="W246" s="552"/>
      <c r="X246" s="560" t="e">
        <v>#N/A</v>
      </c>
      <c r="Y246" s="560"/>
      <c r="Z246" s="564"/>
      <c r="AA246" s="569"/>
      <c r="AB246" s="573" t="e">
        <v>#N/A</v>
      </c>
      <c r="AC246" s="577"/>
      <c r="AD246" s="580" t="str">
        <f t="shared" si="12"/>
        <v/>
      </c>
      <c r="AE246" s="583" t="str">
        <f t="shared" si="13"/>
        <v/>
      </c>
      <c r="AF246" s="583" t="str">
        <f t="shared" si="14"/>
        <v/>
      </c>
      <c r="AG246" s="583" t="str">
        <f t="shared" si="15"/>
        <v/>
      </c>
    </row>
    <row r="247" spans="1:33" ht="24.9" customHeight="1">
      <c r="A247" s="477">
        <v>232</v>
      </c>
      <c r="B247" s="488" t="str">
        <f>IF(基本情報入力シート!C284="","",基本情報入力シート!C284)</f>
        <v/>
      </c>
      <c r="C247" s="488"/>
      <c r="D247" s="488"/>
      <c r="E247" s="488"/>
      <c r="F247" s="488"/>
      <c r="G247" s="488"/>
      <c r="H247" s="488"/>
      <c r="I247" s="488"/>
      <c r="J247" s="494" t="str">
        <f>IF(基本情報入力シート!M284="","",基本情報入力シート!M284)</f>
        <v/>
      </c>
      <c r="K247" s="495" t="str">
        <f>IF(基本情報入力シート!R284="","",基本情報入力シート!R284)</f>
        <v/>
      </c>
      <c r="L247" s="495" t="str">
        <f>IF(基本情報入力シート!W284="","",基本情報入力シート!W284)</f>
        <v/>
      </c>
      <c r="M247" s="502" t="str">
        <f>IF(基本情報入力シート!X284="","",基本情報入力シート!X284)</f>
        <v/>
      </c>
      <c r="N247" s="512" t="str">
        <f>IF(基本情報入力シート!Y284="","",基本情報入力シート!Y284)</f>
        <v/>
      </c>
      <c r="O247" s="519"/>
      <c r="P247" s="523"/>
      <c r="Q247" s="526"/>
      <c r="R247" s="533"/>
      <c r="S247" s="537"/>
      <c r="T247" s="541" t="e">
        <v>#N/A</v>
      </c>
      <c r="U247" s="545"/>
      <c r="V247" s="551"/>
      <c r="W247" s="552"/>
      <c r="X247" s="560" t="e">
        <v>#N/A</v>
      </c>
      <c r="Y247" s="560"/>
      <c r="Z247" s="564"/>
      <c r="AA247" s="569"/>
      <c r="AB247" s="573" t="e">
        <v>#N/A</v>
      </c>
      <c r="AC247" s="577"/>
      <c r="AD247" s="580" t="str">
        <f t="shared" si="12"/>
        <v/>
      </c>
      <c r="AE247" s="583" t="str">
        <f t="shared" si="13"/>
        <v/>
      </c>
      <c r="AF247" s="583" t="str">
        <f t="shared" si="14"/>
        <v/>
      </c>
      <c r="AG247" s="583" t="str">
        <f t="shared" si="15"/>
        <v/>
      </c>
    </row>
    <row r="248" spans="1:33" ht="24.9" customHeight="1">
      <c r="A248" s="477">
        <v>233</v>
      </c>
      <c r="B248" s="488" t="str">
        <f>IF(基本情報入力シート!C285="","",基本情報入力シート!C285)</f>
        <v/>
      </c>
      <c r="C248" s="488"/>
      <c r="D248" s="488"/>
      <c r="E248" s="488"/>
      <c r="F248" s="488"/>
      <c r="G248" s="488"/>
      <c r="H248" s="488"/>
      <c r="I248" s="488"/>
      <c r="J248" s="494" t="str">
        <f>IF(基本情報入力シート!M285="","",基本情報入力シート!M285)</f>
        <v/>
      </c>
      <c r="K248" s="495" t="str">
        <f>IF(基本情報入力シート!R285="","",基本情報入力シート!R285)</f>
        <v/>
      </c>
      <c r="L248" s="495" t="str">
        <f>IF(基本情報入力シート!W285="","",基本情報入力シート!W285)</f>
        <v/>
      </c>
      <c r="M248" s="502" t="str">
        <f>IF(基本情報入力シート!X285="","",基本情報入力シート!X285)</f>
        <v/>
      </c>
      <c r="N248" s="512" t="str">
        <f>IF(基本情報入力シート!Y285="","",基本情報入力シート!Y285)</f>
        <v/>
      </c>
      <c r="O248" s="519"/>
      <c r="P248" s="523"/>
      <c r="Q248" s="526"/>
      <c r="R248" s="533"/>
      <c r="S248" s="537"/>
      <c r="T248" s="541" t="e">
        <v>#N/A</v>
      </c>
      <c r="U248" s="545"/>
      <c r="V248" s="551"/>
      <c r="W248" s="552"/>
      <c r="X248" s="560" t="e">
        <v>#N/A</v>
      </c>
      <c r="Y248" s="560"/>
      <c r="Z248" s="564"/>
      <c r="AA248" s="569"/>
      <c r="AB248" s="573" t="e">
        <v>#N/A</v>
      </c>
      <c r="AC248" s="577"/>
      <c r="AD248" s="580" t="str">
        <f t="shared" si="12"/>
        <v/>
      </c>
      <c r="AE248" s="583" t="str">
        <f t="shared" si="13"/>
        <v/>
      </c>
      <c r="AF248" s="583" t="str">
        <f t="shared" si="14"/>
        <v/>
      </c>
      <c r="AG248" s="583" t="str">
        <f t="shared" si="15"/>
        <v/>
      </c>
    </row>
    <row r="249" spans="1:33" ht="24.9" customHeight="1">
      <c r="A249" s="477">
        <v>234</v>
      </c>
      <c r="B249" s="488" t="str">
        <f>IF(基本情報入力シート!C286="","",基本情報入力シート!C286)</f>
        <v/>
      </c>
      <c r="C249" s="488"/>
      <c r="D249" s="488"/>
      <c r="E249" s="488"/>
      <c r="F249" s="488"/>
      <c r="G249" s="488"/>
      <c r="H249" s="488"/>
      <c r="I249" s="488"/>
      <c r="J249" s="494" t="str">
        <f>IF(基本情報入力シート!M286="","",基本情報入力シート!M286)</f>
        <v/>
      </c>
      <c r="K249" s="495" t="str">
        <f>IF(基本情報入力シート!R286="","",基本情報入力シート!R286)</f>
        <v/>
      </c>
      <c r="L249" s="495" t="str">
        <f>IF(基本情報入力シート!W286="","",基本情報入力シート!W286)</f>
        <v/>
      </c>
      <c r="M249" s="502" t="str">
        <f>IF(基本情報入力シート!X286="","",基本情報入力シート!X286)</f>
        <v/>
      </c>
      <c r="N249" s="512" t="str">
        <f>IF(基本情報入力シート!Y286="","",基本情報入力シート!Y286)</f>
        <v/>
      </c>
      <c r="O249" s="519"/>
      <c r="P249" s="523"/>
      <c r="Q249" s="526"/>
      <c r="R249" s="533"/>
      <c r="S249" s="537"/>
      <c r="T249" s="541" t="e">
        <v>#N/A</v>
      </c>
      <c r="U249" s="545"/>
      <c r="V249" s="551"/>
      <c r="W249" s="552"/>
      <c r="X249" s="560" t="e">
        <v>#N/A</v>
      </c>
      <c r="Y249" s="560"/>
      <c r="Z249" s="564"/>
      <c r="AA249" s="569"/>
      <c r="AB249" s="573" t="e">
        <v>#N/A</v>
      </c>
      <c r="AC249" s="577"/>
      <c r="AD249" s="580" t="str">
        <f t="shared" si="12"/>
        <v/>
      </c>
      <c r="AE249" s="583" t="str">
        <f t="shared" si="13"/>
        <v/>
      </c>
      <c r="AF249" s="583" t="str">
        <f t="shared" si="14"/>
        <v/>
      </c>
      <c r="AG249" s="583" t="str">
        <f t="shared" si="15"/>
        <v/>
      </c>
    </row>
    <row r="250" spans="1:33" ht="24.9" customHeight="1">
      <c r="A250" s="477">
        <v>235</v>
      </c>
      <c r="B250" s="488" t="str">
        <f>IF(基本情報入力シート!C287="","",基本情報入力シート!C287)</f>
        <v/>
      </c>
      <c r="C250" s="488"/>
      <c r="D250" s="488"/>
      <c r="E250" s="488"/>
      <c r="F250" s="488"/>
      <c r="G250" s="488"/>
      <c r="H250" s="488"/>
      <c r="I250" s="488"/>
      <c r="J250" s="494" t="str">
        <f>IF(基本情報入力シート!M287="","",基本情報入力シート!M287)</f>
        <v/>
      </c>
      <c r="K250" s="495" t="str">
        <f>IF(基本情報入力シート!R287="","",基本情報入力シート!R287)</f>
        <v/>
      </c>
      <c r="L250" s="495" t="str">
        <f>IF(基本情報入力シート!W287="","",基本情報入力シート!W287)</f>
        <v/>
      </c>
      <c r="M250" s="502" t="str">
        <f>IF(基本情報入力シート!X287="","",基本情報入力シート!X287)</f>
        <v/>
      </c>
      <c r="N250" s="512" t="str">
        <f>IF(基本情報入力シート!Y287="","",基本情報入力シート!Y287)</f>
        <v/>
      </c>
      <c r="O250" s="519"/>
      <c r="P250" s="523"/>
      <c r="Q250" s="526"/>
      <c r="R250" s="533"/>
      <c r="S250" s="537"/>
      <c r="T250" s="541" t="e">
        <v>#N/A</v>
      </c>
      <c r="U250" s="545"/>
      <c r="V250" s="551"/>
      <c r="W250" s="552"/>
      <c r="X250" s="560" t="e">
        <v>#N/A</v>
      </c>
      <c r="Y250" s="560"/>
      <c r="Z250" s="564"/>
      <c r="AA250" s="569"/>
      <c r="AB250" s="573" t="e">
        <v>#N/A</v>
      </c>
      <c r="AC250" s="577"/>
      <c r="AD250" s="580" t="str">
        <f t="shared" si="12"/>
        <v/>
      </c>
      <c r="AE250" s="583" t="str">
        <f t="shared" si="13"/>
        <v/>
      </c>
      <c r="AF250" s="583" t="str">
        <f t="shared" si="14"/>
        <v/>
      </c>
      <c r="AG250" s="583" t="str">
        <f t="shared" si="15"/>
        <v/>
      </c>
    </row>
    <row r="251" spans="1:33" ht="24.9" customHeight="1">
      <c r="A251" s="477">
        <v>236</v>
      </c>
      <c r="B251" s="488" t="str">
        <f>IF(基本情報入力シート!C288="","",基本情報入力シート!C288)</f>
        <v/>
      </c>
      <c r="C251" s="488"/>
      <c r="D251" s="488"/>
      <c r="E251" s="488"/>
      <c r="F251" s="488"/>
      <c r="G251" s="488"/>
      <c r="H251" s="488"/>
      <c r="I251" s="488"/>
      <c r="J251" s="494" t="str">
        <f>IF(基本情報入力シート!M288="","",基本情報入力シート!M288)</f>
        <v/>
      </c>
      <c r="K251" s="495" t="str">
        <f>IF(基本情報入力シート!R288="","",基本情報入力シート!R288)</f>
        <v/>
      </c>
      <c r="L251" s="495" t="str">
        <f>IF(基本情報入力シート!W288="","",基本情報入力シート!W288)</f>
        <v/>
      </c>
      <c r="M251" s="502" t="str">
        <f>IF(基本情報入力シート!X288="","",基本情報入力シート!X288)</f>
        <v/>
      </c>
      <c r="N251" s="512" t="str">
        <f>IF(基本情報入力シート!Y288="","",基本情報入力シート!Y288)</f>
        <v/>
      </c>
      <c r="O251" s="519"/>
      <c r="P251" s="523"/>
      <c r="Q251" s="526"/>
      <c r="R251" s="533"/>
      <c r="S251" s="537"/>
      <c r="T251" s="541" t="e">
        <v>#N/A</v>
      </c>
      <c r="U251" s="545"/>
      <c r="V251" s="551"/>
      <c r="W251" s="552"/>
      <c r="X251" s="560" t="e">
        <v>#N/A</v>
      </c>
      <c r="Y251" s="560"/>
      <c r="Z251" s="564"/>
      <c r="AA251" s="569"/>
      <c r="AB251" s="573" t="e">
        <v>#N/A</v>
      </c>
      <c r="AC251" s="577"/>
      <c r="AD251" s="580" t="str">
        <f t="shared" si="12"/>
        <v/>
      </c>
      <c r="AE251" s="583" t="str">
        <f t="shared" si="13"/>
        <v/>
      </c>
      <c r="AF251" s="583" t="str">
        <f t="shared" si="14"/>
        <v/>
      </c>
      <c r="AG251" s="583" t="str">
        <f t="shared" si="15"/>
        <v/>
      </c>
    </row>
    <row r="252" spans="1:33" ht="24.9" customHeight="1">
      <c r="A252" s="477">
        <v>237</v>
      </c>
      <c r="B252" s="488" t="str">
        <f>IF(基本情報入力シート!C289="","",基本情報入力シート!C289)</f>
        <v/>
      </c>
      <c r="C252" s="488"/>
      <c r="D252" s="488"/>
      <c r="E252" s="488"/>
      <c r="F252" s="488"/>
      <c r="G252" s="488"/>
      <c r="H252" s="488"/>
      <c r="I252" s="488"/>
      <c r="J252" s="494" t="str">
        <f>IF(基本情報入力シート!M289="","",基本情報入力シート!M289)</f>
        <v/>
      </c>
      <c r="K252" s="495" t="str">
        <f>IF(基本情報入力シート!R289="","",基本情報入力シート!R289)</f>
        <v/>
      </c>
      <c r="L252" s="495" t="str">
        <f>IF(基本情報入力シート!W289="","",基本情報入力シート!W289)</f>
        <v/>
      </c>
      <c r="M252" s="502" t="str">
        <f>IF(基本情報入力シート!X289="","",基本情報入力シート!X289)</f>
        <v/>
      </c>
      <c r="N252" s="512" t="str">
        <f>IF(基本情報入力シート!Y289="","",基本情報入力シート!Y289)</f>
        <v/>
      </c>
      <c r="O252" s="519"/>
      <c r="P252" s="523"/>
      <c r="Q252" s="526"/>
      <c r="R252" s="533"/>
      <c r="S252" s="537"/>
      <c r="T252" s="541" t="e">
        <v>#N/A</v>
      </c>
      <c r="U252" s="545"/>
      <c r="V252" s="551"/>
      <c r="W252" s="552"/>
      <c r="X252" s="560" t="e">
        <v>#N/A</v>
      </c>
      <c r="Y252" s="560"/>
      <c r="Z252" s="564"/>
      <c r="AA252" s="569"/>
      <c r="AB252" s="573" t="e">
        <v>#N/A</v>
      </c>
      <c r="AC252" s="577"/>
      <c r="AD252" s="580" t="str">
        <f t="shared" si="12"/>
        <v/>
      </c>
      <c r="AE252" s="583" t="str">
        <f t="shared" si="13"/>
        <v/>
      </c>
      <c r="AF252" s="583" t="str">
        <f t="shared" si="14"/>
        <v/>
      </c>
      <c r="AG252" s="583" t="str">
        <f t="shared" si="15"/>
        <v/>
      </c>
    </row>
    <row r="253" spans="1:33" ht="24.9" customHeight="1">
      <c r="A253" s="477">
        <v>238</v>
      </c>
      <c r="B253" s="488" t="str">
        <f>IF(基本情報入力シート!C290="","",基本情報入力シート!C290)</f>
        <v/>
      </c>
      <c r="C253" s="488"/>
      <c r="D253" s="488"/>
      <c r="E253" s="488"/>
      <c r="F253" s="488"/>
      <c r="G253" s="488"/>
      <c r="H253" s="488"/>
      <c r="I253" s="488"/>
      <c r="J253" s="494" t="str">
        <f>IF(基本情報入力シート!M290="","",基本情報入力シート!M290)</f>
        <v/>
      </c>
      <c r="K253" s="495" t="str">
        <f>IF(基本情報入力シート!R290="","",基本情報入力シート!R290)</f>
        <v/>
      </c>
      <c r="L253" s="495" t="str">
        <f>IF(基本情報入力シート!W290="","",基本情報入力シート!W290)</f>
        <v/>
      </c>
      <c r="M253" s="502" t="str">
        <f>IF(基本情報入力シート!X290="","",基本情報入力シート!X290)</f>
        <v/>
      </c>
      <c r="N253" s="512" t="str">
        <f>IF(基本情報入力シート!Y290="","",基本情報入力シート!Y290)</f>
        <v/>
      </c>
      <c r="O253" s="519"/>
      <c r="P253" s="523"/>
      <c r="Q253" s="526"/>
      <c r="R253" s="533"/>
      <c r="S253" s="537"/>
      <c r="T253" s="541" t="e">
        <v>#N/A</v>
      </c>
      <c r="U253" s="545"/>
      <c r="V253" s="551"/>
      <c r="W253" s="552"/>
      <c r="X253" s="560" t="e">
        <v>#N/A</v>
      </c>
      <c r="Y253" s="560"/>
      <c r="Z253" s="564"/>
      <c r="AA253" s="569"/>
      <c r="AB253" s="573" t="e">
        <v>#N/A</v>
      </c>
      <c r="AC253" s="577"/>
      <c r="AD253" s="580" t="str">
        <f t="shared" si="12"/>
        <v/>
      </c>
      <c r="AE253" s="583" t="str">
        <f t="shared" si="13"/>
        <v/>
      </c>
      <c r="AF253" s="583" t="str">
        <f t="shared" si="14"/>
        <v/>
      </c>
      <c r="AG253" s="583" t="str">
        <f t="shared" si="15"/>
        <v/>
      </c>
    </row>
    <row r="254" spans="1:33" ht="24.9" customHeight="1">
      <c r="A254" s="477">
        <v>239</v>
      </c>
      <c r="B254" s="488" t="str">
        <f>IF(基本情報入力シート!C291="","",基本情報入力シート!C291)</f>
        <v/>
      </c>
      <c r="C254" s="488"/>
      <c r="D254" s="488"/>
      <c r="E254" s="488"/>
      <c r="F254" s="488"/>
      <c r="G254" s="488"/>
      <c r="H254" s="488"/>
      <c r="I254" s="488"/>
      <c r="J254" s="494" t="str">
        <f>IF(基本情報入力シート!M291="","",基本情報入力シート!M291)</f>
        <v/>
      </c>
      <c r="K254" s="495" t="str">
        <f>IF(基本情報入力シート!R291="","",基本情報入力シート!R291)</f>
        <v/>
      </c>
      <c r="L254" s="495" t="str">
        <f>IF(基本情報入力シート!W291="","",基本情報入力シート!W291)</f>
        <v/>
      </c>
      <c r="M254" s="502" t="str">
        <f>IF(基本情報入力シート!X291="","",基本情報入力シート!X291)</f>
        <v/>
      </c>
      <c r="N254" s="512" t="str">
        <f>IF(基本情報入力シート!Y291="","",基本情報入力シート!Y291)</f>
        <v/>
      </c>
      <c r="O254" s="519"/>
      <c r="P254" s="523"/>
      <c r="Q254" s="526"/>
      <c r="R254" s="533"/>
      <c r="S254" s="537"/>
      <c r="T254" s="541" t="e">
        <v>#N/A</v>
      </c>
      <c r="U254" s="545"/>
      <c r="V254" s="551"/>
      <c r="W254" s="552"/>
      <c r="X254" s="560" t="e">
        <v>#N/A</v>
      </c>
      <c r="Y254" s="560"/>
      <c r="Z254" s="564"/>
      <c r="AA254" s="569"/>
      <c r="AB254" s="573" t="e">
        <v>#N/A</v>
      </c>
      <c r="AC254" s="577"/>
      <c r="AD254" s="580" t="str">
        <f t="shared" si="12"/>
        <v/>
      </c>
      <c r="AE254" s="583" t="str">
        <f t="shared" si="13"/>
        <v/>
      </c>
      <c r="AF254" s="583" t="str">
        <f t="shared" si="14"/>
        <v/>
      </c>
      <c r="AG254" s="583" t="str">
        <f t="shared" si="15"/>
        <v/>
      </c>
    </row>
    <row r="255" spans="1:33" ht="24.9" customHeight="1">
      <c r="A255" s="477">
        <v>240</v>
      </c>
      <c r="B255" s="488" t="str">
        <f>IF(基本情報入力シート!C292="","",基本情報入力シート!C292)</f>
        <v/>
      </c>
      <c r="C255" s="488"/>
      <c r="D255" s="488"/>
      <c r="E255" s="488"/>
      <c r="F255" s="488"/>
      <c r="G255" s="488"/>
      <c r="H255" s="488"/>
      <c r="I255" s="488"/>
      <c r="J255" s="494" t="str">
        <f>IF(基本情報入力シート!M292="","",基本情報入力シート!M292)</f>
        <v/>
      </c>
      <c r="K255" s="495" t="str">
        <f>IF(基本情報入力シート!R292="","",基本情報入力シート!R292)</f>
        <v/>
      </c>
      <c r="L255" s="495" t="str">
        <f>IF(基本情報入力シート!W292="","",基本情報入力シート!W292)</f>
        <v/>
      </c>
      <c r="M255" s="502" t="str">
        <f>IF(基本情報入力シート!X292="","",基本情報入力シート!X292)</f>
        <v/>
      </c>
      <c r="N255" s="512" t="str">
        <f>IF(基本情報入力シート!Y292="","",基本情報入力シート!Y292)</f>
        <v/>
      </c>
      <c r="O255" s="519"/>
      <c r="P255" s="523"/>
      <c r="Q255" s="526"/>
      <c r="R255" s="533"/>
      <c r="S255" s="537"/>
      <c r="T255" s="541" t="e">
        <v>#N/A</v>
      </c>
      <c r="U255" s="545"/>
      <c r="V255" s="551"/>
      <c r="W255" s="552"/>
      <c r="X255" s="560" t="e">
        <v>#N/A</v>
      </c>
      <c r="Y255" s="560"/>
      <c r="Z255" s="564"/>
      <c r="AA255" s="569"/>
      <c r="AB255" s="573" t="e">
        <v>#N/A</v>
      </c>
      <c r="AC255" s="577"/>
      <c r="AD255" s="580" t="str">
        <f t="shared" si="12"/>
        <v/>
      </c>
      <c r="AE255" s="583" t="str">
        <f t="shared" si="13"/>
        <v/>
      </c>
      <c r="AF255" s="583" t="str">
        <f t="shared" si="14"/>
        <v/>
      </c>
      <c r="AG255" s="583" t="str">
        <f t="shared" si="15"/>
        <v/>
      </c>
    </row>
    <row r="256" spans="1:33" ht="24.9" customHeight="1">
      <c r="A256" s="477">
        <v>241</v>
      </c>
      <c r="B256" s="488" t="str">
        <f>IF(基本情報入力シート!C293="","",基本情報入力シート!C293)</f>
        <v/>
      </c>
      <c r="C256" s="488"/>
      <c r="D256" s="488"/>
      <c r="E256" s="488"/>
      <c r="F256" s="488"/>
      <c r="G256" s="488"/>
      <c r="H256" s="488"/>
      <c r="I256" s="488"/>
      <c r="J256" s="494" t="str">
        <f>IF(基本情報入力シート!M293="","",基本情報入力シート!M293)</f>
        <v/>
      </c>
      <c r="K256" s="495" t="str">
        <f>IF(基本情報入力シート!R293="","",基本情報入力シート!R293)</f>
        <v/>
      </c>
      <c r="L256" s="495" t="str">
        <f>IF(基本情報入力シート!W293="","",基本情報入力シート!W293)</f>
        <v/>
      </c>
      <c r="M256" s="502" t="str">
        <f>IF(基本情報入力シート!X293="","",基本情報入力シート!X293)</f>
        <v/>
      </c>
      <c r="N256" s="512" t="str">
        <f>IF(基本情報入力シート!Y293="","",基本情報入力シート!Y293)</f>
        <v/>
      </c>
      <c r="O256" s="519"/>
      <c r="P256" s="523"/>
      <c r="Q256" s="526"/>
      <c r="R256" s="533"/>
      <c r="S256" s="537"/>
      <c r="T256" s="541" t="e">
        <v>#N/A</v>
      </c>
      <c r="U256" s="545"/>
      <c r="V256" s="551"/>
      <c r="W256" s="552"/>
      <c r="X256" s="560" t="e">
        <v>#N/A</v>
      </c>
      <c r="Y256" s="560"/>
      <c r="Z256" s="564"/>
      <c r="AA256" s="569"/>
      <c r="AB256" s="573" t="e">
        <v>#N/A</v>
      </c>
      <c r="AC256" s="577"/>
      <c r="AD256" s="580" t="str">
        <f t="shared" si="12"/>
        <v/>
      </c>
      <c r="AE256" s="583" t="str">
        <f t="shared" si="13"/>
        <v/>
      </c>
      <c r="AF256" s="583" t="str">
        <f t="shared" si="14"/>
        <v/>
      </c>
      <c r="AG256" s="583" t="str">
        <f t="shared" si="15"/>
        <v/>
      </c>
    </row>
    <row r="257" spans="1:33" ht="24.9" customHeight="1">
      <c r="A257" s="477">
        <v>242</v>
      </c>
      <c r="B257" s="488" t="str">
        <f>IF(基本情報入力シート!C294="","",基本情報入力シート!C294)</f>
        <v/>
      </c>
      <c r="C257" s="488"/>
      <c r="D257" s="488"/>
      <c r="E257" s="488"/>
      <c r="F257" s="488"/>
      <c r="G257" s="488"/>
      <c r="H257" s="488"/>
      <c r="I257" s="488"/>
      <c r="J257" s="494" t="str">
        <f>IF(基本情報入力シート!M294="","",基本情報入力シート!M294)</f>
        <v/>
      </c>
      <c r="K257" s="495" t="str">
        <f>IF(基本情報入力シート!R294="","",基本情報入力シート!R294)</f>
        <v/>
      </c>
      <c r="L257" s="495" t="str">
        <f>IF(基本情報入力シート!W294="","",基本情報入力シート!W294)</f>
        <v/>
      </c>
      <c r="M257" s="502" t="str">
        <f>IF(基本情報入力シート!X294="","",基本情報入力シート!X294)</f>
        <v/>
      </c>
      <c r="N257" s="512" t="str">
        <f>IF(基本情報入力シート!Y294="","",基本情報入力シート!Y294)</f>
        <v/>
      </c>
      <c r="O257" s="519"/>
      <c r="P257" s="523"/>
      <c r="Q257" s="526"/>
      <c r="R257" s="533"/>
      <c r="S257" s="537"/>
      <c r="T257" s="541" t="e">
        <v>#N/A</v>
      </c>
      <c r="U257" s="545"/>
      <c r="V257" s="551"/>
      <c r="W257" s="552"/>
      <c r="X257" s="560" t="e">
        <v>#N/A</v>
      </c>
      <c r="Y257" s="560"/>
      <c r="Z257" s="564"/>
      <c r="AA257" s="569"/>
      <c r="AB257" s="573" t="e">
        <v>#N/A</v>
      </c>
      <c r="AC257" s="577"/>
      <c r="AD257" s="580" t="str">
        <f t="shared" si="12"/>
        <v/>
      </c>
      <c r="AE257" s="583" t="str">
        <f t="shared" si="13"/>
        <v/>
      </c>
      <c r="AF257" s="583" t="str">
        <f t="shared" si="14"/>
        <v/>
      </c>
      <c r="AG257" s="583" t="str">
        <f t="shared" si="15"/>
        <v/>
      </c>
    </row>
    <row r="258" spans="1:33" ht="24.9" customHeight="1">
      <c r="A258" s="477">
        <v>243</v>
      </c>
      <c r="B258" s="488" t="str">
        <f>IF(基本情報入力シート!C295="","",基本情報入力シート!C295)</f>
        <v/>
      </c>
      <c r="C258" s="488"/>
      <c r="D258" s="488"/>
      <c r="E258" s="488"/>
      <c r="F258" s="488"/>
      <c r="G258" s="488"/>
      <c r="H258" s="488"/>
      <c r="I258" s="488"/>
      <c r="J258" s="494" t="str">
        <f>IF(基本情報入力シート!M295="","",基本情報入力シート!M295)</f>
        <v/>
      </c>
      <c r="K258" s="495" t="str">
        <f>IF(基本情報入力シート!R295="","",基本情報入力シート!R295)</f>
        <v/>
      </c>
      <c r="L258" s="495" t="str">
        <f>IF(基本情報入力シート!W295="","",基本情報入力シート!W295)</f>
        <v/>
      </c>
      <c r="M258" s="502" t="str">
        <f>IF(基本情報入力シート!X295="","",基本情報入力シート!X295)</f>
        <v/>
      </c>
      <c r="N258" s="512" t="str">
        <f>IF(基本情報入力シート!Y295="","",基本情報入力シート!Y295)</f>
        <v/>
      </c>
      <c r="O258" s="519"/>
      <c r="P258" s="523"/>
      <c r="Q258" s="526"/>
      <c r="R258" s="533"/>
      <c r="S258" s="537"/>
      <c r="T258" s="541" t="e">
        <v>#N/A</v>
      </c>
      <c r="U258" s="545"/>
      <c r="V258" s="551"/>
      <c r="W258" s="552"/>
      <c r="X258" s="560" t="e">
        <v>#N/A</v>
      </c>
      <c r="Y258" s="560"/>
      <c r="Z258" s="564"/>
      <c r="AA258" s="569"/>
      <c r="AB258" s="573" t="e">
        <v>#N/A</v>
      </c>
      <c r="AC258" s="577"/>
      <c r="AD258" s="580" t="str">
        <f t="shared" si="12"/>
        <v/>
      </c>
      <c r="AE258" s="583" t="str">
        <f t="shared" si="13"/>
        <v/>
      </c>
      <c r="AF258" s="583" t="str">
        <f t="shared" si="14"/>
        <v/>
      </c>
      <c r="AG258" s="583" t="str">
        <f t="shared" si="15"/>
        <v/>
      </c>
    </row>
    <row r="259" spans="1:33" ht="24.9" customHeight="1">
      <c r="A259" s="477">
        <v>244</v>
      </c>
      <c r="B259" s="488" t="str">
        <f>IF(基本情報入力シート!C296="","",基本情報入力シート!C296)</f>
        <v/>
      </c>
      <c r="C259" s="488"/>
      <c r="D259" s="488"/>
      <c r="E259" s="488"/>
      <c r="F259" s="488"/>
      <c r="G259" s="488"/>
      <c r="H259" s="488"/>
      <c r="I259" s="488"/>
      <c r="J259" s="494" t="str">
        <f>IF(基本情報入力シート!M296="","",基本情報入力シート!M296)</f>
        <v/>
      </c>
      <c r="K259" s="495" t="str">
        <f>IF(基本情報入力シート!R296="","",基本情報入力シート!R296)</f>
        <v/>
      </c>
      <c r="L259" s="495" t="str">
        <f>IF(基本情報入力シート!W296="","",基本情報入力シート!W296)</f>
        <v/>
      </c>
      <c r="M259" s="502" t="str">
        <f>IF(基本情報入力シート!X296="","",基本情報入力シート!X296)</f>
        <v/>
      </c>
      <c r="N259" s="512" t="str">
        <f>IF(基本情報入力シート!Y296="","",基本情報入力シート!Y296)</f>
        <v/>
      </c>
      <c r="O259" s="519"/>
      <c r="P259" s="523"/>
      <c r="Q259" s="526"/>
      <c r="R259" s="533"/>
      <c r="S259" s="537"/>
      <c r="T259" s="541" t="e">
        <v>#N/A</v>
      </c>
      <c r="U259" s="545"/>
      <c r="V259" s="551"/>
      <c r="W259" s="552"/>
      <c r="X259" s="560" t="e">
        <v>#N/A</v>
      </c>
      <c r="Y259" s="560"/>
      <c r="Z259" s="564"/>
      <c r="AA259" s="569"/>
      <c r="AB259" s="573" t="e">
        <v>#N/A</v>
      </c>
      <c r="AC259" s="577"/>
      <c r="AD259" s="580" t="str">
        <f t="shared" si="12"/>
        <v/>
      </c>
      <c r="AE259" s="583" t="str">
        <f t="shared" si="13"/>
        <v/>
      </c>
      <c r="AF259" s="583" t="str">
        <f t="shared" si="14"/>
        <v/>
      </c>
      <c r="AG259" s="583" t="str">
        <f t="shared" si="15"/>
        <v/>
      </c>
    </row>
    <row r="260" spans="1:33" ht="24.9" customHeight="1">
      <c r="A260" s="477">
        <v>245</v>
      </c>
      <c r="B260" s="488" t="str">
        <f>IF(基本情報入力シート!C297="","",基本情報入力シート!C297)</f>
        <v/>
      </c>
      <c r="C260" s="488"/>
      <c r="D260" s="488"/>
      <c r="E260" s="488"/>
      <c r="F260" s="488"/>
      <c r="G260" s="488"/>
      <c r="H260" s="488"/>
      <c r="I260" s="488"/>
      <c r="J260" s="494" t="str">
        <f>IF(基本情報入力シート!M297="","",基本情報入力シート!M297)</f>
        <v/>
      </c>
      <c r="K260" s="495" t="str">
        <f>IF(基本情報入力シート!R297="","",基本情報入力シート!R297)</f>
        <v/>
      </c>
      <c r="L260" s="495" t="str">
        <f>IF(基本情報入力シート!W297="","",基本情報入力シート!W297)</f>
        <v/>
      </c>
      <c r="M260" s="502" t="str">
        <f>IF(基本情報入力シート!X297="","",基本情報入力シート!X297)</f>
        <v/>
      </c>
      <c r="N260" s="512" t="str">
        <f>IF(基本情報入力シート!Y297="","",基本情報入力シート!Y297)</f>
        <v/>
      </c>
      <c r="O260" s="519"/>
      <c r="P260" s="523"/>
      <c r="Q260" s="526"/>
      <c r="R260" s="533"/>
      <c r="S260" s="537"/>
      <c r="T260" s="541" t="e">
        <v>#N/A</v>
      </c>
      <c r="U260" s="545"/>
      <c r="V260" s="551"/>
      <c r="W260" s="552"/>
      <c r="X260" s="560" t="e">
        <v>#N/A</v>
      </c>
      <c r="Y260" s="560"/>
      <c r="Z260" s="564"/>
      <c r="AA260" s="569"/>
      <c r="AB260" s="573" t="e">
        <v>#N/A</v>
      </c>
      <c r="AC260" s="577"/>
      <c r="AD260" s="580" t="str">
        <f t="shared" si="12"/>
        <v/>
      </c>
      <c r="AE260" s="583" t="str">
        <f t="shared" si="13"/>
        <v/>
      </c>
      <c r="AF260" s="583" t="str">
        <f t="shared" si="14"/>
        <v/>
      </c>
      <c r="AG260" s="583" t="str">
        <f t="shared" si="15"/>
        <v/>
      </c>
    </row>
    <row r="261" spans="1:33" ht="24.9" customHeight="1">
      <c r="A261" s="477">
        <v>246</v>
      </c>
      <c r="B261" s="488" t="str">
        <f>IF(基本情報入力シート!C298="","",基本情報入力シート!C298)</f>
        <v/>
      </c>
      <c r="C261" s="488"/>
      <c r="D261" s="488"/>
      <c r="E261" s="488"/>
      <c r="F261" s="488"/>
      <c r="G261" s="488"/>
      <c r="H261" s="488"/>
      <c r="I261" s="488"/>
      <c r="J261" s="494" t="str">
        <f>IF(基本情報入力シート!M298="","",基本情報入力シート!M298)</f>
        <v/>
      </c>
      <c r="K261" s="495" t="str">
        <f>IF(基本情報入力シート!R298="","",基本情報入力シート!R298)</f>
        <v/>
      </c>
      <c r="L261" s="495" t="str">
        <f>IF(基本情報入力シート!W298="","",基本情報入力シート!W298)</f>
        <v/>
      </c>
      <c r="M261" s="502" t="str">
        <f>IF(基本情報入力シート!X298="","",基本情報入力シート!X298)</f>
        <v/>
      </c>
      <c r="N261" s="512" t="str">
        <f>IF(基本情報入力シート!Y298="","",基本情報入力シート!Y298)</f>
        <v/>
      </c>
      <c r="O261" s="519"/>
      <c r="P261" s="523"/>
      <c r="Q261" s="526"/>
      <c r="R261" s="533"/>
      <c r="S261" s="537"/>
      <c r="T261" s="541" t="e">
        <v>#N/A</v>
      </c>
      <c r="U261" s="545"/>
      <c r="V261" s="551"/>
      <c r="W261" s="552"/>
      <c r="X261" s="560" t="e">
        <v>#N/A</v>
      </c>
      <c r="Y261" s="560"/>
      <c r="Z261" s="564"/>
      <c r="AA261" s="569"/>
      <c r="AB261" s="573" t="e">
        <v>#N/A</v>
      </c>
      <c r="AC261" s="577"/>
      <c r="AD261" s="580" t="str">
        <f t="shared" si="12"/>
        <v/>
      </c>
      <c r="AE261" s="583" t="str">
        <f t="shared" si="13"/>
        <v/>
      </c>
      <c r="AF261" s="583" t="str">
        <f t="shared" si="14"/>
        <v/>
      </c>
      <c r="AG261" s="583" t="str">
        <f t="shared" si="15"/>
        <v/>
      </c>
    </row>
    <row r="262" spans="1:33" ht="24.9" customHeight="1">
      <c r="A262" s="477">
        <v>247</v>
      </c>
      <c r="B262" s="488" t="str">
        <f>IF(基本情報入力シート!C299="","",基本情報入力シート!C299)</f>
        <v/>
      </c>
      <c r="C262" s="488"/>
      <c r="D262" s="488"/>
      <c r="E262" s="488"/>
      <c r="F262" s="488"/>
      <c r="G262" s="488"/>
      <c r="H262" s="488"/>
      <c r="I262" s="488"/>
      <c r="J262" s="494" t="str">
        <f>IF(基本情報入力シート!M299="","",基本情報入力シート!M299)</f>
        <v/>
      </c>
      <c r="K262" s="495" t="str">
        <f>IF(基本情報入力シート!R299="","",基本情報入力シート!R299)</f>
        <v/>
      </c>
      <c r="L262" s="495" t="str">
        <f>IF(基本情報入力シート!W299="","",基本情報入力シート!W299)</f>
        <v/>
      </c>
      <c r="M262" s="502" t="str">
        <f>IF(基本情報入力シート!X299="","",基本情報入力シート!X299)</f>
        <v/>
      </c>
      <c r="N262" s="512" t="str">
        <f>IF(基本情報入力シート!Y299="","",基本情報入力シート!Y299)</f>
        <v/>
      </c>
      <c r="O262" s="519"/>
      <c r="P262" s="523"/>
      <c r="Q262" s="526"/>
      <c r="R262" s="533"/>
      <c r="S262" s="537"/>
      <c r="T262" s="541" t="e">
        <v>#N/A</v>
      </c>
      <c r="U262" s="545"/>
      <c r="V262" s="551"/>
      <c r="W262" s="552"/>
      <c r="X262" s="560" t="e">
        <v>#N/A</v>
      </c>
      <c r="Y262" s="560"/>
      <c r="Z262" s="564"/>
      <c r="AA262" s="569"/>
      <c r="AB262" s="573" t="e">
        <v>#N/A</v>
      </c>
      <c r="AC262" s="577"/>
      <c r="AD262" s="580" t="str">
        <f t="shared" si="12"/>
        <v/>
      </c>
      <c r="AE262" s="583" t="str">
        <f t="shared" si="13"/>
        <v/>
      </c>
      <c r="AF262" s="583" t="str">
        <f t="shared" si="14"/>
        <v/>
      </c>
      <c r="AG262" s="583" t="str">
        <f t="shared" si="15"/>
        <v/>
      </c>
    </row>
    <row r="263" spans="1:33" ht="24.9" customHeight="1">
      <c r="A263" s="477">
        <v>248</v>
      </c>
      <c r="B263" s="488" t="str">
        <f>IF(基本情報入力シート!C300="","",基本情報入力シート!C300)</f>
        <v/>
      </c>
      <c r="C263" s="488"/>
      <c r="D263" s="488"/>
      <c r="E263" s="488"/>
      <c r="F263" s="488"/>
      <c r="G263" s="488"/>
      <c r="H263" s="488"/>
      <c r="I263" s="488"/>
      <c r="J263" s="494" t="str">
        <f>IF(基本情報入力シート!M300="","",基本情報入力シート!M300)</f>
        <v/>
      </c>
      <c r="K263" s="495" t="str">
        <f>IF(基本情報入力シート!R300="","",基本情報入力シート!R300)</f>
        <v/>
      </c>
      <c r="L263" s="495" t="str">
        <f>IF(基本情報入力シート!W300="","",基本情報入力シート!W300)</f>
        <v/>
      </c>
      <c r="M263" s="502" t="str">
        <f>IF(基本情報入力シート!X300="","",基本情報入力シート!X300)</f>
        <v/>
      </c>
      <c r="N263" s="512" t="str">
        <f>IF(基本情報入力シート!Y300="","",基本情報入力シート!Y300)</f>
        <v/>
      </c>
      <c r="O263" s="519"/>
      <c r="P263" s="523"/>
      <c r="Q263" s="526"/>
      <c r="R263" s="533"/>
      <c r="S263" s="537"/>
      <c r="T263" s="541" t="e">
        <v>#N/A</v>
      </c>
      <c r="U263" s="545"/>
      <c r="V263" s="551"/>
      <c r="W263" s="552"/>
      <c r="X263" s="560" t="e">
        <v>#N/A</v>
      </c>
      <c r="Y263" s="560"/>
      <c r="Z263" s="564"/>
      <c r="AA263" s="569"/>
      <c r="AB263" s="573" t="e">
        <v>#N/A</v>
      </c>
      <c r="AC263" s="577"/>
      <c r="AD263" s="580" t="str">
        <f t="shared" si="12"/>
        <v/>
      </c>
      <c r="AE263" s="583" t="str">
        <f t="shared" si="13"/>
        <v/>
      </c>
      <c r="AF263" s="583" t="str">
        <f t="shared" si="14"/>
        <v/>
      </c>
      <c r="AG263" s="583" t="str">
        <f t="shared" si="15"/>
        <v/>
      </c>
    </row>
    <row r="264" spans="1:33" ht="24.9" customHeight="1">
      <c r="A264" s="477">
        <v>249</v>
      </c>
      <c r="B264" s="488" t="str">
        <f>IF(基本情報入力シート!C301="","",基本情報入力シート!C301)</f>
        <v/>
      </c>
      <c r="C264" s="488"/>
      <c r="D264" s="488"/>
      <c r="E264" s="488"/>
      <c r="F264" s="488"/>
      <c r="G264" s="488"/>
      <c r="H264" s="488"/>
      <c r="I264" s="488"/>
      <c r="J264" s="494" t="str">
        <f>IF(基本情報入力シート!M301="","",基本情報入力シート!M301)</f>
        <v/>
      </c>
      <c r="K264" s="495" t="str">
        <f>IF(基本情報入力シート!R301="","",基本情報入力シート!R301)</f>
        <v/>
      </c>
      <c r="L264" s="495" t="str">
        <f>IF(基本情報入力シート!W301="","",基本情報入力シート!W301)</f>
        <v/>
      </c>
      <c r="M264" s="502" t="str">
        <f>IF(基本情報入力シート!X301="","",基本情報入力シート!X301)</f>
        <v/>
      </c>
      <c r="N264" s="512" t="str">
        <f>IF(基本情報入力シート!Y301="","",基本情報入力シート!Y301)</f>
        <v/>
      </c>
      <c r="O264" s="519"/>
      <c r="P264" s="523"/>
      <c r="Q264" s="526"/>
      <c r="R264" s="533"/>
      <c r="S264" s="537"/>
      <c r="T264" s="541" t="e">
        <v>#N/A</v>
      </c>
      <c r="U264" s="545"/>
      <c r="V264" s="551"/>
      <c r="W264" s="552"/>
      <c r="X264" s="560" t="e">
        <v>#N/A</v>
      </c>
      <c r="Y264" s="560"/>
      <c r="Z264" s="564"/>
      <c r="AA264" s="569"/>
      <c r="AB264" s="573" t="e">
        <v>#N/A</v>
      </c>
      <c r="AC264" s="577"/>
      <c r="AD264" s="580" t="str">
        <f t="shared" si="12"/>
        <v/>
      </c>
      <c r="AE264" s="583" t="str">
        <f t="shared" si="13"/>
        <v/>
      </c>
      <c r="AF264" s="583" t="str">
        <f t="shared" si="14"/>
        <v/>
      </c>
      <c r="AG264" s="583" t="str">
        <f t="shared" si="15"/>
        <v/>
      </c>
    </row>
    <row r="265" spans="1:33" ht="24.9" customHeight="1">
      <c r="A265" s="477">
        <v>250</v>
      </c>
      <c r="B265" s="488" t="str">
        <f>IF(基本情報入力シート!C302="","",基本情報入力シート!C302)</f>
        <v/>
      </c>
      <c r="C265" s="488"/>
      <c r="D265" s="488"/>
      <c r="E265" s="488"/>
      <c r="F265" s="488"/>
      <c r="G265" s="488"/>
      <c r="H265" s="488"/>
      <c r="I265" s="488"/>
      <c r="J265" s="494" t="str">
        <f>IF(基本情報入力シート!M302="","",基本情報入力シート!M302)</f>
        <v/>
      </c>
      <c r="K265" s="495" t="str">
        <f>IF(基本情報入力シート!R302="","",基本情報入力シート!R302)</f>
        <v/>
      </c>
      <c r="L265" s="495" t="str">
        <f>IF(基本情報入力シート!W302="","",基本情報入力シート!W302)</f>
        <v/>
      </c>
      <c r="M265" s="502" t="str">
        <f>IF(基本情報入力シート!X302="","",基本情報入力シート!X302)</f>
        <v/>
      </c>
      <c r="N265" s="512" t="str">
        <f>IF(基本情報入力シート!Y302="","",基本情報入力シート!Y302)</f>
        <v/>
      </c>
      <c r="O265" s="519"/>
      <c r="P265" s="523"/>
      <c r="Q265" s="526"/>
      <c r="R265" s="533"/>
      <c r="S265" s="537"/>
      <c r="T265" s="541" t="e">
        <v>#N/A</v>
      </c>
      <c r="U265" s="545"/>
      <c r="V265" s="551"/>
      <c r="W265" s="552"/>
      <c r="X265" s="560" t="e">
        <v>#N/A</v>
      </c>
      <c r="Y265" s="560"/>
      <c r="Z265" s="564"/>
      <c r="AA265" s="569"/>
      <c r="AB265" s="573" t="e">
        <v>#N/A</v>
      </c>
      <c r="AC265" s="577"/>
      <c r="AD265" s="580" t="str">
        <f t="shared" si="12"/>
        <v/>
      </c>
      <c r="AE265" s="583" t="str">
        <f t="shared" si="13"/>
        <v/>
      </c>
      <c r="AF265" s="583" t="str">
        <f t="shared" si="14"/>
        <v/>
      </c>
      <c r="AG265" s="583" t="str">
        <f t="shared" si="15"/>
        <v/>
      </c>
    </row>
    <row r="266" spans="1:33" ht="24.9" customHeight="1">
      <c r="A266" s="477">
        <v>251</v>
      </c>
      <c r="B266" s="488" t="str">
        <f>IF(基本情報入力シート!C303="","",基本情報入力シート!C303)</f>
        <v/>
      </c>
      <c r="C266" s="488"/>
      <c r="D266" s="488"/>
      <c r="E266" s="488"/>
      <c r="F266" s="488"/>
      <c r="G266" s="488"/>
      <c r="H266" s="488"/>
      <c r="I266" s="488"/>
      <c r="J266" s="494" t="str">
        <f>IF(基本情報入力シート!M303="","",基本情報入力シート!M303)</f>
        <v/>
      </c>
      <c r="K266" s="495" t="str">
        <f>IF(基本情報入力シート!R303="","",基本情報入力シート!R303)</f>
        <v/>
      </c>
      <c r="L266" s="495" t="str">
        <f>IF(基本情報入力シート!W303="","",基本情報入力シート!W303)</f>
        <v/>
      </c>
      <c r="M266" s="502" t="str">
        <f>IF(基本情報入力シート!X303="","",基本情報入力シート!X303)</f>
        <v/>
      </c>
      <c r="N266" s="512" t="str">
        <f>IF(基本情報入力シート!Y303="","",基本情報入力シート!Y303)</f>
        <v/>
      </c>
      <c r="O266" s="519"/>
      <c r="P266" s="523"/>
      <c r="Q266" s="526"/>
      <c r="R266" s="533"/>
      <c r="S266" s="537"/>
      <c r="T266" s="541" t="e">
        <v>#N/A</v>
      </c>
      <c r="U266" s="545"/>
      <c r="V266" s="551"/>
      <c r="W266" s="552"/>
      <c r="X266" s="560" t="e">
        <v>#N/A</v>
      </c>
      <c r="Y266" s="560"/>
      <c r="Z266" s="564"/>
      <c r="AA266" s="569"/>
      <c r="AB266" s="573" t="e">
        <v>#N/A</v>
      </c>
      <c r="AC266" s="577"/>
      <c r="AD266" s="580" t="str">
        <f t="shared" si="12"/>
        <v/>
      </c>
      <c r="AE266" s="583" t="str">
        <f t="shared" si="13"/>
        <v/>
      </c>
      <c r="AF266" s="583" t="str">
        <f t="shared" si="14"/>
        <v/>
      </c>
      <c r="AG266" s="583" t="str">
        <f t="shared" si="15"/>
        <v/>
      </c>
    </row>
    <row r="267" spans="1:33" ht="24.9" customHeight="1">
      <c r="A267" s="477">
        <v>252</v>
      </c>
      <c r="B267" s="488" t="str">
        <f>IF(基本情報入力シート!C304="","",基本情報入力シート!C304)</f>
        <v/>
      </c>
      <c r="C267" s="488"/>
      <c r="D267" s="488"/>
      <c r="E267" s="488"/>
      <c r="F267" s="488"/>
      <c r="G267" s="488"/>
      <c r="H267" s="488"/>
      <c r="I267" s="488"/>
      <c r="J267" s="494" t="str">
        <f>IF(基本情報入力シート!M304="","",基本情報入力シート!M304)</f>
        <v/>
      </c>
      <c r="K267" s="495" t="str">
        <f>IF(基本情報入力シート!R304="","",基本情報入力シート!R304)</f>
        <v/>
      </c>
      <c r="L267" s="495" t="str">
        <f>IF(基本情報入力シート!W304="","",基本情報入力シート!W304)</f>
        <v/>
      </c>
      <c r="M267" s="502" t="str">
        <f>IF(基本情報入力シート!X304="","",基本情報入力シート!X304)</f>
        <v/>
      </c>
      <c r="N267" s="512" t="str">
        <f>IF(基本情報入力シート!Y304="","",基本情報入力シート!Y304)</f>
        <v/>
      </c>
      <c r="O267" s="519"/>
      <c r="P267" s="523"/>
      <c r="Q267" s="526"/>
      <c r="R267" s="533"/>
      <c r="S267" s="537"/>
      <c r="T267" s="541" t="e">
        <v>#N/A</v>
      </c>
      <c r="U267" s="545"/>
      <c r="V267" s="551"/>
      <c r="W267" s="552"/>
      <c r="X267" s="560" t="e">
        <v>#N/A</v>
      </c>
      <c r="Y267" s="560"/>
      <c r="Z267" s="564"/>
      <c r="AA267" s="569"/>
      <c r="AB267" s="573" t="e">
        <v>#N/A</v>
      </c>
      <c r="AC267" s="577"/>
      <c r="AD267" s="580" t="str">
        <f t="shared" si="12"/>
        <v/>
      </c>
      <c r="AE267" s="583" t="str">
        <f t="shared" si="13"/>
        <v/>
      </c>
      <c r="AF267" s="583" t="str">
        <f t="shared" si="14"/>
        <v/>
      </c>
      <c r="AG267" s="583" t="str">
        <f t="shared" si="15"/>
        <v/>
      </c>
    </row>
    <row r="268" spans="1:33" ht="24.9" customHeight="1">
      <c r="A268" s="477">
        <v>253</v>
      </c>
      <c r="B268" s="488" t="str">
        <f>IF(基本情報入力シート!C305="","",基本情報入力シート!C305)</f>
        <v/>
      </c>
      <c r="C268" s="488"/>
      <c r="D268" s="488"/>
      <c r="E268" s="488"/>
      <c r="F268" s="488"/>
      <c r="G268" s="488"/>
      <c r="H268" s="488"/>
      <c r="I268" s="488"/>
      <c r="J268" s="494" t="str">
        <f>IF(基本情報入力シート!M305="","",基本情報入力シート!M305)</f>
        <v/>
      </c>
      <c r="K268" s="495" t="str">
        <f>IF(基本情報入力シート!R305="","",基本情報入力シート!R305)</f>
        <v/>
      </c>
      <c r="L268" s="495" t="str">
        <f>IF(基本情報入力シート!W305="","",基本情報入力シート!W305)</f>
        <v/>
      </c>
      <c r="M268" s="502" t="str">
        <f>IF(基本情報入力シート!X305="","",基本情報入力シート!X305)</f>
        <v/>
      </c>
      <c r="N268" s="512" t="str">
        <f>IF(基本情報入力シート!Y305="","",基本情報入力シート!Y305)</f>
        <v/>
      </c>
      <c r="O268" s="519"/>
      <c r="P268" s="523"/>
      <c r="Q268" s="526"/>
      <c r="R268" s="533"/>
      <c r="S268" s="537"/>
      <c r="T268" s="541" t="e">
        <v>#N/A</v>
      </c>
      <c r="U268" s="545"/>
      <c r="V268" s="551"/>
      <c r="W268" s="552"/>
      <c r="X268" s="560" t="e">
        <v>#N/A</v>
      </c>
      <c r="Y268" s="560"/>
      <c r="Z268" s="564"/>
      <c r="AA268" s="569"/>
      <c r="AB268" s="573" t="e">
        <v>#N/A</v>
      </c>
      <c r="AC268" s="577"/>
      <c r="AD268" s="580" t="str">
        <f t="shared" si="12"/>
        <v/>
      </c>
      <c r="AE268" s="583" t="str">
        <f t="shared" si="13"/>
        <v/>
      </c>
      <c r="AF268" s="583" t="str">
        <f t="shared" si="14"/>
        <v/>
      </c>
      <c r="AG268" s="583" t="str">
        <f t="shared" si="15"/>
        <v/>
      </c>
    </row>
    <row r="269" spans="1:33" ht="24.9" customHeight="1">
      <c r="A269" s="477">
        <v>254</v>
      </c>
      <c r="B269" s="488" t="str">
        <f>IF(基本情報入力シート!C306="","",基本情報入力シート!C306)</f>
        <v/>
      </c>
      <c r="C269" s="488"/>
      <c r="D269" s="488"/>
      <c r="E269" s="488"/>
      <c r="F269" s="488"/>
      <c r="G269" s="488"/>
      <c r="H269" s="488"/>
      <c r="I269" s="488"/>
      <c r="J269" s="494" t="str">
        <f>IF(基本情報入力シート!M306="","",基本情報入力シート!M306)</f>
        <v/>
      </c>
      <c r="K269" s="495" t="str">
        <f>IF(基本情報入力シート!R306="","",基本情報入力シート!R306)</f>
        <v/>
      </c>
      <c r="L269" s="495" t="str">
        <f>IF(基本情報入力シート!W306="","",基本情報入力シート!W306)</f>
        <v/>
      </c>
      <c r="M269" s="502" t="str">
        <f>IF(基本情報入力シート!X306="","",基本情報入力シート!X306)</f>
        <v/>
      </c>
      <c r="N269" s="512" t="str">
        <f>IF(基本情報入力シート!Y306="","",基本情報入力シート!Y306)</f>
        <v/>
      </c>
      <c r="O269" s="519"/>
      <c r="P269" s="523"/>
      <c r="Q269" s="526"/>
      <c r="R269" s="533"/>
      <c r="S269" s="537"/>
      <c r="T269" s="541" t="e">
        <v>#N/A</v>
      </c>
      <c r="U269" s="545"/>
      <c r="V269" s="551"/>
      <c r="W269" s="552"/>
      <c r="X269" s="560" t="e">
        <v>#N/A</v>
      </c>
      <c r="Y269" s="560"/>
      <c r="Z269" s="564"/>
      <c r="AA269" s="569"/>
      <c r="AB269" s="573" t="e">
        <v>#N/A</v>
      </c>
      <c r="AC269" s="577"/>
      <c r="AD269" s="580" t="str">
        <f t="shared" si="12"/>
        <v/>
      </c>
      <c r="AE269" s="583" t="str">
        <f t="shared" si="13"/>
        <v/>
      </c>
      <c r="AF269" s="583" t="str">
        <f t="shared" si="14"/>
        <v/>
      </c>
      <c r="AG269" s="583" t="str">
        <f t="shared" si="15"/>
        <v/>
      </c>
    </row>
    <row r="270" spans="1:33" ht="24.9" customHeight="1">
      <c r="A270" s="477">
        <v>255</v>
      </c>
      <c r="B270" s="488" t="str">
        <f>IF(基本情報入力シート!C307="","",基本情報入力シート!C307)</f>
        <v/>
      </c>
      <c r="C270" s="488"/>
      <c r="D270" s="488"/>
      <c r="E270" s="488"/>
      <c r="F270" s="488"/>
      <c r="G270" s="488"/>
      <c r="H270" s="488"/>
      <c r="I270" s="488"/>
      <c r="J270" s="494" t="str">
        <f>IF(基本情報入力シート!M307="","",基本情報入力シート!M307)</f>
        <v/>
      </c>
      <c r="K270" s="495" t="str">
        <f>IF(基本情報入力シート!R307="","",基本情報入力シート!R307)</f>
        <v/>
      </c>
      <c r="L270" s="495" t="str">
        <f>IF(基本情報入力シート!W307="","",基本情報入力シート!W307)</f>
        <v/>
      </c>
      <c r="M270" s="502" t="str">
        <f>IF(基本情報入力シート!X307="","",基本情報入力シート!X307)</f>
        <v/>
      </c>
      <c r="N270" s="512" t="str">
        <f>IF(基本情報入力シート!Y307="","",基本情報入力シート!Y307)</f>
        <v/>
      </c>
      <c r="O270" s="519"/>
      <c r="P270" s="523"/>
      <c r="Q270" s="526"/>
      <c r="R270" s="533"/>
      <c r="S270" s="537"/>
      <c r="T270" s="541" t="e">
        <v>#N/A</v>
      </c>
      <c r="U270" s="545"/>
      <c r="V270" s="551"/>
      <c r="W270" s="552"/>
      <c r="X270" s="560" t="e">
        <v>#N/A</v>
      </c>
      <c r="Y270" s="560"/>
      <c r="Z270" s="564"/>
      <c r="AA270" s="569"/>
      <c r="AB270" s="573" t="e">
        <v>#N/A</v>
      </c>
      <c r="AC270" s="577"/>
      <c r="AD270" s="580" t="str">
        <f t="shared" si="12"/>
        <v/>
      </c>
      <c r="AE270" s="583" t="str">
        <f t="shared" si="13"/>
        <v/>
      </c>
      <c r="AF270" s="583" t="str">
        <f t="shared" si="14"/>
        <v/>
      </c>
      <c r="AG270" s="583" t="str">
        <f t="shared" si="15"/>
        <v/>
      </c>
    </row>
    <row r="271" spans="1:33" ht="24.9" customHeight="1">
      <c r="A271" s="477">
        <v>256</v>
      </c>
      <c r="B271" s="488" t="str">
        <f>IF(基本情報入力シート!C308="","",基本情報入力シート!C308)</f>
        <v/>
      </c>
      <c r="C271" s="488"/>
      <c r="D271" s="488"/>
      <c r="E271" s="488"/>
      <c r="F271" s="488"/>
      <c r="G271" s="488"/>
      <c r="H271" s="488"/>
      <c r="I271" s="488"/>
      <c r="J271" s="494" t="str">
        <f>IF(基本情報入力シート!M308="","",基本情報入力シート!M308)</f>
        <v/>
      </c>
      <c r="K271" s="495" t="str">
        <f>IF(基本情報入力シート!R308="","",基本情報入力シート!R308)</f>
        <v/>
      </c>
      <c r="L271" s="495" t="str">
        <f>IF(基本情報入力シート!W308="","",基本情報入力シート!W308)</f>
        <v/>
      </c>
      <c r="M271" s="502" t="str">
        <f>IF(基本情報入力シート!X308="","",基本情報入力シート!X308)</f>
        <v/>
      </c>
      <c r="N271" s="512" t="str">
        <f>IF(基本情報入力シート!Y308="","",基本情報入力シート!Y308)</f>
        <v/>
      </c>
      <c r="O271" s="519"/>
      <c r="P271" s="523"/>
      <c r="Q271" s="526"/>
      <c r="R271" s="533"/>
      <c r="S271" s="537"/>
      <c r="T271" s="541" t="e">
        <v>#N/A</v>
      </c>
      <c r="U271" s="545"/>
      <c r="V271" s="551"/>
      <c r="W271" s="552"/>
      <c r="X271" s="560" t="e">
        <v>#N/A</v>
      </c>
      <c r="Y271" s="560"/>
      <c r="Z271" s="564"/>
      <c r="AA271" s="569"/>
      <c r="AB271" s="573" t="e">
        <v>#N/A</v>
      </c>
      <c r="AC271" s="577"/>
      <c r="AD271" s="580" t="str">
        <f t="shared" si="12"/>
        <v/>
      </c>
      <c r="AE271" s="583" t="str">
        <f t="shared" si="13"/>
        <v/>
      </c>
      <c r="AF271" s="583" t="str">
        <f t="shared" si="14"/>
        <v/>
      </c>
      <c r="AG271" s="583" t="str">
        <f t="shared" si="15"/>
        <v/>
      </c>
    </row>
    <row r="272" spans="1:33" ht="24.9" customHeight="1">
      <c r="A272" s="477">
        <v>257</v>
      </c>
      <c r="B272" s="488" t="str">
        <f>IF(基本情報入力シート!C309="","",基本情報入力シート!C309)</f>
        <v/>
      </c>
      <c r="C272" s="488"/>
      <c r="D272" s="488"/>
      <c r="E272" s="488"/>
      <c r="F272" s="488"/>
      <c r="G272" s="488"/>
      <c r="H272" s="488"/>
      <c r="I272" s="488"/>
      <c r="J272" s="494" t="str">
        <f>IF(基本情報入力シート!M309="","",基本情報入力シート!M309)</f>
        <v/>
      </c>
      <c r="K272" s="495" t="str">
        <f>IF(基本情報入力シート!R309="","",基本情報入力シート!R309)</f>
        <v/>
      </c>
      <c r="L272" s="495" t="str">
        <f>IF(基本情報入力シート!W309="","",基本情報入力シート!W309)</f>
        <v/>
      </c>
      <c r="M272" s="502" t="str">
        <f>IF(基本情報入力シート!X309="","",基本情報入力シート!X309)</f>
        <v/>
      </c>
      <c r="N272" s="512" t="str">
        <f>IF(基本情報入力シート!Y309="","",基本情報入力シート!Y309)</f>
        <v/>
      </c>
      <c r="O272" s="519"/>
      <c r="P272" s="523"/>
      <c r="Q272" s="526"/>
      <c r="R272" s="533"/>
      <c r="S272" s="537"/>
      <c r="T272" s="541" t="e">
        <v>#N/A</v>
      </c>
      <c r="U272" s="545"/>
      <c r="V272" s="551"/>
      <c r="W272" s="552"/>
      <c r="X272" s="560" t="e">
        <v>#N/A</v>
      </c>
      <c r="Y272" s="560"/>
      <c r="Z272" s="564"/>
      <c r="AA272" s="569"/>
      <c r="AB272" s="573" t="e">
        <v>#N/A</v>
      </c>
      <c r="AC272" s="577"/>
      <c r="AD272" s="580" t="str">
        <f t="shared" ref="AD272:AD335" si="16">IF(OR(U272="特定加算Ⅰ",U272="特定加算Ⅱ"),IF(OR(AND(N272&lt;&gt;"訪問型サービス（総合事業）",N272&lt;&gt;"通所型サービス（総合事業）",N272&lt;&gt;"（介護予防）短期入所生活介護",N272&lt;&gt;"（介護予防）短期入所療養介護（老健）",N272&lt;&gt;"（介護予防）短期入所療養介護 （病院等（老健以外）)",N272&lt;&gt;"（介護予防）短期入所療養介護（医療院）"),W272&lt;&gt;""),1,""),"")</f>
        <v/>
      </c>
      <c r="AE272" s="583" t="str">
        <f t="shared" ref="AE272:AE335" si="17">IF(AND(O272="",R272=""),"",O272&amp;"から"&amp;R272)</f>
        <v/>
      </c>
      <c r="AF272" s="583" t="str">
        <f t="shared" ref="AF272:AF335" si="18">IF(AND(P272="",U272=""),"",P272&amp;"から"&amp;U272)</f>
        <v/>
      </c>
      <c r="AG272" s="583" t="str">
        <f t="shared" ref="AG272:AG335" si="19">IF(AND(Q272="",Z272=""),"",Q272&amp;"から"&amp;Z272)</f>
        <v/>
      </c>
    </row>
    <row r="273" spans="1:33" ht="24.9" customHeight="1">
      <c r="A273" s="477">
        <v>258</v>
      </c>
      <c r="B273" s="488" t="str">
        <f>IF(基本情報入力シート!C310="","",基本情報入力シート!C310)</f>
        <v/>
      </c>
      <c r="C273" s="488"/>
      <c r="D273" s="488"/>
      <c r="E273" s="488"/>
      <c r="F273" s="488"/>
      <c r="G273" s="488"/>
      <c r="H273" s="488"/>
      <c r="I273" s="488"/>
      <c r="J273" s="494" t="str">
        <f>IF(基本情報入力シート!M310="","",基本情報入力シート!M310)</f>
        <v/>
      </c>
      <c r="K273" s="495" t="str">
        <f>IF(基本情報入力シート!R310="","",基本情報入力シート!R310)</f>
        <v/>
      </c>
      <c r="L273" s="495" t="str">
        <f>IF(基本情報入力シート!W310="","",基本情報入力シート!W310)</f>
        <v/>
      </c>
      <c r="M273" s="502" t="str">
        <f>IF(基本情報入力シート!X310="","",基本情報入力シート!X310)</f>
        <v/>
      </c>
      <c r="N273" s="512" t="str">
        <f>IF(基本情報入力シート!Y310="","",基本情報入力シート!Y310)</f>
        <v/>
      </c>
      <c r="O273" s="519"/>
      <c r="P273" s="523"/>
      <c r="Q273" s="526"/>
      <c r="R273" s="533"/>
      <c r="S273" s="537"/>
      <c r="T273" s="541" t="e">
        <v>#N/A</v>
      </c>
      <c r="U273" s="545"/>
      <c r="V273" s="551"/>
      <c r="W273" s="552"/>
      <c r="X273" s="560" t="e">
        <v>#N/A</v>
      </c>
      <c r="Y273" s="560"/>
      <c r="Z273" s="564"/>
      <c r="AA273" s="569"/>
      <c r="AB273" s="573" t="e">
        <v>#N/A</v>
      </c>
      <c r="AC273" s="577"/>
      <c r="AD273" s="580" t="str">
        <f t="shared" si="16"/>
        <v/>
      </c>
      <c r="AE273" s="583" t="str">
        <f t="shared" si="17"/>
        <v/>
      </c>
      <c r="AF273" s="583" t="str">
        <f t="shared" si="18"/>
        <v/>
      </c>
      <c r="AG273" s="583" t="str">
        <f t="shared" si="19"/>
        <v/>
      </c>
    </row>
    <row r="274" spans="1:33" ht="24.9" customHeight="1">
      <c r="A274" s="477">
        <v>259</v>
      </c>
      <c r="B274" s="488" t="str">
        <f>IF(基本情報入力シート!C311="","",基本情報入力シート!C311)</f>
        <v/>
      </c>
      <c r="C274" s="488"/>
      <c r="D274" s="488"/>
      <c r="E274" s="488"/>
      <c r="F274" s="488"/>
      <c r="G274" s="488"/>
      <c r="H274" s="488"/>
      <c r="I274" s="488"/>
      <c r="J274" s="494" t="str">
        <f>IF(基本情報入力シート!M311="","",基本情報入力シート!M311)</f>
        <v/>
      </c>
      <c r="K274" s="495" t="str">
        <f>IF(基本情報入力シート!R311="","",基本情報入力シート!R311)</f>
        <v/>
      </c>
      <c r="L274" s="495" t="str">
        <f>IF(基本情報入力シート!W311="","",基本情報入力シート!W311)</f>
        <v/>
      </c>
      <c r="M274" s="502" t="str">
        <f>IF(基本情報入力シート!X311="","",基本情報入力シート!X311)</f>
        <v/>
      </c>
      <c r="N274" s="512" t="str">
        <f>IF(基本情報入力シート!Y311="","",基本情報入力シート!Y311)</f>
        <v/>
      </c>
      <c r="O274" s="519"/>
      <c r="P274" s="523"/>
      <c r="Q274" s="526"/>
      <c r="R274" s="533"/>
      <c r="S274" s="537"/>
      <c r="T274" s="541" t="e">
        <v>#N/A</v>
      </c>
      <c r="U274" s="545"/>
      <c r="V274" s="551"/>
      <c r="W274" s="552"/>
      <c r="X274" s="560" t="e">
        <v>#N/A</v>
      </c>
      <c r="Y274" s="560"/>
      <c r="Z274" s="564"/>
      <c r="AA274" s="569"/>
      <c r="AB274" s="573" t="e">
        <v>#N/A</v>
      </c>
      <c r="AC274" s="577"/>
      <c r="AD274" s="580" t="str">
        <f t="shared" si="16"/>
        <v/>
      </c>
      <c r="AE274" s="583" t="str">
        <f t="shared" si="17"/>
        <v/>
      </c>
      <c r="AF274" s="583" t="str">
        <f t="shared" si="18"/>
        <v/>
      </c>
      <c r="AG274" s="583" t="str">
        <f t="shared" si="19"/>
        <v/>
      </c>
    </row>
    <row r="275" spans="1:33" ht="24.9" customHeight="1">
      <c r="A275" s="477">
        <v>260</v>
      </c>
      <c r="B275" s="488" t="str">
        <f>IF(基本情報入力シート!C312="","",基本情報入力シート!C312)</f>
        <v/>
      </c>
      <c r="C275" s="488"/>
      <c r="D275" s="488"/>
      <c r="E275" s="488"/>
      <c r="F275" s="488"/>
      <c r="G275" s="488"/>
      <c r="H275" s="488"/>
      <c r="I275" s="488"/>
      <c r="J275" s="494" t="str">
        <f>IF(基本情報入力シート!M312="","",基本情報入力シート!M312)</f>
        <v/>
      </c>
      <c r="K275" s="495" t="str">
        <f>IF(基本情報入力シート!R312="","",基本情報入力シート!R312)</f>
        <v/>
      </c>
      <c r="L275" s="495" t="str">
        <f>IF(基本情報入力シート!W312="","",基本情報入力シート!W312)</f>
        <v/>
      </c>
      <c r="M275" s="502" t="str">
        <f>IF(基本情報入力シート!X312="","",基本情報入力シート!X312)</f>
        <v/>
      </c>
      <c r="N275" s="512" t="str">
        <f>IF(基本情報入力シート!Y312="","",基本情報入力シート!Y312)</f>
        <v/>
      </c>
      <c r="O275" s="519"/>
      <c r="P275" s="523"/>
      <c r="Q275" s="526"/>
      <c r="R275" s="533"/>
      <c r="S275" s="537"/>
      <c r="T275" s="541" t="e">
        <v>#N/A</v>
      </c>
      <c r="U275" s="545"/>
      <c r="V275" s="551"/>
      <c r="W275" s="552"/>
      <c r="X275" s="560" t="e">
        <v>#N/A</v>
      </c>
      <c r="Y275" s="560"/>
      <c r="Z275" s="564"/>
      <c r="AA275" s="569"/>
      <c r="AB275" s="573" t="e">
        <v>#N/A</v>
      </c>
      <c r="AC275" s="577"/>
      <c r="AD275" s="580" t="str">
        <f t="shared" si="16"/>
        <v/>
      </c>
      <c r="AE275" s="583" t="str">
        <f t="shared" si="17"/>
        <v/>
      </c>
      <c r="AF275" s="583" t="str">
        <f t="shared" si="18"/>
        <v/>
      </c>
      <c r="AG275" s="583" t="str">
        <f t="shared" si="19"/>
        <v/>
      </c>
    </row>
    <row r="276" spans="1:33" ht="24.9" customHeight="1">
      <c r="A276" s="477">
        <v>261</v>
      </c>
      <c r="B276" s="488" t="str">
        <f>IF(基本情報入力シート!C313="","",基本情報入力シート!C313)</f>
        <v/>
      </c>
      <c r="C276" s="488"/>
      <c r="D276" s="488"/>
      <c r="E276" s="488"/>
      <c r="F276" s="488"/>
      <c r="G276" s="488"/>
      <c r="H276" s="488"/>
      <c r="I276" s="488"/>
      <c r="J276" s="494" t="str">
        <f>IF(基本情報入力シート!M313="","",基本情報入力シート!M313)</f>
        <v/>
      </c>
      <c r="K276" s="495" t="str">
        <f>IF(基本情報入力シート!R313="","",基本情報入力シート!R313)</f>
        <v/>
      </c>
      <c r="L276" s="495" t="str">
        <f>IF(基本情報入力シート!W313="","",基本情報入力シート!W313)</f>
        <v/>
      </c>
      <c r="M276" s="502" t="str">
        <f>IF(基本情報入力シート!X313="","",基本情報入力シート!X313)</f>
        <v/>
      </c>
      <c r="N276" s="512" t="str">
        <f>IF(基本情報入力シート!Y313="","",基本情報入力シート!Y313)</f>
        <v/>
      </c>
      <c r="O276" s="519"/>
      <c r="P276" s="523"/>
      <c r="Q276" s="526"/>
      <c r="R276" s="533"/>
      <c r="S276" s="537"/>
      <c r="T276" s="541" t="e">
        <v>#N/A</v>
      </c>
      <c r="U276" s="545"/>
      <c r="V276" s="551"/>
      <c r="W276" s="552"/>
      <c r="X276" s="560" t="e">
        <v>#N/A</v>
      </c>
      <c r="Y276" s="560"/>
      <c r="Z276" s="564"/>
      <c r="AA276" s="569"/>
      <c r="AB276" s="573" t="e">
        <v>#N/A</v>
      </c>
      <c r="AC276" s="577"/>
      <c r="AD276" s="580" t="str">
        <f t="shared" si="16"/>
        <v/>
      </c>
      <c r="AE276" s="583" t="str">
        <f t="shared" si="17"/>
        <v/>
      </c>
      <c r="AF276" s="583" t="str">
        <f t="shared" si="18"/>
        <v/>
      </c>
      <c r="AG276" s="583" t="str">
        <f t="shared" si="19"/>
        <v/>
      </c>
    </row>
    <row r="277" spans="1:33" ht="24.9" customHeight="1">
      <c r="A277" s="477">
        <v>262</v>
      </c>
      <c r="B277" s="488" t="str">
        <f>IF(基本情報入力シート!C314="","",基本情報入力シート!C314)</f>
        <v/>
      </c>
      <c r="C277" s="488"/>
      <c r="D277" s="488"/>
      <c r="E277" s="488"/>
      <c r="F277" s="488"/>
      <c r="G277" s="488"/>
      <c r="H277" s="488"/>
      <c r="I277" s="488"/>
      <c r="J277" s="494" t="str">
        <f>IF(基本情報入力シート!M314="","",基本情報入力シート!M314)</f>
        <v/>
      </c>
      <c r="K277" s="495" t="str">
        <f>IF(基本情報入力シート!R314="","",基本情報入力シート!R314)</f>
        <v/>
      </c>
      <c r="L277" s="495" t="str">
        <f>IF(基本情報入力シート!W314="","",基本情報入力シート!W314)</f>
        <v/>
      </c>
      <c r="M277" s="502" t="str">
        <f>IF(基本情報入力シート!X314="","",基本情報入力シート!X314)</f>
        <v/>
      </c>
      <c r="N277" s="512" t="str">
        <f>IF(基本情報入力シート!Y314="","",基本情報入力シート!Y314)</f>
        <v/>
      </c>
      <c r="O277" s="519"/>
      <c r="P277" s="523"/>
      <c r="Q277" s="526"/>
      <c r="R277" s="533"/>
      <c r="S277" s="537"/>
      <c r="T277" s="541" t="e">
        <v>#N/A</v>
      </c>
      <c r="U277" s="545"/>
      <c r="V277" s="551"/>
      <c r="W277" s="552"/>
      <c r="X277" s="560" t="e">
        <v>#N/A</v>
      </c>
      <c r="Y277" s="560"/>
      <c r="Z277" s="564"/>
      <c r="AA277" s="569"/>
      <c r="AB277" s="573" t="e">
        <v>#N/A</v>
      </c>
      <c r="AC277" s="577"/>
      <c r="AD277" s="580" t="str">
        <f t="shared" si="16"/>
        <v/>
      </c>
      <c r="AE277" s="583" t="str">
        <f t="shared" si="17"/>
        <v/>
      </c>
      <c r="AF277" s="583" t="str">
        <f t="shared" si="18"/>
        <v/>
      </c>
      <c r="AG277" s="583" t="str">
        <f t="shared" si="19"/>
        <v/>
      </c>
    </row>
    <row r="278" spans="1:33" ht="24.9" customHeight="1">
      <c r="A278" s="477">
        <v>263</v>
      </c>
      <c r="B278" s="488" t="str">
        <f>IF(基本情報入力シート!C315="","",基本情報入力シート!C315)</f>
        <v/>
      </c>
      <c r="C278" s="488"/>
      <c r="D278" s="488"/>
      <c r="E278" s="488"/>
      <c r="F278" s="488"/>
      <c r="G278" s="488"/>
      <c r="H278" s="488"/>
      <c r="I278" s="488"/>
      <c r="J278" s="494" t="str">
        <f>IF(基本情報入力シート!M315="","",基本情報入力シート!M315)</f>
        <v/>
      </c>
      <c r="K278" s="495" t="str">
        <f>IF(基本情報入力シート!R315="","",基本情報入力シート!R315)</f>
        <v/>
      </c>
      <c r="L278" s="495" t="str">
        <f>IF(基本情報入力シート!W315="","",基本情報入力シート!W315)</f>
        <v/>
      </c>
      <c r="M278" s="502" t="str">
        <f>IF(基本情報入力シート!X315="","",基本情報入力シート!X315)</f>
        <v/>
      </c>
      <c r="N278" s="512" t="str">
        <f>IF(基本情報入力シート!Y315="","",基本情報入力シート!Y315)</f>
        <v/>
      </c>
      <c r="O278" s="519"/>
      <c r="P278" s="523"/>
      <c r="Q278" s="526"/>
      <c r="R278" s="533"/>
      <c r="S278" s="537"/>
      <c r="T278" s="541" t="e">
        <v>#N/A</v>
      </c>
      <c r="U278" s="545"/>
      <c r="V278" s="551"/>
      <c r="W278" s="552"/>
      <c r="X278" s="560" t="e">
        <v>#N/A</v>
      </c>
      <c r="Y278" s="560"/>
      <c r="Z278" s="564"/>
      <c r="AA278" s="569"/>
      <c r="AB278" s="573" t="e">
        <v>#N/A</v>
      </c>
      <c r="AC278" s="577"/>
      <c r="AD278" s="580" t="str">
        <f t="shared" si="16"/>
        <v/>
      </c>
      <c r="AE278" s="583" t="str">
        <f t="shared" si="17"/>
        <v/>
      </c>
      <c r="AF278" s="583" t="str">
        <f t="shared" si="18"/>
        <v/>
      </c>
      <c r="AG278" s="583" t="str">
        <f t="shared" si="19"/>
        <v/>
      </c>
    </row>
    <row r="279" spans="1:33" ht="24.9" customHeight="1">
      <c r="A279" s="477">
        <v>264</v>
      </c>
      <c r="B279" s="488" t="str">
        <f>IF(基本情報入力シート!C316="","",基本情報入力シート!C316)</f>
        <v/>
      </c>
      <c r="C279" s="488"/>
      <c r="D279" s="488"/>
      <c r="E279" s="488"/>
      <c r="F279" s="488"/>
      <c r="G279" s="488"/>
      <c r="H279" s="488"/>
      <c r="I279" s="488"/>
      <c r="J279" s="494" t="str">
        <f>IF(基本情報入力シート!M316="","",基本情報入力シート!M316)</f>
        <v/>
      </c>
      <c r="K279" s="495" t="str">
        <f>IF(基本情報入力シート!R316="","",基本情報入力シート!R316)</f>
        <v/>
      </c>
      <c r="L279" s="495" t="str">
        <f>IF(基本情報入力シート!W316="","",基本情報入力シート!W316)</f>
        <v/>
      </c>
      <c r="M279" s="502" t="str">
        <f>IF(基本情報入力シート!X316="","",基本情報入力シート!X316)</f>
        <v/>
      </c>
      <c r="N279" s="512" t="str">
        <f>IF(基本情報入力シート!Y316="","",基本情報入力シート!Y316)</f>
        <v/>
      </c>
      <c r="O279" s="519"/>
      <c r="P279" s="523"/>
      <c r="Q279" s="526"/>
      <c r="R279" s="533"/>
      <c r="S279" s="537"/>
      <c r="T279" s="541" t="e">
        <v>#N/A</v>
      </c>
      <c r="U279" s="545"/>
      <c r="V279" s="551"/>
      <c r="W279" s="552"/>
      <c r="X279" s="560" t="e">
        <v>#N/A</v>
      </c>
      <c r="Y279" s="560"/>
      <c r="Z279" s="564"/>
      <c r="AA279" s="569"/>
      <c r="AB279" s="573" t="e">
        <v>#N/A</v>
      </c>
      <c r="AC279" s="577"/>
      <c r="AD279" s="580" t="str">
        <f t="shared" si="16"/>
        <v/>
      </c>
      <c r="AE279" s="583" t="str">
        <f t="shared" si="17"/>
        <v/>
      </c>
      <c r="AF279" s="583" t="str">
        <f t="shared" si="18"/>
        <v/>
      </c>
      <c r="AG279" s="583" t="str">
        <f t="shared" si="19"/>
        <v/>
      </c>
    </row>
    <row r="280" spans="1:33" ht="24.9" customHeight="1">
      <c r="A280" s="477">
        <v>265</v>
      </c>
      <c r="B280" s="488" t="str">
        <f>IF(基本情報入力シート!C317="","",基本情報入力シート!C317)</f>
        <v/>
      </c>
      <c r="C280" s="488"/>
      <c r="D280" s="488"/>
      <c r="E280" s="488"/>
      <c r="F280" s="488"/>
      <c r="G280" s="488"/>
      <c r="H280" s="488"/>
      <c r="I280" s="488"/>
      <c r="J280" s="494" t="str">
        <f>IF(基本情報入力シート!M317="","",基本情報入力シート!M317)</f>
        <v/>
      </c>
      <c r="K280" s="495" t="str">
        <f>IF(基本情報入力シート!R317="","",基本情報入力シート!R317)</f>
        <v/>
      </c>
      <c r="L280" s="495" t="str">
        <f>IF(基本情報入力シート!W317="","",基本情報入力シート!W317)</f>
        <v/>
      </c>
      <c r="M280" s="502" t="str">
        <f>IF(基本情報入力シート!X317="","",基本情報入力シート!X317)</f>
        <v/>
      </c>
      <c r="N280" s="512" t="str">
        <f>IF(基本情報入力シート!Y317="","",基本情報入力シート!Y317)</f>
        <v/>
      </c>
      <c r="O280" s="519"/>
      <c r="P280" s="523"/>
      <c r="Q280" s="526"/>
      <c r="R280" s="533"/>
      <c r="S280" s="537"/>
      <c r="T280" s="541" t="e">
        <v>#N/A</v>
      </c>
      <c r="U280" s="545"/>
      <c r="V280" s="551"/>
      <c r="W280" s="552"/>
      <c r="X280" s="560" t="e">
        <v>#N/A</v>
      </c>
      <c r="Y280" s="560"/>
      <c r="Z280" s="564"/>
      <c r="AA280" s="569"/>
      <c r="AB280" s="573" t="e">
        <v>#N/A</v>
      </c>
      <c r="AC280" s="577"/>
      <c r="AD280" s="580" t="str">
        <f t="shared" si="16"/>
        <v/>
      </c>
      <c r="AE280" s="583" t="str">
        <f t="shared" si="17"/>
        <v/>
      </c>
      <c r="AF280" s="583" t="str">
        <f t="shared" si="18"/>
        <v/>
      </c>
      <c r="AG280" s="583" t="str">
        <f t="shared" si="19"/>
        <v/>
      </c>
    </row>
    <row r="281" spans="1:33" ht="24.9" customHeight="1">
      <c r="A281" s="477">
        <v>266</v>
      </c>
      <c r="B281" s="488" t="str">
        <f>IF(基本情報入力シート!C318="","",基本情報入力シート!C318)</f>
        <v/>
      </c>
      <c r="C281" s="488"/>
      <c r="D281" s="488"/>
      <c r="E281" s="488"/>
      <c r="F281" s="488"/>
      <c r="G281" s="488"/>
      <c r="H281" s="488"/>
      <c r="I281" s="488"/>
      <c r="J281" s="494" t="str">
        <f>IF(基本情報入力シート!M318="","",基本情報入力シート!M318)</f>
        <v/>
      </c>
      <c r="K281" s="495" t="str">
        <f>IF(基本情報入力シート!R318="","",基本情報入力シート!R318)</f>
        <v/>
      </c>
      <c r="L281" s="495" t="str">
        <f>IF(基本情報入力シート!W318="","",基本情報入力シート!W318)</f>
        <v/>
      </c>
      <c r="M281" s="502" t="str">
        <f>IF(基本情報入力シート!X318="","",基本情報入力シート!X318)</f>
        <v/>
      </c>
      <c r="N281" s="512" t="str">
        <f>IF(基本情報入力シート!Y318="","",基本情報入力シート!Y318)</f>
        <v/>
      </c>
      <c r="O281" s="519"/>
      <c r="P281" s="523"/>
      <c r="Q281" s="526"/>
      <c r="R281" s="533"/>
      <c r="S281" s="537"/>
      <c r="T281" s="541" t="e">
        <v>#N/A</v>
      </c>
      <c r="U281" s="545"/>
      <c r="V281" s="551"/>
      <c r="W281" s="552"/>
      <c r="X281" s="560" t="e">
        <v>#N/A</v>
      </c>
      <c r="Y281" s="560"/>
      <c r="Z281" s="564"/>
      <c r="AA281" s="569"/>
      <c r="AB281" s="573" t="e">
        <v>#N/A</v>
      </c>
      <c r="AC281" s="577"/>
      <c r="AD281" s="580" t="str">
        <f t="shared" si="16"/>
        <v/>
      </c>
      <c r="AE281" s="583" t="str">
        <f t="shared" si="17"/>
        <v/>
      </c>
      <c r="AF281" s="583" t="str">
        <f t="shared" si="18"/>
        <v/>
      </c>
      <c r="AG281" s="583" t="str">
        <f t="shared" si="19"/>
        <v/>
      </c>
    </row>
    <row r="282" spans="1:33" ht="24.9" customHeight="1">
      <c r="A282" s="477">
        <v>267</v>
      </c>
      <c r="B282" s="488" t="str">
        <f>IF(基本情報入力シート!C319="","",基本情報入力シート!C319)</f>
        <v/>
      </c>
      <c r="C282" s="488"/>
      <c r="D282" s="488"/>
      <c r="E282" s="488"/>
      <c r="F282" s="488"/>
      <c r="G282" s="488"/>
      <c r="H282" s="488"/>
      <c r="I282" s="488"/>
      <c r="J282" s="494" t="str">
        <f>IF(基本情報入力シート!M319="","",基本情報入力シート!M319)</f>
        <v/>
      </c>
      <c r="K282" s="495" t="str">
        <f>IF(基本情報入力シート!R319="","",基本情報入力シート!R319)</f>
        <v/>
      </c>
      <c r="L282" s="495" t="str">
        <f>IF(基本情報入力シート!W319="","",基本情報入力シート!W319)</f>
        <v/>
      </c>
      <c r="M282" s="502" t="str">
        <f>IF(基本情報入力シート!X319="","",基本情報入力シート!X319)</f>
        <v/>
      </c>
      <c r="N282" s="512" t="str">
        <f>IF(基本情報入力シート!Y319="","",基本情報入力シート!Y319)</f>
        <v/>
      </c>
      <c r="O282" s="519"/>
      <c r="P282" s="523"/>
      <c r="Q282" s="526"/>
      <c r="R282" s="533"/>
      <c r="S282" s="537"/>
      <c r="T282" s="541" t="e">
        <v>#N/A</v>
      </c>
      <c r="U282" s="545"/>
      <c r="V282" s="551"/>
      <c r="W282" s="552"/>
      <c r="X282" s="560" t="e">
        <v>#N/A</v>
      </c>
      <c r="Y282" s="560"/>
      <c r="Z282" s="564"/>
      <c r="AA282" s="569"/>
      <c r="AB282" s="573" t="e">
        <v>#N/A</v>
      </c>
      <c r="AC282" s="577"/>
      <c r="AD282" s="580" t="str">
        <f t="shared" si="16"/>
        <v/>
      </c>
      <c r="AE282" s="583" t="str">
        <f t="shared" si="17"/>
        <v/>
      </c>
      <c r="AF282" s="583" t="str">
        <f t="shared" si="18"/>
        <v/>
      </c>
      <c r="AG282" s="583" t="str">
        <f t="shared" si="19"/>
        <v/>
      </c>
    </row>
    <row r="283" spans="1:33" ht="24.9" customHeight="1">
      <c r="A283" s="477">
        <v>268</v>
      </c>
      <c r="B283" s="488" t="str">
        <f>IF(基本情報入力シート!C320="","",基本情報入力シート!C320)</f>
        <v/>
      </c>
      <c r="C283" s="488"/>
      <c r="D283" s="488"/>
      <c r="E283" s="488"/>
      <c r="F283" s="488"/>
      <c r="G283" s="488"/>
      <c r="H283" s="488"/>
      <c r="I283" s="488"/>
      <c r="J283" s="494" t="str">
        <f>IF(基本情報入力シート!M320="","",基本情報入力シート!M320)</f>
        <v/>
      </c>
      <c r="K283" s="495" t="str">
        <f>IF(基本情報入力シート!R320="","",基本情報入力シート!R320)</f>
        <v/>
      </c>
      <c r="L283" s="495" t="str">
        <f>IF(基本情報入力シート!W320="","",基本情報入力シート!W320)</f>
        <v/>
      </c>
      <c r="M283" s="502" t="str">
        <f>IF(基本情報入力シート!X320="","",基本情報入力シート!X320)</f>
        <v/>
      </c>
      <c r="N283" s="512" t="str">
        <f>IF(基本情報入力シート!Y320="","",基本情報入力シート!Y320)</f>
        <v/>
      </c>
      <c r="O283" s="519"/>
      <c r="P283" s="523"/>
      <c r="Q283" s="526"/>
      <c r="R283" s="533"/>
      <c r="S283" s="537"/>
      <c r="T283" s="541" t="e">
        <v>#N/A</v>
      </c>
      <c r="U283" s="545"/>
      <c r="V283" s="551"/>
      <c r="W283" s="552"/>
      <c r="X283" s="560" t="e">
        <v>#N/A</v>
      </c>
      <c r="Y283" s="560"/>
      <c r="Z283" s="564"/>
      <c r="AA283" s="569"/>
      <c r="AB283" s="573" t="e">
        <v>#N/A</v>
      </c>
      <c r="AC283" s="577"/>
      <c r="AD283" s="580" t="str">
        <f t="shared" si="16"/>
        <v/>
      </c>
      <c r="AE283" s="583" t="str">
        <f t="shared" si="17"/>
        <v/>
      </c>
      <c r="AF283" s="583" t="str">
        <f t="shared" si="18"/>
        <v/>
      </c>
      <c r="AG283" s="583" t="str">
        <f t="shared" si="19"/>
        <v/>
      </c>
    </row>
    <row r="284" spans="1:33" ht="24.9" customHeight="1">
      <c r="A284" s="477">
        <v>269</v>
      </c>
      <c r="B284" s="488" t="str">
        <f>IF(基本情報入力シート!C321="","",基本情報入力シート!C321)</f>
        <v/>
      </c>
      <c r="C284" s="488"/>
      <c r="D284" s="488"/>
      <c r="E284" s="488"/>
      <c r="F284" s="488"/>
      <c r="G284" s="488"/>
      <c r="H284" s="488"/>
      <c r="I284" s="488"/>
      <c r="J284" s="494" t="str">
        <f>IF(基本情報入力シート!M321="","",基本情報入力シート!M321)</f>
        <v/>
      </c>
      <c r="K284" s="495" t="str">
        <f>IF(基本情報入力シート!R321="","",基本情報入力シート!R321)</f>
        <v/>
      </c>
      <c r="L284" s="495" t="str">
        <f>IF(基本情報入力シート!W321="","",基本情報入力シート!W321)</f>
        <v/>
      </c>
      <c r="M284" s="502" t="str">
        <f>IF(基本情報入力シート!X321="","",基本情報入力シート!X321)</f>
        <v/>
      </c>
      <c r="N284" s="512" t="str">
        <f>IF(基本情報入力シート!Y321="","",基本情報入力シート!Y321)</f>
        <v/>
      </c>
      <c r="O284" s="519"/>
      <c r="P284" s="523"/>
      <c r="Q284" s="526"/>
      <c r="R284" s="533"/>
      <c r="S284" s="537"/>
      <c r="T284" s="541" t="e">
        <v>#N/A</v>
      </c>
      <c r="U284" s="545"/>
      <c r="V284" s="551"/>
      <c r="W284" s="552"/>
      <c r="X284" s="560" t="e">
        <v>#N/A</v>
      </c>
      <c r="Y284" s="560"/>
      <c r="Z284" s="564"/>
      <c r="AA284" s="569"/>
      <c r="AB284" s="573" t="e">
        <v>#N/A</v>
      </c>
      <c r="AC284" s="577"/>
      <c r="AD284" s="580" t="str">
        <f t="shared" si="16"/>
        <v/>
      </c>
      <c r="AE284" s="583" t="str">
        <f t="shared" si="17"/>
        <v/>
      </c>
      <c r="AF284" s="583" t="str">
        <f t="shared" si="18"/>
        <v/>
      </c>
      <c r="AG284" s="583" t="str">
        <f t="shared" si="19"/>
        <v/>
      </c>
    </row>
    <row r="285" spans="1:33" ht="24.9" customHeight="1">
      <c r="A285" s="477">
        <v>270</v>
      </c>
      <c r="B285" s="488" t="str">
        <f>IF(基本情報入力シート!C322="","",基本情報入力シート!C322)</f>
        <v/>
      </c>
      <c r="C285" s="488"/>
      <c r="D285" s="488"/>
      <c r="E285" s="488"/>
      <c r="F285" s="488"/>
      <c r="G285" s="488"/>
      <c r="H285" s="488"/>
      <c r="I285" s="488"/>
      <c r="J285" s="494" t="str">
        <f>IF(基本情報入力シート!M322="","",基本情報入力シート!M322)</f>
        <v/>
      </c>
      <c r="K285" s="495" t="str">
        <f>IF(基本情報入力シート!R322="","",基本情報入力シート!R322)</f>
        <v/>
      </c>
      <c r="L285" s="495" t="str">
        <f>IF(基本情報入力シート!W322="","",基本情報入力シート!W322)</f>
        <v/>
      </c>
      <c r="M285" s="502" t="str">
        <f>IF(基本情報入力シート!X322="","",基本情報入力シート!X322)</f>
        <v/>
      </c>
      <c r="N285" s="512" t="str">
        <f>IF(基本情報入力シート!Y322="","",基本情報入力シート!Y322)</f>
        <v/>
      </c>
      <c r="O285" s="519"/>
      <c r="P285" s="523"/>
      <c r="Q285" s="526"/>
      <c r="R285" s="533"/>
      <c r="S285" s="537"/>
      <c r="T285" s="541" t="e">
        <v>#N/A</v>
      </c>
      <c r="U285" s="545"/>
      <c r="V285" s="551"/>
      <c r="W285" s="552"/>
      <c r="X285" s="560" t="e">
        <v>#N/A</v>
      </c>
      <c r="Y285" s="560"/>
      <c r="Z285" s="564"/>
      <c r="AA285" s="569"/>
      <c r="AB285" s="573" t="e">
        <v>#N/A</v>
      </c>
      <c r="AC285" s="577"/>
      <c r="AD285" s="580" t="str">
        <f t="shared" si="16"/>
        <v/>
      </c>
      <c r="AE285" s="583" t="str">
        <f t="shared" si="17"/>
        <v/>
      </c>
      <c r="AF285" s="583" t="str">
        <f t="shared" si="18"/>
        <v/>
      </c>
      <c r="AG285" s="583" t="str">
        <f t="shared" si="19"/>
        <v/>
      </c>
    </row>
    <row r="286" spans="1:33" ht="24.9" customHeight="1">
      <c r="A286" s="477">
        <v>271</v>
      </c>
      <c r="B286" s="488" t="str">
        <f>IF(基本情報入力シート!C323="","",基本情報入力シート!C323)</f>
        <v/>
      </c>
      <c r="C286" s="488"/>
      <c r="D286" s="488"/>
      <c r="E286" s="488"/>
      <c r="F286" s="488"/>
      <c r="G286" s="488"/>
      <c r="H286" s="488"/>
      <c r="I286" s="488"/>
      <c r="J286" s="494" t="str">
        <f>IF(基本情報入力シート!M323="","",基本情報入力シート!M323)</f>
        <v/>
      </c>
      <c r="K286" s="495" t="str">
        <f>IF(基本情報入力シート!R323="","",基本情報入力シート!R323)</f>
        <v/>
      </c>
      <c r="L286" s="495" t="str">
        <f>IF(基本情報入力シート!W323="","",基本情報入力シート!W323)</f>
        <v/>
      </c>
      <c r="M286" s="502" t="str">
        <f>IF(基本情報入力シート!X323="","",基本情報入力シート!X323)</f>
        <v/>
      </c>
      <c r="N286" s="512" t="str">
        <f>IF(基本情報入力シート!Y323="","",基本情報入力シート!Y323)</f>
        <v/>
      </c>
      <c r="O286" s="519"/>
      <c r="P286" s="523"/>
      <c r="Q286" s="526"/>
      <c r="R286" s="533"/>
      <c r="S286" s="537"/>
      <c r="T286" s="541" t="e">
        <v>#N/A</v>
      </c>
      <c r="U286" s="545"/>
      <c r="V286" s="551"/>
      <c r="W286" s="552"/>
      <c r="X286" s="560" t="e">
        <v>#N/A</v>
      </c>
      <c r="Y286" s="560"/>
      <c r="Z286" s="564"/>
      <c r="AA286" s="569"/>
      <c r="AB286" s="573" t="e">
        <v>#N/A</v>
      </c>
      <c r="AC286" s="577"/>
      <c r="AD286" s="580" t="str">
        <f t="shared" si="16"/>
        <v/>
      </c>
      <c r="AE286" s="583" t="str">
        <f t="shared" si="17"/>
        <v/>
      </c>
      <c r="AF286" s="583" t="str">
        <f t="shared" si="18"/>
        <v/>
      </c>
      <c r="AG286" s="583" t="str">
        <f t="shared" si="19"/>
        <v/>
      </c>
    </row>
    <row r="287" spans="1:33" ht="24.9" customHeight="1">
      <c r="A287" s="477">
        <v>272</v>
      </c>
      <c r="B287" s="488" t="str">
        <f>IF(基本情報入力シート!C324="","",基本情報入力シート!C324)</f>
        <v/>
      </c>
      <c r="C287" s="488"/>
      <c r="D287" s="488"/>
      <c r="E287" s="488"/>
      <c r="F287" s="488"/>
      <c r="G287" s="488"/>
      <c r="H287" s="488"/>
      <c r="I287" s="488"/>
      <c r="J287" s="494" t="str">
        <f>IF(基本情報入力シート!M324="","",基本情報入力シート!M324)</f>
        <v/>
      </c>
      <c r="K287" s="495" t="str">
        <f>IF(基本情報入力シート!R324="","",基本情報入力シート!R324)</f>
        <v/>
      </c>
      <c r="L287" s="495" t="str">
        <f>IF(基本情報入力シート!W324="","",基本情報入力シート!W324)</f>
        <v/>
      </c>
      <c r="M287" s="502" t="str">
        <f>IF(基本情報入力シート!X324="","",基本情報入力シート!X324)</f>
        <v/>
      </c>
      <c r="N287" s="512" t="str">
        <f>IF(基本情報入力シート!Y324="","",基本情報入力シート!Y324)</f>
        <v/>
      </c>
      <c r="O287" s="519"/>
      <c r="P287" s="523"/>
      <c r="Q287" s="526"/>
      <c r="R287" s="533"/>
      <c r="S287" s="537"/>
      <c r="T287" s="541" t="e">
        <v>#N/A</v>
      </c>
      <c r="U287" s="545"/>
      <c r="V287" s="551"/>
      <c r="W287" s="552"/>
      <c r="X287" s="560" t="e">
        <v>#N/A</v>
      </c>
      <c r="Y287" s="560"/>
      <c r="Z287" s="564"/>
      <c r="AA287" s="569"/>
      <c r="AB287" s="573" t="e">
        <v>#N/A</v>
      </c>
      <c r="AC287" s="577"/>
      <c r="AD287" s="580" t="str">
        <f t="shared" si="16"/>
        <v/>
      </c>
      <c r="AE287" s="583" t="str">
        <f t="shared" si="17"/>
        <v/>
      </c>
      <c r="AF287" s="583" t="str">
        <f t="shared" si="18"/>
        <v/>
      </c>
      <c r="AG287" s="583" t="str">
        <f t="shared" si="19"/>
        <v/>
      </c>
    </row>
    <row r="288" spans="1:33" ht="24.9" customHeight="1">
      <c r="A288" s="477">
        <v>273</v>
      </c>
      <c r="B288" s="488" t="str">
        <f>IF(基本情報入力シート!C325="","",基本情報入力シート!C325)</f>
        <v/>
      </c>
      <c r="C288" s="488"/>
      <c r="D288" s="488"/>
      <c r="E288" s="488"/>
      <c r="F288" s="488"/>
      <c r="G288" s="488"/>
      <c r="H288" s="488"/>
      <c r="I288" s="488"/>
      <c r="J288" s="494" t="str">
        <f>IF(基本情報入力シート!M325="","",基本情報入力シート!M325)</f>
        <v/>
      </c>
      <c r="K288" s="495" t="str">
        <f>IF(基本情報入力シート!R325="","",基本情報入力シート!R325)</f>
        <v/>
      </c>
      <c r="L288" s="495" t="str">
        <f>IF(基本情報入力シート!W325="","",基本情報入力シート!W325)</f>
        <v/>
      </c>
      <c r="M288" s="502" t="str">
        <f>IF(基本情報入力シート!X325="","",基本情報入力シート!X325)</f>
        <v/>
      </c>
      <c r="N288" s="512" t="str">
        <f>IF(基本情報入力シート!Y325="","",基本情報入力シート!Y325)</f>
        <v/>
      </c>
      <c r="O288" s="519"/>
      <c r="P288" s="523"/>
      <c r="Q288" s="526"/>
      <c r="R288" s="533"/>
      <c r="S288" s="537"/>
      <c r="T288" s="541" t="e">
        <v>#N/A</v>
      </c>
      <c r="U288" s="545"/>
      <c r="V288" s="551"/>
      <c r="W288" s="552"/>
      <c r="X288" s="560" t="e">
        <v>#N/A</v>
      </c>
      <c r="Y288" s="560"/>
      <c r="Z288" s="564"/>
      <c r="AA288" s="569"/>
      <c r="AB288" s="573" t="e">
        <v>#N/A</v>
      </c>
      <c r="AC288" s="577"/>
      <c r="AD288" s="580" t="str">
        <f t="shared" si="16"/>
        <v/>
      </c>
      <c r="AE288" s="583" t="str">
        <f t="shared" si="17"/>
        <v/>
      </c>
      <c r="AF288" s="583" t="str">
        <f t="shared" si="18"/>
        <v/>
      </c>
      <c r="AG288" s="583" t="str">
        <f t="shared" si="19"/>
        <v/>
      </c>
    </row>
    <row r="289" spans="1:33" ht="24.9" customHeight="1">
      <c r="A289" s="477">
        <v>274</v>
      </c>
      <c r="B289" s="488" t="str">
        <f>IF(基本情報入力シート!C326="","",基本情報入力シート!C326)</f>
        <v/>
      </c>
      <c r="C289" s="488"/>
      <c r="D289" s="488"/>
      <c r="E289" s="488"/>
      <c r="F289" s="488"/>
      <c r="G289" s="488"/>
      <c r="H289" s="488"/>
      <c r="I289" s="488"/>
      <c r="J289" s="494" t="str">
        <f>IF(基本情報入力シート!M326="","",基本情報入力シート!M326)</f>
        <v/>
      </c>
      <c r="K289" s="495" t="str">
        <f>IF(基本情報入力シート!R326="","",基本情報入力シート!R326)</f>
        <v/>
      </c>
      <c r="L289" s="495" t="str">
        <f>IF(基本情報入力シート!W326="","",基本情報入力シート!W326)</f>
        <v/>
      </c>
      <c r="M289" s="502" t="str">
        <f>IF(基本情報入力シート!X326="","",基本情報入力シート!X326)</f>
        <v/>
      </c>
      <c r="N289" s="512" t="str">
        <f>IF(基本情報入力シート!Y326="","",基本情報入力シート!Y326)</f>
        <v/>
      </c>
      <c r="O289" s="519"/>
      <c r="P289" s="523"/>
      <c r="Q289" s="526"/>
      <c r="R289" s="533"/>
      <c r="S289" s="537"/>
      <c r="T289" s="541" t="e">
        <v>#N/A</v>
      </c>
      <c r="U289" s="545"/>
      <c r="V289" s="551"/>
      <c r="W289" s="552"/>
      <c r="X289" s="560" t="e">
        <v>#N/A</v>
      </c>
      <c r="Y289" s="560"/>
      <c r="Z289" s="564"/>
      <c r="AA289" s="569"/>
      <c r="AB289" s="573" t="e">
        <v>#N/A</v>
      </c>
      <c r="AC289" s="577"/>
      <c r="AD289" s="580" t="str">
        <f t="shared" si="16"/>
        <v/>
      </c>
      <c r="AE289" s="583" t="str">
        <f t="shared" si="17"/>
        <v/>
      </c>
      <c r="AF289" s="583" t="str">
        <f t="shared" si="18"/>
        <v/>
      </c>
      <c r="AG289" s="583" t="str">
        <f t="shared" si="19"/>
        <v/>
      </c>
    </row>
    <row r="290" spans="1:33" ht="24.9" customHeight="1">
      <c r="A290" s="477">
        <v>275</v>
      </c>
      <c r="B290" s="488" t="str">
        <f>IF(基本情報入力シート!C327="","",基本情報入力シート!C327)</f>
        <v/>
      </c>
      <c r="C290" s="488"/>
      <c r="D290" s="488"/>
      <c r="E290" s="488"/>
      <c r="F290" s="488"/>
      <c r="G290" s="488"/>
      <c r="H290" s="488"/>
      <c r="I290" s="488"/>
      <c r="J290" s="494" t="str">
        <f>IF(基本情報入力シート!M327="","",基本情報入力シート!M327)</f>
        <v/>
      </c>
      <c r="K290" s="495" t="str">
        <f>IF(基本情報入力シート!R327="","",基本情報入力シート!R327)</f>
        <v/>
      </c>
      <c r="L290" s="495" t="str">
        <f>IF(基本情報入力シート!W327="","",基本情報入力シート!W327)</f>
        <v/>
      </c>
      <c r="M290" s="502" t="str">
        <f>IF(基本情報入力シート!X327="","",基本情報入力シート!X327)</f>
        <v/>
      </c>
      <c r="N290" s="512" t="str">
        <f>IF(基本情報入力シート!Y327="","",基本情報入力シート!Y327)</f>
        <v/>
      </c>
      <c r="O290" s="519"/>
      <c r="P290" s="523"/>
      <c r="Q290" s="526"/>
      <c r="R290" s="533"/>
      <c r="S290" s="537"/>
      <c r="T290" s="541" t="e">
        <v>#N/A</v>
      </c>
      <c r="U290" s="545"/>
      <c r="V290" s="551"/>
      <c r="W290" s="552"/>
      <c r="X290" s="560" t="e">
        <v>#N/A</v>
      </c>
      <c r="Y290" s="560"/>
      <c r="Z290" s="564"/>
      <c r="AA290" s="569"/>
      <c r="AB290" s="573" t="e">
        <v>#N/A</v>
      </c>
      <c r="AC290" s="577"/>
      <c r="AD290" s="580" t="str">
        <f t="shared" si="16"/>
        <v/>
      </c>
      <c r="AE290" s="583" t="str">
        <f t="shared" si="17"/>
        <v/>
      </c>
      <c r="AF290" s="583" t="str">
        <f t="shared" si="18"/>
        <v/>
      </c>
      <c r="AG290" s="583" t="str">
        <f t="shared" si="19"/>
        <v/>
      </c>
    </row>
    <row r="291" spans="1:33" ht="24.9" customHeight="1">
      <c r="A291" s="477">
        <v>276</v>
      </c>
      <c r="B291" s="488" t="str">
        <f>IF(基本情報入力シート!C328="","",基本情報入力シート!C328)</f>
        <v/>
      </c>
      <c r="C291" s="488"/>
      <c r="D291" s="488"/>
      <c r="E291" s="488"/>
      <c r="F291" s="488"/>
      <c r="G291" s="488"/>
      <c r="H291" s="488"/>
      <c r="I291" s="488"/>
      <c r="J291" s="494" t="str">
        <f>IF(基本情報入力シート!M328="","",基本情報入力シート!M328)</f>
        <v/>
      </c>
      <c r="K291" s="495" t="str">
        <f>IF(基本情報入力シート!R328="","",基本情報入力シート!R328)</f>
        <v/>
      </c>
      <c r="L291" s="495" t="str">
        <f>IF(基本情報入力シート!W328="","",基本情報入力シート!W328)</f>
        <v/>
      </c>
      <c r="M291" s="502" t="str">
        <f>IF(基本情報入力シート!X328="","",基本情報入力シート!X328)</f>
        <v/>
      </c>
      <c r="N291" s="512" t="str">
        <f>IF(基本情報入力シート!Y328="","",基本情報入力シート!Y328)</f>
        <v/>
      </c>
      <c r="O291" s="519"/>
      <c r="P291" s="523"/>
      <c r="Q291" s="526"/>
      <c r="R291" s="533"/>
      <c r="S291" s="537"/>
      <c r="T291" s="541" t="e">
        <v>#N/A</v>
      </c>
      <c r="U291" s="545"/>
      <c r="V291" s="551"/>
      <c r="W291" s="552"/>
      <c r="X291" s="560" t="e">
        <v>#N/A</v>
      </c>
      <c r="Y291" s="560"/>
      <c r="Z291" s="564"/>
      <c r="AA291" s="569"/>
      <c r="AB291" s="573" t="e">
        <v>#N/A</v>
      </c>
      <c r="AC291" s="577"/>
      <c r="AD291" s="580" t="str">
        <f t="shared" si="16"/>
        <v/>
      </c>
      <c r="AE291" s="583" t="str">
        <f t="shared" si="17"/>
        <v/>
      </c>
      <c r="AF291" s="583" t="str">
        <f t="shared" si="18"/>
        <v/>
      </c>
      <c r="AG291" s="583" t="str">
        <f t="shared" si="19"/>
        <v/>
      </c>
    </row>
    <row r="292" spans="1:33" ht="24.9" customHeight="1">
      <c r="A292" s="477">
        <v>277</v>
      </c>
      <c r="B292" s="488" t="str">
        <f>IF(基本情報入力シート!C329="","",基本情報入力シート!C329)</f>
        <v/>
      </c>
      <c r="C292" s="488"/>
      <c r="D292" s="488"/>
      <c r="E292" s="488"/>
      <c r="F292" s="488"/>
      <c r="G292" s="488"/>
      <c r="H292" s="488"/>
      <c r="I292" s="488"/>
      <c r="J292" s="494" t="str">
        <f>IF(基本情報入力シート!M329="","",基本情報入力シート!M329)</f>
        <v/>
      </c>
      <c r="K292" s="495" t="str">
        <f>IF(基本情報入力シート!R329="","",基本情報入力シート!R329)</f>
        <v/>
      </c>
      <c r="L292" s="495" t="str">
        <f>IF(基本情報入力シート!W329="","",基本情報入力シート!W329)</f>
        <v/>
      </c>
      <c r="M292" s="502" t="str">
        <f>IF(基本情報入力シート!X329="","",基本情報入力シート!X329)</f>
        <v/>
      </c>
      <c r="N292" s="512" t="str">
        <f>IF(基本情報入力シート!Y329="","",基本情報入力シート!Y329)</f>
        <v/>
      </c>
      <c r="O292" s="519"/>
      <c r="P292" s="523"/>
      <c r="Q292" s="526"/>
      <c r="R292" s="533"/>
      <c r="S292" s="537"/>
      <c r="T292" s="541" t="e">
        <v>#N/A</v>
      </c>
      <c r="U292" s="545"/>
      <c r="V292" s="551"/>
      <c r="W292" s="552"/>
      <c r="X292" s="560" t="e">
        <v>#N/A</v>
      </c>
      <c r="Y292" s="560"/>
      <c r="Z292" s="564"/>
      <c r="AA292" s="569"/>
      <c r="AB292" s="573" t="e">
        <v>#N/A</v>
      </c>
      <c r="AC292" s="577"/>
      <c r="AD292" s="580" t="str">
        <f t="shared" si="16"/>
        <v/>
      </c>
      <c r="AE292" s="583" t="str">
        <f t="shared" si="17"/>
        <v/>
      </c>
      <c r="AF292" s="583" t="str">
        <f t="shared" si="18"/>
        <v/>
      </c>
      <c r="AG292" s="583" t="str">
        <f t="shared" si="19"/>
        <v/>
      </c>
    </row>
    <row r="293" spans="1:33" ht="24.9" customHeight="1">
      <c r="A293" s="477">
        <v>278</v>
      </c>
      <c r="B293" s="488" t="str">
        <f>IF(基本情報入力シート!C330="","",基本情報入力シート!C330)</f>
        <v/>
      </c>
      <c r="C293" s="488"/>
      <c r="D293" s="488"/>
      <c r="E293" s="488"/>
      <c r="F293" s="488"/>
      <c r="G293" s="488"/>
      <c r="H293" s="488"/>
      <c r="I293" s="488"/>
      <c r="J293" s="494" t="str">
        <f>IF(基本情報入力シート!M330="","",基本情報入力シート!M330)</f>
        <v/>
      </c>
      <c r="K293" s="495" t="str">
        <f>IF(基本情報入力シート!R330="","",基本情報入力シート!R330)</f>
        <v/>
      </c>
      <c r="L293" s="495" t="str">
        <f>IF(基本情報入力シート!W330="","",基本情報入力シート!W330)</f>
        <v/>
      </c>
      <c r="M293" s="502" t="str">
        <f>IF(基本情報入力シート!X330="","",基本情報入力シート!X330)</f>
        <v/>
      </c>
      <c r="N293" s="512" t="str">
        <f>IF(基本情報入力シート!Y330="","",基本情報入力シート!Y330)</f>
        <v/>
      </c>
      <c r="O293" s="519"/>
      <c r="P293" s="523"/>
      <c r="Q293" s="526"/>
      <c r="R293" s="533"/>
      <c r="S293" s="537"/>
      <c r="T293" s="541" t="e">
        <v>#N/A</v>
      </c>
      <c r="U293" s="545"/>
      <c r="V293" s="551"/>
      <c r="W293" s="552"/>
      <c r="X293" s="560" t="e">
        <v>#N/A</v>
      </c>
      <c r="Y293" s="560"/>
      <c r="Z293" s="564"/>
      <c r="AA293" s="569"/>
      <c r="AB293" s="573" t="e">
        <v>#N/A</v>
      </c>
      <c r="AC293" s="577"/>
      <c r="AD293" s="580" t="str">
        <f t="shared" si="16"/>
        <v/>
      </c>
      <c r="AE293" s="583" t="str">
        <f t="shared" si="17"/>
        <v/>
      </c>
      <c r="AF293" s="583" t="str">
        <f t="shared" si="18"/>
        <v/>
      </c>
      <c r="AG293" s="583" t="str">
        <f t="shared" si="19"/>
        <v/>
      </c>
    </row>
    <row r="294" spans="1:33" ht="24.9" customHeight="1">
      <c r="A294" s="477">
        <v>279</v>
      </c>
      <c r="B294" s="488" t="str">
        <f>IF(基本情報入力シート!C331="","",基本情報入力シート!C331)</f>
        <v/>
      </c>
      <c r="C294" s="488"/>
      <c r="D294" s="488"/>
      <c r="E294" s="488"/>
      <c r="F294" s="488"/>
      <c r="G294" s="488"/>
      <c r="H294" s="488"/>
      <c r="I294" s="488"/>
      <c r="J294" s="494" t="str">
        <f>IF(基本情報入力シート!M331="","",基本情報入力シート!M331)</f>
        <v/>
      </c>
      <c r="K294" s="495" t="str">
        <f>IF(基本情報入力シート!R331="","",基本情報入力シート!R331)</f>
        <v/>
      </c>
      <c r="L294" s="495" t="str">
        <f>IF(基本情報入力シート!W331="","",基本情報入力シート!W331)</f>
        <v/>
      </c>
      <c r="M294" s="502" t="str">
        <f>IF(基本情報入力シート!X331="","",基本情報入力シート!X331)</f>
        <v/>
      </c>
      <c r="N294" s="512" t="str">
        <f>IF(基本情報入力シート!Y331="","",基本情報入力シート!Y331)</f>
        <v/>
      </c>
      <c r="O294" s="519"/>
      <c r="P294" s="523"/>
      <c r="Q294" s="526"/>
      <c r="R294" s="533"/>
      <c r="S294" s="537"/>
      <c r="T294" s="541" t="e">
        <v>#N/A</v>
      </c>
      <c r="U294" s="545"/>
      <c r="V294" s="551"/>
      <c r="W294" s="552"/>
      <c r="X294" s="560" t="e">
        <v>#N/A</v>
      </c>
      <c r="Y294" s="560"/>
      <c r="Z294" s="564"/>
      <c r="AA294" s="569"/>
      <c r="AB294" s="573" t="e">
        <v>#N/A</v>
      </c>
      <c r="AC294" s="577"/>
      <c r="AD294" s="580" t="str">
        <f t="shared" si="16"/>
        <v/>
      </c>
      <c r="AE294" s="583" t="str">
        <f t="shared" si="17"/>
        <v/>
      </c>
      <c r="AF294" s="583" t="str">
        <f t="shared" si="18"/>
        <v/>
      </c>
      <c r="AG294" s="583" t="str">
        <f t="shared" si="19"/>
        <v/>
      </c>
    </row>
    <row r="295" spans="1:33" ht="24.9" customHeight="1">
      <c r="A295" s="477">
        <v>280</v>
      </c>
      <c r="B295" s="488" t="str">
        <f>IF(基本情報入力シート!C332="","",基本情報入力シート!C332)</f>
        <v/>
      </c>
      <c r="C295" s="488"/>
      <c r="D295" s="488"/>
      <c r="E295" s="488"/>
      <c r="F295" s="488"/>
      <c r="G295" s="488"/>
      <c r="H295" s="488"/>
      <c r="I295" s="488"/>
      <c r="J295" s="494" t="str">
        <f>IF(基本情報入力シート!M332="","",基本情報入力シート!M332)</f>
        <v/>
      </c>
      <c r="K295" s="495" t="str">
        <f>IF(基本情報入力シート!R332="","",基本情報入力シート!R332)</f>
        <v/>
      </c>
      <c r="L295" s="495" t="str">
        <f>IF(基本情報入力シート!W332="","",基本情報入力シート!W332)</f>
        <v/>
      </c>
      <c r="M295" s="502" t="str">
        <f>IF(基本情報入力シート!X332="","",基本情報入力シート!X332)</f>
        <v/>
      </c>
      <c r="N295" s="512" t="str">
        <f>IF(基本情報入力シート!Y332="","",基本情報入力シート!Y332)</f>
        <v/>
      </c>
      <c r="O295" s="519"/>
      <c r="P295" s="523"/>
      <c r="Q295" s="526"/>
      <c r="R295" s="533"/>
      <c r="S295" s="537"/>
      <c r="T295" s="541" t="e">
        <v>#N/A</v>
      </c>
      <c r="U295" s="545"/>
      <c r="V295" s="551"/>
      <c r="W295" s="552"/>
      <c r="X295" s="560" t="e">
        <v>#N/A</v>
      </c>
      <c r="Y295" s="560"/>
      <c r="Z295" s="564"/>
      <c r="AA295" s="569"/>
      <c r="AB295" s="573" t="e">
        <v>#N/A</v>
      </c>
      <c r="AC295" s="577"/>
      <c r="AD295" s="580" t="str">
        <f t="shared" si="16"/>
        <v/>
      </c>
      <c r="AE295" s="583" t="str">
        <f t="shared" si="17"/>
        <v/>
      </c>
      <c r="AF295" s="583" t="str">
        <f t="shared" si="18"/>
        <v/>
      </c>
      <c r="AG295" s="583" t="str">
        <f t="shared" si="19"/>
        <v/>
      </c>
    </row>
    <row r="296" spans="1:33" ht="24.9" customHeight="1">
      <c r="A296" s="477">
        <v>281</v>
      </c>
      <c r="B296" s="488" t="str">
        <f>IF(基本情報入力シート!C333="","",基本情報入力シート!C333)</f>
        <v/>
      </c>
      <c r="C296" s="488"/>
      <c r="D296" s="488"/>
      <c r="E296" s="488"/>
      <c r="F296" s="488"/>
      <c r="G296" s="488"/>
      <c r="H296" s="488"/>
      <c r="I296" s="488"/>
      <c r="J296" s="494" t="str">
        <f>IF(基本情報入力シート!M333="","",基本情報入力シート!M333)</f>
        <v/>
      </c>
      <c r="K296" s="495" t="str">
        <f>IF(基本情報入力シート!R333="","",基本情報入力シート!R333)</f>
        <v/>
      </c>
      <c r="L296" s="495" t="str">
        <f>IF(基本情報入力シート!W333="","",基本情報入力シート!W333)</f>
        <v/>
      </c>
      <c r="M296" s="502" t="str">
        <f>IF(基本情報入力シート!X333="","",基本情報入力シート!X333)</f>
        <v/>
      </c>
      <c r="N296" s="512" t="str">
        <f>IF(基本情報入力シート!Y333="","",基本情報入力シート!Y333)</f>
        <v/>
      </c>
      <c r="O296" s="519"/>
      <c r="P296" s="523"/>
      <c r="Q296" s="526"/>
      <c r="R296" s="533"/>
      <c r="S296" s="537"/>
      <c r="T296" s="541" t="e">
        <v>#N/A</v>
      </c>
      <c r="U296" s="545"/>
      <c r="V296" s="551"/>
      <c r="W296" s="552"/>
      <c r="X296" s="560" t="e">
        <v>#N/A</v>
      </c>
      <c r="Y296" s="560"/>
      <c r="Z296" s="564"/>
      <c r="AA296" s="569"/>
      <c r="AB296" s="573" t="e">
        <v>#N/A</v>
      </c>
      <c r="AC296" s="577"/>
      <c r="AD296" s="580" t="str">
        <f t="shared" si="16"/>
        <v/>
      </c>
      <c r="AE296" s="583" t="str">
        <f t="shared" si="17"/>
        <v/>
      </c>
      <c r="AF296" s="583" t="str">
        <f t="shared" si="18"/>
        <v/>
      </c>
      <c r="AG296" s="583" t="str">
        <f t="shared" si="19"/>
        <v/>
      </c>
    </row>
    <row r="297" spans="1:33" ht="24.9" customHeight="1">
      <c r="A297" s="477">
        <v>282</v>
      </c>
      <c r="B297" s="488" t="str">
        <f>IF(基本情報入力シート!C334="","",基本情報入力シート!C334)</f>
        <v/>
      </c>
      <c r="C297" s="488"/>
      <c r="D297" s="488"/>
      <c r="E297" s="488"/>
      <c r="F297" s="488"/>
      <c r="G297" s="488"/>
      <c r="H297" s="488"/>
      <c r="I297" s="488"/>
      <c r="J297" s="494" t="str">
        <f>IF(基本情報入力シート!M334="","",基本情報入力シート!M334)</f>
        <v/>
      </c>
      <c r="K297" s="495" t="str">
        <f>IF(基本情報入力シート!R334="","",基本情報入力シート!R334)</f>
        <v/>
      </c>
      <c r="L297" s="495" t="str">
        <f>IF(基本情報入力シート!W334="","",基本情報入力シート!W334)</f>
        <v/>
      </c>
      <c r="M297" s="502" t="str">
        <f>IF(基本情報入力シート!X334="","",基本情報入力シート!X334)</f>
        <v/>
      </c>
      <c r="N297" s="512" t="str">
        <f>IF(基本情報入力シート!Y334="","",基本情報入力シート!Y334)</f>
        <v/>
      </c>
      <c r="O297" s="519"/>
      <c r="P297" s="523"/>
      <c r="Q297" s="526"/>
      <c r="R297" s="533"/>
      <c r="S297" s="537"/>
      <c r="T297" s="541" t="e">
        <v>#N/A</v>
      </c>
      <c r="U297" s="545"/>
      <c r="V297" s="551"/>
      <c r="W297" s="552"/>
      <c r="X297" s="560" t="e">
        <v>#N/A</v>
      </c>
      <c r="Y297" s="560"/>
      <c r="Z297" s="564"/>
      <c r="AA297" s="569"/>
      <c r="AB297" s="573" t="e">
        <v>#N/A</v>
      </c>
      <c r="AC297" s="577"/>
      <c r="AD297" s="580" t="str">
        <f t="shared" si="16"/>
        <v/>
      </c>
      <c r="AE297" s="583" t="str">
        <f t="shared" si="17"/>
        <v/>
      </c>
      <c r="AF297" s="583" t="str">
        <f t="shared" si="18"/>
        <v/>
      </c>
      <c r="AG297" s="583" t="str">
        <f t="shared" si="19"/>
        <v/>
      </c>
    </row>
    <row r="298" spans="1:33" ht="24.9" customHeight="1">
      <c r="A298" s="477">
        <v>283</v>
      </c>
      <c r="B298" s="488" t="str">
        <f>IF(基本情報入力シート!C335="","",基本情報入力シート!C335)</f>
        <v/>
      </c>
      <c r="C298" s="488"/>
      <c r="D298" s="488"/>
      <c r="E298" s="488"/>
      <c r="F298" s="488"/>
      <c r="G298" s="488"/>
      <c r="H298" s="488"/>
      <c r="I298" s="488"/>
      <c r="J298" s="494" t="str">
        <f>IF(基本情報入力シート!M335="","",基本情報入力シート!M335)</f>
        <v/>
      </c>
      <c r="K298" s="495" t="str">
        <f>IF(基本情報入力シート!R335="","",基本情報入力シート!R335)</f>
        <v/>
      </c>
      <c r="L298" s="495" t="str">
        <f>IF(基本情報入力シート!W335="","",基本情報入力シート!W335)</f>
        <v/>
      </c>
      <c r="M298" s="502" t="str">
        <f>IF(基本情報入力シート!X335="","",基本情報入力シート!X335)</f>
        <v/>
      </c>
      <c r="N298" s="512" t="str">
        <f>IF(基本情報入力シート!Y335="","",基本情報入力シート!Y335)</f>
        <v/>
      </c>
      <c r="O298" s="519"/>
      <c r="P298" s="523"/>
      <c r="Q298" s="526"/>
      <c r="R298" s="533"/>
      <c r="S298" s="537"/>
      <c r="T298" s="541" t="e">
        <v>#N/A</v>
      </c>
      <c r="U298" s="545"/>
      <c r="V298" s="551"/>
      <c r="W298" s="552"/>
      <c r="X298" s="560" t="e">
        <v>#N/A</v>
      </c>
      <c r="Y298" s="560"/>
      <c r="Z298" s="564"/>
      <c r="AA298" s="569"/>
      <c r="AB298" s="573" t="e">
        <v>#N/A</v>
      </c>
      <c r="AC298" s="577"/>
      <c r="AD298" s="580" t="str">
        <f t="shared" si="16"/>
        <v/>
      </c>
      <c r="AE298" s="583" t="str">
        <f t="shared" si="17"/>
        <v/>
      </c>
      <c r="AF298" s="583" t="str">
        <f t="shared" si="18"/>
        <v/>
      </c>
      <c r="AG298" s="583" t="str">
        <f t="shared" si="19"/>
        <v/>
      </c>
    </row>
    <row r="299" spans="1:33" ht="24.9" customHeight="1">
      <c r="A299" s="477">
        <v>284</v>
      </c>
      <c r="B299" s="488" t="str">
        <f>IF(基本情報入力シート!C336="","",基本情報入力シート!C336)</f>
        <v/>
      </c>
      <c r="C299" s="488"/>
      <c r="D299" s="488"/>
      <c r="E299" s="488"/>
      <c r="F299" s="488"/>
      <c r="G299" s="488"/>
      <c r="H299" s="488"/>
      <c r="I299" s="488"/>
      <c r="J299" s="494" t="str">
        <f>IF(基本情報入力シート!M336="","",基本情報入力シート!M336)</f>
        <v/>
      </c>
      <c r="K299" s="495" t="str">
        <f>IF(基本情報入力シート!R336="","",基本情報入力シート!R336)</f>
        <v/>
      </c>
      <c r="L299" s="495" t="str">
        <f>IF(基本情報入力シート!W336="","",基本情報入力シート!W336)</f>
        <v/>
      </c>
      <c r="M299" s="502" t="str">
        <f>IF(基本情報入力シート!X336="","",基本情報入力シート!X336)</f>
        <v/>
      </c>
      <c r="N299" s="512" t="str">
        <f>IF(基本情報入力シート!Y336="","",基本情報入力シート!Y336)</f>
        <v/>
      </c>
      <c r="O299" s="519"/>
      <c r="P299" s="523"/>
      <c r="Q299" s="526"/>
      <c r="R299" s="533"/>
      <c r="S299" s="537"/>
      <c r="T299" s="541" t="e">
        <v>#N/A</v>
      </c>
      <c r="U299" s="545"/>
      <c r="V299" s="551"/>
      <c r="W299" s="552"/>
      <c r="X299" s="560" t="e">
        <v>#N/A</v>
      </c>
      <c r="Y299" s="560"/>
      <c r="Z299" s="564"/>
      <c r="AA299" s="569"/>
      <c r="AB299" s="573" t="e">
        <v>#N/A</v>
      </c>
      <c r="AC299" s="577"/>
      <c r="AD299" s="580" t="str">
        <f t="shared" si="16"/>
        <v/>
      </c>
      <c r="AE299" s="583" t="str">
        <f t="shared" si="17"/>
        <v/>
      </c>
      <c r="AF299" s="583" t="str">
        <f t="shared" si="18"/>
        <v/>
      </c>
      <c r="AG299" s="583" t="str">
        <f t="shared" si="19"/>
        <v/>
      </c>
    </row>
    <row r="300" spans="1:33" ht="24.9" customHeight="1">
      <c r="A300" s="477">
        <v>285</v>
      </c>
      <c r="B300" s="488" t="str">
        <f>IF(基本情報入力シート!C337="","",基本情報入力シート!C337)</f>
        <v/>
      </c>
      <c r="C300" s="488"/>
      <c r="D300" s="488"/>
      <c r="E300" s="488"/>
      <c r="F300" s="488"/>
      <c r="G300" s="488"/>
      <c r="H300" s="488"/>
      <c r="I300" s="488"/>
      <c r="J300" s="494" t="str">
        <f>IF(基本情報入力シート!M337="","",基本情報入力シート!M337)</f>
        <v/>
      </c>
      <c r="K300" s="495" t="str">
        <f>IF(基本情報入力シート!R337="","",基本情報入力シート!R337)</f>
        <v/>
      </c>
      <c r="L300" s="495" t="str">
        <f>IF(基本情報入力シート!W337="","",基本情報入力シート!W337)</f>
        <v/>
      </c>
      <c r="M300" s="502" t="str">
        <f>IF(基本情報入力シート!X337="","",基本情報入力シート!X337)</f>
        <v/>
      </c>
      <c r="N300" s="512" t="str">
        <f>IF(基本情報入力シート!Y337="","",基本情報入力シート!Y337)</f>
        <v/>
      </c>
      <c r="O300" s="519"/>
      <c r="P300" s="523"/>
      <c r="Q300" s="526"/>
      <c r="R300" s="533"/>
      <c r="S300" s="537"/>
      <c r="T300" s="541" t="e">
        <v>#N/A</v>
      </c>
      <c r="U300" s="545"/>
      <c r="V300" s="551"/>
      <c r="W300" s="552"/>
      <c r="X300" s="560" t="e">
        <v>#N/A</v>
      </c>
      <c r="Y300" s="560"/>
      <c r="Z300" s="564"/>
      <c r="AA300" s="569"/>
      <c r="AB300" s="573" t="e">
        <v>#N/A</v>
      </c>
      <c r="AC300" s="577"/>
      <c r="AD300" s="580" t="str">
        <f t="shared" si="16"/>
        <v/>
      </c>
      <c r="AE300" s="583" t="str">
        <f t="shared" si="17"/>
        <v/>
      </c>
      <c r="AF300" s="583" t="str">
        <f t="shared" si="18"/>
        <v/>
      </c>
      <c r="AG300" s="583" t="str">
        <f t="shared" si="19"/>
        <v/>
      </c>
    </row>
    <row r="301" spans="1:33" ht="24.9" customHeight="1">
      <c r="A301" s="477">
        <v>286</v>
      </c>
      <c r="B301" s="488" t="str">
        <f>IF(基本情報入力シート!C338="","",基本情報入力シート!C338)</f>
        <v/>
      </c>
      <c r="C301" s="488"/>
      <c r="D301" s="488"/>
      <c r="E301" s="488"/>
      <c r="F301" s="488"/>
      <c r="G301" s="488"/>
      <c r="H301" s="488"/>
      <c r="I301" s="488"/>
      <c r="J301" s="494" t="str">
        <f>IF(基本情報入力シート!M338="","",基本情報入力シート!M338)</f>
        <v/>
      </c>
      <c r="K301" s="495" t="str">
        <f>IF(基本情報入力シート!R338="","",基本情報入力シート!R338)</f>
        <v/>
      </c>
      <c r="L301" s="495" t="str">
        <f>IF(基本情報入力シート!W338="","",基本情報入力シート!W338)</f>
        <v/>
      </c>
      <c r="M301" s="502" t="str">
        <f>IF(基本情報入力シート!X338="","",基本情報入力シート!X338)</f>
        <v/>
      </c>
      <c r="N301" s="512" t="str">
        <f>IF(基本情報入力シート!Y338="","",基本情報入力シート!Y338)</f>
        <v/>
      </c>
      <c r="O301" s="519"/>
      <c r="P301" s="523"/>
      <c r="Q301" s="526"/>
      <c r="R301" s="533"/>
      <c r="S301" s="537"/>
      <c r="T301" s="541" t="e">
        <v>#N/A</v>
      </c>
      <c r="U301" s="545"/>
      <c r="V301" s="551"/>
      <c r="W301" s="552"/>
      <c r="X301" s="560" t="e">
        <v>#N/A</v>
      </c>
      <c r="Y301" s="560"/>
      <c r="Z301" s="564"/>
      <c r="AA301" s="569"/>
      <c r="AB301" s="573" t="e">
        <v>#N/A</v>
      </c>
      <c r="AC301" s="577"/>
      <c r="AD301" s="580" t="str">
        <f t="shared" si="16"/>
        <v/>
      </c>
      <c r="AE301" s="583" t="str">
        <f t="shared" si="17"/>
        <v/>
      </c>
      <c r="AF301" s="583" t="str">
        <f t="shared" si="18"/>
        <v/>
      </c>
      <c r="AG301" s="583" t="str">
        <f t="shared" si="19"/>
        <v/>
      </c>
    </row>
    <row r="302" spans="1:33" ht="24.9" customHeight="1">
      <c r="A302" s="477">
        <v>287</v>
      </c>
      <c r="B302" s="488" t="str">
        <f>IF(基本情報入力シート!C339="","",基本情報入力シート!C339)</f>
        <v/>
      </c>
      <c r="C302" s="488"/>
      <c r="D302" s="488"/>
      <c r="E302" s="488"/>
      <c r="F302" s="488"/>
      <c r="G302" s="488"/>
      <c r="H302" s="488"/>
      <c r="I302" s="488"/>
      <c r="J302" s="494" t="str">
        <f>IF(基本情報入力シート!M339="","",基本情報入力シート!M339)</f>
        <v/>
      </c>
      <c r="K302" s="495" t="str">
        <f>IF(基本情報入力シート!R339="","",基本情報入力シート!R339)</f>
        <v/>
      </c>
      <c r="L302" s="495" t="str">
        <f>IF(基本情報入力シート!W339="","",基本情報入力シート!W339)</f>
        <v/>
      </c>
      <c r="M302" s="502" t="str">
        <f>IF(基本情報入力シート!X339="","",基本情報入力シート!X339)</f>
        <v/>
      </c>
      <c r="N302" s="512" t="str">
        <f>IF(基本情報入力シート!Y339="","",基本情報入力シート!Y339)</f>
        <v/>
      </c>
      <c r="O302" s="519"/>
      <c r="P302" s="523"/>
      <c r="Q302" s="526"/>
      <c r="R302" s="533"/>
      <c r="S302" s="537"/>
      <c r="T302" s="541" t="e">
        <v>#N/A</v>
      </c>
      <c r="U302" s="545"/>
      <c r="V302" s="551"/>
      <c r="W302" s="552"/>
      <c r="X302" s="560" t="e">
        <v>#N/A</v>
      </c>
      <c r="Y302" s="560"/>
      <c r="Z302" s="564"/>
      <c r="AA302" s="569"/>
      <c r="AB302" s="573" t="e">
        <v>#N/A</v>
      </c>
      <c r="AC302" s="577"/>
      <c r="AD302" s="580" t="str">
        <f t="shared" si="16"/>
        <v/>
      </c>
      <c r="AE302" s="583" t="str">
        <f t="shared" si="17"/>
        <v/>
      </c>
      <c r="AF302" s="583" t="str">
        <f t="shared" si="18"/>
        <v/>
      </c>
      <c r="AG302" s="583" t="str">
        <f t="shared" si="19"/>
        <v/>
      </c>
    </row>
    <row r="303" spans="1:33" ht="24.9" customHeight="1">
      <c r="A303" s="477">
        <v>288</v>
      </c>
      <c r="B303" s="488" t="str">
        <f>IF(基本情報入力シート!C340="","",基本情報入力シート!C340)</f>
        <v/>
      </c>
      <c r="C303" s="488"/>
      <c r="D303" s="488"/>
      <c r="E303" s="488"/>
      <c r="F303" s="488"/>
      <c r="G303" s="488"/>
      <c r="H303" s="488"/>
      <c r="I303" s="488"/>
      <c r="J303" s="494" t="str">
        <f>IF(基本情報入力シート!M340="","",基本情報入力シート!M340)</f>
        <v/>
      </c>
      <c r="K303" s="495" t="str">
        <f>IF(基本情報入力シート!R340="","",基本情報入力シート!R340)</f>
        <v/>
      </c>
      <c r="L303" s="495" t="str">
        <f>IF(基本情報入力シート!W340="","",基本情報入力シート!W340)</f>
        <v/>
      </c>
      <c r="M303" s="502" t="str">
        <f>IF(基本情報入力シート!X340="","",基本情報入力シート!X340)</f>
        <v/>
      </c>
      <c r="N303" s="512" t="str">
        <f>IF(基本情報入力シート!Y340="","",基本情報入力シート!Y340)</f>
        <v/>
      </c>
      <c r="O303" s="519"/>
      <c r="P303" s="523"/>
      <c r="Q303" s="526"/>
      <c r="R303" s="533"/>
      <c r="S303" s="537"/>
      <c r="T303" s="541" t="e">
        <v>#N/A</v>
      </c>
      <c r="U303" s="545"/>
      <c r="V303" s="551"/>
      <c r="W303" s="552"/>
      <c r="X303" s="560" t="e">
        <v>#N/A</v>
      </c>
      <c r="Y303" s="560"/>
      <c r="Z303" s="564"/>
      <c r="AA303" s="569"/>
      <c r="AB303" s="573" t="e">
        <v>#N/A</v>
      </c>
      <c r="AC303" s="577"/>
      <c r="AD303" s="580" t="str">
        <f t="shared" si="16"/>
        <v/>
      </c>
      <c r="AE303" s="583" t="str">
        <f t="shared" si="17"/>
        <v/>
      </c>
      <c r="AF303" s="583" t="str">
        <f t="shared" si="18"/>
        <v/>
      </c>
      <c r="AG303" s="583" t="str">
        <f t="shared" si="19"/>
        <v/>
      </c>
    </row>
    <row r="304" spans="1:33" ht="24.9" customHeight="1">
      <c r="A304" s="477">
        <v>289</v>
      </c>
      <c r="B304" s="488" t="str">
        <f>IF(基本情報入力シート!C341="","",基本情報入力シート!C341)</f>
        <v/>
      </c>
      <c r="C304" s="488"/>
      <c r="D304" s="488"/>
      <c r="E304" s="488"/>
      <c r="F304" s="488"/>
      <c r="G304" s="488"/>
      <c r="H304" s="488"/>
      <c r="I304" s="488"/>
      <c r="J304" s="494" t="str">
        <f>IF(基本情報入力シート!M341="","",基本情報入力シート!M341)</f>
        <v/>
      </c>
      <c r="K304" s="495" t="str">
        <f>IF(基本情報入力シート!R341="","",基本情報入力シート!R341)</f>
        <v/>
      </c>
      <c r="L304" s="495" t="str">
        <f>IF(基本情報入力シート!W341="","",基本情報入力シート!W341)</f>
        <v/>
      </c>
      <c r="M304" s="502" t="str">
        <f>IF(基本情報入力シート!X341="","",基本情報入力シート!X341)</f>
        <v/>
      </c>
      <c r="N304" s="512" t="str">
        <f>IF(基本情報入力シート!Y341="","",基本情報入力シート!Y341)</f>
        <v/>
      </c>
      <c r="O304" s="519"/>
      <c r="P304" s="523"/>
      <c r="Q304" s="526"/>
      <c r="R304" s="533"/>
      <c r="S304" s="537"/>
      <c r="T304" s="541" t="e">
        <v>#N/A</v>
      </c>
      <c r="U304" s="545"/>
      <c r="V304" s="551"/>
      <c r="W304" s="552"/>
      <c r="X304" s="560" t="e">
        <v>#N/A</v>
      </c>
      <c r="Y304" s="560"/>
      <c r="Z304" s="564"/>
      <c r="AA304" s="569"/>
      <c r="AB304" s="573" t="e">
        <v>#N/A</v>
      </c>
      <c r="AC304" s="577"/>
      <c r="AD304" s="580" t="str">
        <f t="shared" si="16"/>
        <v/>
      </c>
      <c r="AE304" s="583" t="str">
        <f t="shared" si="17"/>
        <v/>
      </c>
      <c r="AF304" s="583" t="str">
        <f t="shared" si="18"/>
        <v/>
      </c>
      <c r="AG304" s="583" t="str">
        <f t="shared" si="19"/>
        <v/>
      </c>
    </row>
    <row r="305" spans="1:33" ht="24.9" customHeight="1">
      <c r="A305" s="477">
        <v>290</v>
      </c>
      <c r="B305" s="488" t="str">
        <f>IF(基本情報入力シート!C342="","",基本情報入力シート!C342)</f>
        <v/>
      </c>
      <c r="C305" s="488"/>
      <c r="D305" s="488"/>
      <c r="E305" s="488"/>
      <c r="F305" s="488"/>
      <c r="G305" s="488"/>
      <c r="H305" s="488"/>
      <c r="I305" s="488"/>
      <c r="J305" s="494" t="str">
        <f>IF(基本情報入力シート!M342="","",基本情報入力シート!M342)</f>
        <v/>
      </c>
      <c r="K305" s="495" t="str">
        <f>IF(基本情報入力シート!R342="","",基本情報入力シート!R342)</f>
        <v/>
      </c>
      <c r="L305" s="495" t="str">
        <f>IF(基本情報入力シート!W342="","",基本情報入力シート!W342)</f>
        <v/>
      </c>
      <c r="M305" s="502" t="str">
        <f>IF(基本情報入力シート!X342="","",基本情報入力シート!X342)</f>
        <v/>
      </c>
      <c r="N305" s="512" t="str">
        <f>IF(基本情報入力シート!Y342="","",基本情報入力シート!Y342)</f>
        <v/>
      </c>
      <c r="O305" s="519"/>
      <c r="P305" s="523"/>
      <c r="Q305" s="526"/>
      <c r="R305" s="533"/>
      <c r="S305" s="537"/>
      <c r="T305" s="541" t="e">
        <v>#N/A</v>
      </c>
      <c r="U305" s="545"/>
      <c r="V305" s="551"/>
      <c r="W305" s="552"/>
      <c r="X305" s="560" t="e">
        <v>#N/A</v>
      </c>
      <c r="Y305" s="560"/>
      <c r="Z305" s="564"/>
      <c r="AA305" s="569"/>
      <c r="AB305" s="573" t="e">
        <v>#N/A</v>
      </c>
      <c r="AC305" s="577"/>
      <c r="AD305" s="580" t="str">
        <f t="shared" si="16"/>
        <v/>
      </c>
      <c r="AE305" s="583" t="str">
        <f t="shared" si="17"/>
        <v/>
      </c>
      <c r="AF305" s="583" t="str">
        <f t="shared" si="18"/>
        <v/>
      </c>
      <c r="AG305" s="583" t="str">
        <f t="shared" si="19"/>
        <v/>
      </c>
    </row>
    <row r="306" spans="1:33" ht="24.9" customHeight="1">
      <c r="A306" s="477">
        <v>291</v>
      </c>
      <c r="B306" s="488" t="str">
        <f>IF(基本情報入力シート!C343="","",基本情報入力シート!C343)</f>
        <v/>
      </c>
      <c r="C306" s="488"/>
      <c r="D306" s="488"/>
      <c r="E306" s="488"/>
      <c r="F306" s="488"/>
      <c r="G306" s="488"/>
      <c r="H306" s="488"/>
      <c r="I306" s="488"/>
      <c r="J306" s="494" t="str">
        <f>IF(基本情報入力シート!M343="","",基本情報入力シート!M343)</f>
        <v/>
      </c>
      <c r="K306" s="495" t="str">
        <f>IF(基本情報入力シート!R343="","",基本情報入力シート!R343)</f>
        <v/>
      </c>
      <c r="L306" s="495" t="str">
        <f>IF(基本情報入力シート!W343="","",基本情報入力シート!W343)</f>
        <v/>
      </c>
      <c r="M306" s="502" t="str">
        <f>IF(基本情報入力シート!X343="","",基本情報入力シート!X343)</f>
        <v/>
      </c>
      <c r="N306" s="512" t="str">
        <f>IF(基本情報入力シート!Y343="","",基本情報入力シート!Y343)</f>
        <v/>
      </c>
      <c r="O306" s="519"/>
      <c r="P306" s="523"/>
      <c r="Q306" s="526"/>
      <c r="R306" s="533"/>
      <c r="S306" s="537"/>
      <c r="T306" s="541" t="e">
        <v>#N/A</v>
      </c>
      <c r="U306" s="545"/>
      <c r="V306" s="551"/>
      <c r="W306" s="552"/>
      <c r="X306" s="560" t="e">
        <v>#N/A</v>
      </c>
      <c r="Y306" s="560"/>
      <c r="Z306" s="564"/>
      <c r="AA306" s="569"/>
      <c r="AB306" s="573" t="e">
        <v>#N/A</v>
      </c>
      <c r="AC306" s="577"/>
      <c r="AD306" s="580" t="str">
        <f t="shared" si="16"/>
        <v/>
      </c>
      <c r="AE306" s="583" t="str">
        <f t="shared" si="17"/>
        <v/>
      </c>
      <c r="AF306" s="583" t="str">
        <f t="shared" si="18"/>
        <v/>
      </c>
      <c r="AG306" s="583" t="str">
        <f t="shared" si="19"/>
        <v/>
      </c>
    </row>
    <row r="307" spans="1:33" ht="24.9" customHeight="1">
      <c r="A307" s="477">
        <v>292</v>
      </c>
      <c r="B307" s="488" t="str">
        <f>IF(基本情報入力シート!C344="","",基本情報入力シート!C344)</f>
        <v/>
      </c>
      <c r="C307" s="488"/>
      <c r="D307" s="488"/>
      <c r="E307" s="488"/>
      <c r="F307" s="488"/>
      <c r="G307" s="488"/>
      <c r="H307" s="488"/>
      <c r="I307" s="488"/>
      <c r="J307" s="494" t="str">
        <f>IF(基本情報入力シート!M344="","",基本情報入力シート!M344)</f>
        <v/>
      </c>
      <c r="K307" s="495" t="str">
        <f>IF(基本情報入力シート!R344="","",基本情報入力シート!R344)</f>
        <v/>
      </c>
      <c r="L307" s="495" t="str">
        <f>IF(基本情報入力シート!W344="","",基本情報入力シート!W344)</f>
        <v/>
      </c>
      <c r="M307" s="502" t="str">
        <f>IF(基本情報入力シート!X344="","",基本情報入力シート!X344)</f>
        <v/>
      </c>
      <c r="N307" s="512" t="str">
        <f>IF(基本情報入力シート!Y344="","",基本情報入力シート!Y344)</f>
        <v/>
      </c>
      <c r="O307" s="519"/>
      <c r="P307" s="523"/>
      <c r="Q307" s="526"/>
      <c r="R307" s="533"/>
      <c r="S307" s="537"/>
      <c r="T307" s="541" t="e">
        <v>#N/A</v>
      </c>
      <c r="U307" s="545"/>
      <c r="V307" s="551"/>
      <c r="W307" s="552"/>
      <c r="X307" s="560" t="e">
        <v>#N/A</v>
      </c>
      <c r="Y307" s="560"/>
      <c r="Z307" s="564"/>
      <c r="AA307" s="569"/>
      <c r="AB307" s="573" t="e">
        <v>#N/A</v>
      </c>
      <c r="AC307" s="577"/>
      <c r="AD307" s="580" t="str">
        <f t="shared" si="16"/>
        <v/>
      </c>
      <c r="AE307" s="583" t="str">
        <f t="shared" si="17"/>
        <v/>
      </c>
      <c r="AF307" s="583" t="str">
        <f t="shared" si="18"/>
        <v/>
      </c>
      <c r="AG307" s="583" t="str">
        <f t="shared" si="19"/>
        <v/>
      </c>
    </row>
    <row r="308" spans="1:33" ht="24.9" customHeight="1">
      <c r="A308" s="477">
        <v>293</v>
      </c>
      <c r="B308" s="488" t="str">
        <f>IF(基本情報入力シート!C345="","",基本情報入力シート!C345)</f>
        <v/>
      </c>
      <c r="C308" s="488"/>
      <c r="D308" s="488"/>
      <c r="E308" s="488"/>
      <c r="F308" s="488"/>
      <c r="G308" s="488"/>
      <c r="H308" s="488"/>
      <c r="I308" s="488"/>
      <c r="J308" s="494" t="str">
        <f>IF(基本情報入力シート!M345="","",基本情報入力シート!M345)</f>
        <v/>
      </c>
      <c r="K308" s="495" t="str">
        <f>IF(基本情報入力シート!R345="","",基本情報入力シート!R345)</f>
        <v/>
      </c>
      <c r="L308" s="495" t="str">
        <f>IF(基本情報入力シート!W345="","",基本情報入力シート!W345)</f>
        <v/>
      </c>
      <c r="M308" s="502" t="str">
        <f>IF(基本情報入力シート!X345="","",基本情報入力シート!X345)</f>
        <v/>
      </c>
      <c r="N308" s="512" t="str">
        <f>IF(基本情報入力シート!Y345="","",基本情報入力シート!Y345)</f>
        <v/>
      </c>
      <c r="O308" s="519"/>
      <c r="P308" s="523"/>
      <c r="Q308" s="526"/>
      <c r="R308" s="533"/>
      <c r="S308" s="537"/>
      <c r="T308" s="541" t="e">
        <v>#N/A</v>
      </c>
      <c r="U308" s="545"/>
      <c r="V308" s="551"/>
      <c r="W308" s="552"/>
      <c r="X308" s="560" t="e">
        <v>#N/A</v>
      </c>
      <c r="Y308" s="560"/>
      <c r="Z308" s="564"/>
      <c r="AA308" s="569"/>
      <c r="AB308" s="573" t="e">
        <v>#N/A</v>
      </c>
      <c r="AC308" s="577"/>
      <c r="AD308" s="580" t="str">
        <f t="shared" si="16"/>
        <v/>
      </c>
      <c r="AE308" s="583" t="str">
        <f t="shared" si="17"/>
        <v/>
      </c>
      <c r="AF308" s="583" t="str">
        <f t="shared" si="18"/>
        <v/>
      </c>
      <c r="AG308" s="583" t="str">
        <f t="shared" si="19"/>
        <v/>
      </c>
    </row>
    <row r="309" spans="1:33" ht="24.9" customHeight="1">
      <c r="A309" s="477">
        <v>294</v>
      </c>
      <c r="B309" s="488" t="str">
        <f>IF(基本情報入力シート!C346="","",基本情報入力シート!C346)</f>
        <v/>
      </c>
      <c r="C309" s="488"/>
      <c r="D309" s="488"/>
      <c r="E309" s="488"/>
      <c r="F309" s="488"/>
      <c r="G309" s="488"/>
      <c r="H309" s="488"/>
      <c r="I309" s="488"/>
      <c r="J309" s="494" t="str">
        <f>IF(基本情報入力シート!M346="","",基本情報入力シート!M346)</f>
        <v/>
      </c>
      <c r="K309" s="495" t="str">
        <f>IF(基本情報入力シート!R346="","",基本情報入力シート!R346)</f>
        <v/>
      </c>
      <c r="L309" s="495" t="str">
        <f>IF(基本情報入力シート!W346="","",基本情報入力シート!W346)</f>
        <v/>
      </c>
      <c r="M309" s="502" t="str">
        <f>IF(基本情報入力シート!X346="","",基本情報入力シート!X346)</f>
        <v/>
      </c>
      <c r="N309" s="512" t="str">
        <f>IF(基本情報入力シート!Y346="","",基本情報入力シート!Y346)</f>
        <v/>
      </c>
      <c r="O309" s="519"/>
      <c r="P309" s="523"/>
      <c r="Q309" s="526"/>
      <c r="R309" s="533"/>
      <c r="S309" s="537"/>
      <c r="T309" s="541" t="e">
        <v>#N/A</v>
      </c>
      <c r="U309" s="545"/>
      <c r="V309" s="551"/>
      <c r="W309" s="552"/>
      <c r="X309" s="560" t="e">
        <v>#N/A</v>
      </c>
      <c r="Y309" s="560"/>
      <c r="Z309" s="564"/>
      <c r="AA309" s="569"/>
      <c r="AB309" s="573" t="e">
        <v>#N/A</v>
      </c>
      <c r="AC309" s="577"/>
      <c r="AD309" s="580" t="str">
        <f t="shared" si="16"/>
        <v/>
      </c>
      <c r="AE309" s="583" t="str">
        <f t="shared" si="17"/>
        <v/>
      </c>
      <c r="AF309" s="583" t="str">
        <f t="shared" si="18"/>
        <v/>
      </c>
      <c r="AG309" s="583" t="str">
        <f t="shared" si="19"/>
        <v/>
      </c>
    </row>
    <row r="310" spans="1:33" ht="24.9" customHeight="1">
      <c r="A310" s="477">
        <v>295</v>
      </c>
      <c r="B310" s="488" t="str">
        <f>IF(基本情報入力シート!C347="","",基本情報入力シート!C347)</f>
        <v/>
      </c>
      <c r="C310" s="488"/>
      <c r="D310" s="488"/>
      <c r="E310" s="488"/>
      <c r="F310" s="488"/>
      <c r="G310" s="488"/>
      <c r="H310" s="488"/>
      <c r="I310" s="488"/>
      <c r="J310" s="494" t="str">
        <f>IF(基本情報入力シート!M347="","",基本情報入力シート!M347)</f>
        <v/>
      </c>
      <c r="K310" s="495" t="str">
        <f>IF(基本情報入力シート!R347="","",基本情報入力シート!R347)</f>
        <v/>
      </c>
      <c r="L310" s="495" t="str">
        <f>IF(基本情報入力シート!W347="","",基本情報入力シート!W347)</f>
        <v/>
      </c>
      <c r="M310" s="502" t="str">
        <f>IF(基本情報入力シート!X347="","",基本情報入力シート!X347)</f>
        <v/>
      </c>
      <c r="N310" s="512" t="str">
        <f>IF(基本情報入力シート!Y347="","",基本情報入力シート!Y347)</f>
        <v/>
      </c>
      <c r="O310" s="519"/>
      <c r="P310" s="523"/>
      <c r="Q310" s="526"/>
      <c r="R310" s="533"/>
      <c r="S310" s="537"/>
      <c r="T310" s="541" t="e">
        <v>#N/A</v>
      </c>
      <c r="U310" s="545"/>
      <c r="V310" s="551"/>
      <c r="W310" s="552"/>
      <c r="X310" s="560" t="e">
        <v>#N/A</v>
      </c>
      <c r="Y310" s="560"/>
      <c r="Z310" s="564"/>
      <c r="AA310" s="569"/>
      <c r="AB310" s="573" t="e">
        <v>#N/A</v>
      </c>
      <c r="AC310" s="577"/>
      <c r="AD310" s="580" t="str">
        <f t="shared" si="16"/>
        <v/>
      </c>
      <c r="AE310" s="583" t="str">
        <f t="shared" si="17"/>
        <v/>
      </c>
      <c r="AF310" s="583" t="str">
        <f t="shared" si="18"/>
        <v/>
      </c>
      <c r="AG310" s="583" t="str">
        <f t="shared" si="19"/>
        <v/>
      </c>
    </row>
    <row r="311" spans="1:33" ht="24.9" customHeight="1">
      <c r="A311" s="477">
        <v>296</v>
      </c>
      <c r="B311" s="488" t="str">
        <f>IF(基本情報入力シート!C348="","",基本情報入力シート!C348)</f>
        <v/>
      </c>
      <c r="C311" s="488"/>
      <c r="D311" s="488"/>
      <c r="E311" s="488"/>
      <c r="F311" s="488"/>
      <c r="G311" s="488"/>
      <c r="H311" s="488"/>
      <c r="I311" s="488"/>
      <c r="J311" s="494" t="str">
        <f>IF(基本情報入力シート!M348="","",基本情報入力シート!M348)</f>
        <v/>
      </c>
      <c r="K311" s="495" t="str">
        <f>IF(基本情報入力シート!R348="","",基本情報入力シート!R348)</f>
        <v/>
      </c>
      <c r="L311" s="495" t="str">
        <f>IF(基本情報入力シート!W348="","",基本情報入力シート!W348)</f>
        <v/>
      </c>
      <c r="M311" s="502" t="str">
        <f>IF(基本情報入力シート!X348="","",基本情報入力シート!X348)</f>
        <v/>
      </c>
      <c r="N311" s="512" t="str">
        <f>IF(基本情報入力シート!Y348="","",基本情報入力シート!Y348)</f>
        <v/>
      </c>
      <c r="O311" s="519"/>
      <c r="P311" s="523"/>
      <c r="Q311" s="526"/>
      <c r="R311" s="533"/>
      <c r="S311" s="537"/>
      <c r="T311" s="541" t="e">
        <v>#N/A</v>
      </c>
      <c r="U311" s="545"/>
      <c r="V311" s="551"/>
      <c r="W311" s="552"/>
      <c r="X311" s="560" t="e">
        <v>#N/A</v>
      </c>
      <c r="Y311" s="560"/>
      <c r="Z311" s="564"/>
      <c r="AA311" s="569"/>
      <c r="AB311" s="573" t="e">
        <v>#N/A</v>
      </c>
      <c r="AC311" s="577"/>
      <c r="AD311" s="580" t="str">
        <f t="shared" si="16"/>
        <v/>
      </c>
      <c r="AE311" s="583" t="str">
        <f t="shared" si="17"/>
        <v/>
      </c>
      <c r="AF311" s="583" t="str">
        <f t="shared" si="18"/>
        <v/>
      </c>
      <c r="AG311" s="583" t="str">
        <f t="shared" si="19"/>
        <v/>
      </c>
    </row>
    <row r="312" spans="1:33" ht="24.9" customHeight="1">
      <c r="A312" s="477">
        <v>297</v>
      </c>
      <c r="B312" s="488" t="str">
        <f>IF(基本情報入力シート!C349="","",基本情報入力シート!C349)</f>
        <v/>
      </c>
      <c r="C312" s="488"/>
      <c r="D312" s="488"/>
      <c r="E312" s="488"/>
      <c r="F312" s="488"/>
      <c r="G312" s="488"/>
      <c r="H312" s="488"/>
      <c r="I312" s="488"/>
      <c r="J312" s="494" t="str">
        <f>IF(基本情報入力シート!M349="","",基本情報入力シート!M349)</f>
        <v/>
      </c>
      <c r="K312" s="495" t="str">
        <f>IF(基本情報入力シート!R349="","",基本情報入力シート!R349)</f>
        <v/>
      </c>
      <c r="L312" s="495" t="str">
        <f>IF(基本情報入力シート!W349="","",基本情報入力シート!W349)</f>
        <v/>
      </c>
      <c r="M312" s="502" t="str">
        <f>IF(基本情報入力シート!X349="","",基本情報入力シート!X349)</f>
        <v/>
      </c>
      <c r="N312" s="512" t="str">
        <f>IF(基本情報入力シート!Y349="","",基本情報入力シート!Y349)</f>
        <v/>
      </c>
      <c r="O312" s="519"/>
      <c r="P312" s="523"/>
      <c r="Q312" s="526"/>
      <c r="R312" s="533"/>
      <c r="S312" s="537"/>
      <c r="T312" s="541" t="e">
        <v>#N/A</v>
      </c>
      <c r="U312" s="545"/>
      <c r="V312" s="551"/>
      <c r="W312" s="552"/>
      <c r="X312" s="560" t="e">
        <v>#N/A</v>
      </c>
      <c r="Y312" s="560"/>
      <c r="Z312" s="564"/>
      <c r="AA312" s="569"/>
      <c r="AB312" s="573" t="e">
        <v>#N/A</v>
      </c>
      <c r="AC312" s="577"/>
      <c r="AD312" s="580" t="str">
        <f t="shared" si="16"/>
        <v/>
      </c>
      <c r="AE312" s="583" t="str">
        <f t="shared" si="17"/>
        <v/>
      </c>
      <c r="AF312" s="583" t="str">
        <f t="shared" si="18"/>
        <v/>
      </c>
      <c r="AG312" s="583" t="str">
        <f t="shared" si="19"/>
        <v/>
      </c>
    </row>
    <row r="313" spans="1:33" ht="24.9" customHeight="1">
      <c r="A313" s="477">
        <v>298</v>
      </c>
      <c r="B313" s="488" t="str">
        <f>IF(基本情報入力シート!C350="","",基本情報入力シート!C350)</f>
        <v/>
      </c>
      <c r="C313" s="488"/>
      <c r="D313" s="488"/>
      <c r="E313" s="488"/>
      <c r="F313" s="488"/>
      <c r="G313" s="488"/>
      <c r="H313" s="488"/>
      <c r="I313" s="488"/>
      <c r="J313" s="494" t="str">
        <f>IF(基本情報入力シート!M350="","",基本情報入力シート!M350)</f>
        <v/>
      </c>
      <c r="K313" s="495" t="str">
        <f>IF(基本情報入力シート!R350="","",基本情報入力シート!R350)</f>
        <v/>
      </c>
      <c r="L313" s="495" t="str">
        <f>IF(基本情報入力シート!W350="","",基本情報入力シート!W350)</f>
        <v/>
      </c>
      <c r="M313" s="502" t="str">
        <f>IF(基本情報入力シート!X350="","",基本情報入力シート!X350)</f>
        <v/>
      </c>
      <c r="N313" s="512" t="str">
        <f>IF(基本情報入力シート!Y350="","",基本情報入力シート!Y350)</f>
        <v/>
      </c>
      <c r="O313" s="519"/>
      <c r="P313" s="523"/>
      <c r="Q313" s="526"/>
      <c r="R313" s="533"/>
      <c r="S313" s="537"/>
      <c r="T313" s="541" t="e">
        <v>#N/A</v>
      </c>
      <c r="U313" s="545"/>
      <c r="V313" s="551"/>
      <c r="W313" s="552"/>
      <c r="X313" s="560" t="e">
        <v>#N/A</v>
      </c>
      <c r="Y313" s="560"/>
      <c r="Z313" s="564"/>
      <c r="AA313" s="569"/>
      <c r="AB313" s="573" t="e">
        <v>#N/A</v>
      </c>
      <c r="AC313" s="577"/>
      <c r="AD313" s="580" t="str">
        <f t="shared" si="16"/>
        <v/>
      </c>
      <c r="AE313" s="583" t="str">
        <f t="shared" si="17"/>
        <v/>
      </c>
      <c r="AF313" s="583" t="str">
        <f t="shared" si="18"/>
        <v/>
      </c>
      <c r="AG313" s="583" t="str">
        <f t="shared" si="19"/>
        <v/>
      </c>
    </row>
    <row r="314" spans="1:33" ht="24.9" customHeight="1">
      <c r="A314" s="477">
        <v>299</v>
      </c>
      <c r="B314" s="488" t="str">
        <f>IF(基本情報入力シート!C351="","",基本情報入力シート!C351)</f>
        <v/>
      </c>
      <c r="C314" s="488"/>
      <c r="D314" s="488"/>
      <c r="E314" s="488"/>
      <c r="F314" s="488"/>
      <c r="G314" s="488"/>
      <c r="H314" s="488"/>
      <c r="I314" s="488"/>
      <c r="J314" s="494" t="str">
        <f>IF(基本情報入力シート!M351="","",基本情報入力シート!M351)</f>
        <v/>
      </c>
      <c r="K314" s="495" t="str">
        <f>IF(基本情報入力シート!R351="","",基本情報入力シート!R351)</f>
        <v/>
      </c>
      <c r="L314" s="495" t="str">
        <f>IF(基本情報入力シート!W351="","",基本情報入力シート!W351)</f>
        <v/>
      </c>
      <c r="M314" s="502" t="str">
        <f>IF(基本情報入力シート!X351="","",基本情報入力シート!X351)</f>
        <v/>
      </c>
      <c r="N314" s="512" t="str">
        <f>IF(基本情報入力シート!Y351="","",基本情報入力シート!Y351)</f>
        <v/>
      </c>
      <c r="O314" s="519"/>
      <c r="P314" s="523"/>
      <c r="Q314" s="526"/>
      <c r="R314" s="533"/>
      <c r="S314" s="537"/>
      <c r="T314" s="541" t="e">
        <v>#N/A</v>
      </c>
      <c r="U314" s="545"/>
      <c r="V314" s="551"/>
      <c r="W314" s="552"/>
      <c r="X314" s="560" t="e">
        <v>#N/A</v>
      </c>
      <c r="Y314" s="560"/>
      <c r="Z314" s="564"/>
      <c r="AA314" s="569"/>
      <c r="AB314" s="573" t="e">
        <v>#N/A</v>
      </c>
      <c r="AC314" s="577"/>
      <c r="AD314" s="580" t="str">
        <f t="shared" si="16"/>
        <v/>
      </c>
      <c r="AE314" s="583" t="str">
        <f t="shared" si="17"/>
        <v/>
      </c>
      <c r="AF314" s="583" t="str">
        <f t="shared" si="18"/>
        <v/>
      </c>
      <c r="AG314" s="583" t="str">
        <f t="shared" si="19"/>
        <v/>
      </c>
    </row>
    <row r="315" spans="1:33" ht="24.9" customHeight="1">
      <c r="A315" s="477">
        <v>300</v>
      </c>
      <c r="B315" s="488" t="str">
        <f>IF(基本情報入力シート!C352="","",基本情報入力シート!C352)</f>
        <v/>
      </c>
      <c r="C315" s="488"/>
      <c r="D315" s="488"/>
      <c r="E315" s="488"/>
      <c r="F315" s="488"/>
      <c r="G315" s="488"/>
      <c r="H315" s="488"/>
      <c r="I315" s="488"/>
      <c r="J315" s="494" t="str">
        <f>IF(基本情報入力シート!M352="","",基本情報入力シート!M352)</f>
        <v/>
      </c>
      <c r="K315" s="495" t="str">
        <f>IF(基本情報入力シート!R352="","",基本情報入力シート!R352)</f>
        <v/>
      </c>
      <c r="L315" s="495" t="str">
        <f>IF(基本情報入力シート!W352="","",基本情報入力シート!W352)</f>
        <v/>
      </c>
      <c r="M315" s="502" t="str">
        <f>IF(基本情報入力シート!X352="","",基本情報入力シート!X352)</f>
        <v/>
      </c>
      <c r="N315" s="512" t="str">
        <f>IF(基本情報入力シート!Y352="","",基本情報入力シート!Y352)</f>
        <v/>
      </c>
      <c r="O315" s="519"/>
      <c r="P315" s="523"/>
      <c r="Q315" s="526"/>
      <c r="R315" s="533"/>
      <c r="S315" s="537"/>
      <c r="T315" s="541" t="e">
        <v>#N/A</v>
      </c>
      <c r="U315" s="545"/>
      <c r="V315" s="551"/>
      <c r="W315" s="552"/>
      <c r="X315" s="560" t="e">
        <v>#N/A</v>
      </c>
      <c r="Y315" s="560"/>
      <c r="Z315" s="564"/>
      <c r="AA315" s="569"/>
      <c r="AB315" s="573" t="e">
        <v>#N/A</v>
      </c>
      <c r="AC315" s="577"/>
      <c r="AD315" s="580" t="str">
        <f t="shared" si="16"/>
        <v/>
      </c>
      <c r="AE315" s="583" t="str">
        <f t="shared" si="17"/>
        <v/>
      </c>
      <c r="AF315" s="583" t="str">
        <f t="shared" si="18"/>
        <v/>
      </c>
      <c r="AG315" s="583" t="str">
        <f t="shared" si="19"/>
        <v/>
      </c>
    </row>
    <row r="316" spans="1:33" ht="24.9" customHeight="1">
      <c r="A316" s="477">
        <v>301</v>
      </c>
      <c r="B316" s="488" t="str">
        <f>IF(基本情報入力シート!C353="","",基本情報入力シート!C353)</f>
        <v/>
      </c>
      <c r="C316" s="488"/>
      <c r="D316" s="488"/>
      <c r="E316" s="488"/>
      <c r="F316" s="488"/>
      <c r="G316" s="488"/>
      <c r="H316" s="488"/>
      <c r="I316" s="488"/>
      <c r="J316" s="494" t="str">
        <f>IF(基本情報入力シート!M353="","",基本情報入力シート!M353)</f>
        <v/>
      </c>
      <c r="K316" s="495" t="str">
        <f>IF(基本情報入力シート!R353="","",基本情報入力シート!R353)</f>
        <v/>
      </c>
      <c r="L316" s="495" t="str">
        <f>IF(基本情報入力シート!W353="","",基本情報入力シート!W353)</f>
        <v/>
      </c>
      <c r="M316" s="502" t="str">
        <f>IF(基本情報入力シート!X353="","",基本情報入力シート!X353)</f>
        <v/>
      </c>
      <c r="N316" s="512" t="str">
        <f>IF(基本情報入力シート!Y353="","",基本情報入力シート!Y353)</f>
        <v/>
      </c>
      <c r="O316" s="519"/>
      <c r="P316" s="523"/>
      <c r="Q316" s="526"/>
      <c r="R316" s="533"/>
      <c r="S316" s="537"/>
      <c r="T316" s="541" t="e">
        <v>#N/A</v>
      </c>
      <c r="U316" s="545"/>
      <c r="V316" s="551"/>
      <c r="W316" s="552"/>
      <c r="X316" s="560" t="e">
        <v>#N/A</v>
      </c>
      <c r="Y316" s="560"/>
      <c r="Z316" s="564"/>
      <c r="AA316" s="569"/>
      <c r="AB316" s="573" t="e">
        <v>#N/A</v>
      </c>
      <c r="AC316" s="577"/>
      <c r="AD316" s="580" t="str">
        <f t="shared" si="16"/>
        <v/>
      </c>
      <c r="AE316" s="583" t="str">
        <f t="shared" si="17"/>
        <v/>
      </c>
      <c r="AF316" s="583" t="str">
        <f t="shared" si="18"/>
        <v/>
      </c>
      <c r="AG316" s="583" t="str">
        <f t="shared" si="19"/>
        <v/>
      </c>
    </row>
    <row r="317" spans="1:33" ht="24.9" customHeight="1">
      <c r="A317" s="477">
        <v>302</v>
      </c>
      <c r="B317" s="488" t="str">
        <f>IF(基本情報入力シート!C354="","",基本情報入力シート!C354)</f>
        <v/>
      </c>
      <c r="C317" s="488"/>
      <c r="D317" s="488"/>
      <c r="E317" s="488"/>
      <c r="F317" s="488"/>
      <c r="G317" s="488"/>
      <c r="H317" s="488"/>
      <c r="I317" s="488"/>
      <c r="J317" s="494" t="str">
        <f>IF(基本情報入力シート!M354="","",基本情報入力シート!M354)</f>
        <v/>
      </c>
      <c r="K317" s="495" t="str">
        <f>IF(基本情報入力シート!R354="","",基本情報入力シート!R354)</f>
        <v/>
      </c>
      <c r="L317" s="495" t="str">
        <f>IF(基本情報入力シート!W354="","",基本情報入力シート!W354)</f>
        <v/>
      </c>
      <c r="M317" s="502" t="str">
        <f>IF(基本情報入力シート!X354="","",基本情報入力シート!X354)</f>
        <v/>
      </c>
      <c r="N317" s="512" t="str">
        <f>IF(基本情報入力シート!Y354="","",基本情報入力シート!Y354)</f>
        <v/>
      </c>
      <c r="O317" s="519"/>
      <c r="P317" s="523"/>
      <c r="Q317" s="526"/>
      <c r="R317" s="533"/>
      <c r="S317" s="537"/>
      <c r="T317" s="541" t="e">
        <v>#N/A</v>
      </c>
      <c r="U317" s="545"/>
      <c r="V317" s="551"/>
      <c r="W317" s="552"/>
      <c r="X317" s="560" t="e">
        <v>#N/A</v>
      </c>
      <c r="Y317" s="560"/>
      <c r="Z317" s="564"/>
      <c r="AA317" s="569"/>
      <c r="AB317" s="573" t="e">
        <v>#N/A</v>
      </c>
      <c r="AC317" s="577"/>
      <c r="AD317" s="580" t="str">
        <f t="shared" si="16"/>
        <v/>
      </c>
      <c r="AE317" s="583" t="str">
        <f t="shared" si="17"/>
        <v/>
      </c>
      <c r="AF317" s="583" t="str">
        <f t="shared" si="18"/>
        <v/>
      </c>
      <c r="AG317" s="583" t="str">
        <f t="shared" si="19"/>
        <v/>
      </c>
    </row>
    <row r="318" spans="1:33" ht="24.9" customHeight="1">
      <c r="A318" s="477">
        <v>303</v>
      </c>
      <c r="B318" s="488" t="str">
        <f>IF(基本情報入力シート!C355="","",基本情報入力シート!C355)</f>
        <v/>
      </c>
      <c r="C318" s="488"/>
      <c r="D318" s="488"/>
      <c r="E318" s="488"/>
      <c r="F318" s="488"/>
      <c r="G318" s="488"/>
      <c r="H318" s="488"/>
      <c r="I318" s="488"/>
      <c r="J318" s="494" t="str">
        <f>IF(基本情報入力シート!M355="","",基本情報入力シート!M355)</f>
        <v/>
      </c>
      <c r="K318" s="495" t="str">
        <f>IF(基本情報入力シート!R355="","",基本情報入力シート!R355)</f>
        <v/>
      </c>
      <c r="L318" s="495" t="str">
        <f>IF(基本情報入力シート!W355="","",基本情報入力シート!W355)</f>
        <v/>
      </c>
      <c r="M318" s="502" t="str">
        <f>IF(基本情報入力シート!X355="","",基本情報入力シート!X355)</f>
        <v/>
      </c>
      <c r="N318" s="512" t="str">
        <f>IF(基本情報入力シート!Y355="","",基本情報入力シート!Y355)</f>
        <v/>
      </c>
      <c r="O318" s="519"/>
      <c r="P318" s="523"/>
      <c r="Q318" s="526"/>
      <c r="R318" s="533"/>
      <c r="S318" s="537"/>
      <c r="T318" s="541" t="e">
        <v>#N/A</v>
      </c>
      <c r="U318" s="545"/>
      <c r="V318" s="551"/>
      <c r="W318" s="552"/>
      <c r="X318" s="560" t="e">
        <v>#N/A</v>
      </c>
      <c r="Y318" s="560"/>
      <c r="Z318" s="564"/>
      <c r="AA318" s="569"/>
      <c r="AB318" s="573" t="e">
        <v>#N/A</v>
      </c>
      <c r="AC318" s="577"/>
      <c r="AD318" s="580" t="str">
        <f t="shared" si="16"/>
        <v/>
      </c>
      <c r="AE318" s="583" t="str">
        <f t="shared" si="17"/>
        <v/>
      </c>
      <c r="AF318" s="583" t="str">
        <f t="shared" si="18"/>
        <v/>
      </c>
      <c r="AG318" s="583" t="str">
        <f t="shared" si="19"/>
        <v/>
      </c>
    </row>
    <row r="319" spans="1:33" ht="24.9" customHeight="1">
      <c r="A319" s="477">
        <v>304</v>
      </c>
      <c r="B319" s="488" t="str">
        <f>IF(基本情報入力シート!C356="","",基本情報入力シート!C356)</f>
        <v/>
      </c>
      <c r="C319" s="488"/>
      <c r="D319" s="488"/>
      <c r="E319" s="488"/>
      <c r="F319" s="488"/>
      <c r="G319" s="488"/>
      <c r="H319" s="488"/>
      <c r="I319" s="488"/>
      <c r="J319" s="494" t="str">
        <f>IF(基本情報入力シート!M356="","",基本情報入力シート!M356)</f>
        <v/>
      </c>
      <c r="K319" s="495" t="str">
        <f>IF(基本情報入力シート!R356="","",基本情報入力シート!R356)</f>
        <v/>
      </c>
      <c r="L319" s="495" t="str">
        <f>IF(基本情報入力シート!W356="","",基本情報入力シート!W356)</f>
        <v/>
      </c>
      <c r="M319" s="502" t="str">
        <f>IF(基本情報入力シート!X356="","",基本情報入力シート!X356)</f>
        <v/>
      </c>
      <c r="N319" s="512" t="str">
        <f>IF(基本情報入力シート!Y356="","",基本情報入力シート!Y356)</f>
        <v/>
      </c>
      <c r="O319" s="519"/>
      <c r="P319" s="523"/>
      <c r="Q319" s="526"/>
      <c r="R319" s="533"/>
      <c r="S319" s="537"/>
      <c r="T319" s="541" t="e">
        <v>#N/A</v>
      </c>
      <c r="U319" s="545"/>
      <c r="V319" s="551"/>
      <c r="W319" s="552"/>
      <c r="X319" s="560" t="e">
        <v>#N/A</v>
      </c>
      <c r="Y319" s="560"/>
      <c r="Z319" s="564"/>
      <c r="AA319" s="569"/>
      <c r="AB319" s="573" t="e">
        <v>#N/A</v>
      </c>
      <c r="AC319" s="577"/>
      <c r="AD319" s="580" t="str">
        <f t="shared" si="16"/>
        <v/>
      </c>
      <c r="AE319" s="583" t="str">
        <f t="shared" si="17"/>
        <v/>
      </c>
      <c r="AF319" s="583" t="str">
        <f t="shared" si="18"/>
        <v/>
      </c>
      <c r="AG319" s="583" t="str">
        <f t="shared" si="19"/>
        <v/>
      </c>
    </row>
    <row r="320" spans="1:33" ht="24.9" customHeight="1">
      <c r="A320" s="477">
        <v>305</v>
      </c>
      <c r="B320" s="488" t="str">
        <f>IF(基本情報入力シート!C357="","",基本情報入力シート!C357)</f>
        <v/>
      </c>
      <c r="C320" s="488"/>
      <c r="D320" s="488"/>
      <c r="E320" s="488"/>
      <c r="F320" s="488"/>
      <c r="G320" s="488"/>
      <c r="H320" s="488"/>
      <c r="I320" s="488"/>
      <c r="J320" s="494" t="str">
        <f>IF(基本情報入力シート!M357="","",基本情報入力シート!M357)</f>
        <v/>
      </c>
      <c r="K320" s="495" t="str">
        <f>IF(基本情報入力シート!R357="","",基本情報入力シート!R357)</f>
        <v/>
      </c>
      <c r="L320" s="495" t="str">
        <f>IF(基本情報入力シート!W357="","",基本情報入力シート!W357)</f>
        <v/>
      </c>
      <c r="M320" s="502" t="str">
        <f>IF(基本情報入力シート!X357="","",基本情報入力シート!X357)</f>
        <v/>
      </c>
      <c r="N320" s="512" t="str">
        <f>IF(基本情報入力シート!Y357="","",基本情報入力シート!Y357)</f>
        <v/>
      </c>
      <c r="O320" s="519"/>
      <c r="P320" s="523"/>
      <c r="Q320" s="526"/>
      <c r="R320" s="533"/>
      <c r="S320" s="537"/>
      <c r="T320" s="541" t="e">
        <v>#N/A</v>
      </c>
      <c r="U320" s="545"/>
      <c r="V320" s="551"/>
      <c r="W320" s="552"/>
      <c r="X320" s="560" t="e">
        <v>#N/A</v>
      </c>
      <c r="Y320" s="560"/>
      <c r="Z320" s="564"/>
      <c r="AA320" s="569"/>
      <c r="AB320" s="573" t="e">
        <v>#N/A</v>
      </c>
      <c r="AC320" s="577"/>
      <c r="AD320" s="580" t="str">
        <f t="shared" si="16"/>
        <v/>
      </c>
      <c r="AE320" s="583" t="str">
        <f t="shared" si="17"/>
        <v/>
      </c>
      <c r="AF320" s="583" t="str">
        <f t="shared" si="18"/>
        <v/>
      </c>
      <c r="AG320" s="583" t="str">
        <f t="shared" si="19"/>
        <v/>
      </c>
    </row>
    <row r="321" spans="1:33" ht="24.9" customHeight="1">
      <c r="A321" s="477">
        <v>306</v>
      </c>
      <c r="B321" s="488" t="str">
        <f>IF(基本情報入力シート!C358="","",基本情報入力シート!C358)</f>
        <v/>
      </c>
      <c r="C321" s="488"/>
      <c r="D321" s="488"/>
      <c r="E321" s="488"/>
      <c r="F321" s="488"/>
      <c r="G321" s="488"/>
      <c r="H321" s="488"/>
      <c r="I321" s="488"/>
      <c r="J321" s="494" t="str">
        <f>IF(基本情報入力シート!M358="","",基本情報入力シート!M358)</f>
        <v/>
      </c>
      <c r="K321" s="495" t="str">
        <f>IF(基本情報入力シート!R358="","",基本情報入力シート!R358)</f>
        <v/>
      </c>
      <c r="L321" s="495" t="str">
        <f>IF(基本情報入力シート!W358="","",基本情報入力シート!W358)</f>
        <v/>
      </c>
      <c r="M321" s="502" t="str">
        <f>IF(基本情報入力シート!X358="","",基本情報入力シート!X358)</f>
        <v/>
      </c>
      <c r="N321" s="512" t="str">
        <f>IF(基本情報入力シート!Y358="","",基本情報入力シート!Y358)</f>
        <v/>
      </c>
      <c r="O321" s="519"/>
      <c r="P321" s="523"/>
      <c r="Q321" s="526"/>
      <c r="R321" s="533"/>
      <c r="S321" s="537"/>
      <c r="T321" s="541" t="e">
        <v>#N/A</v>
      </c>
      <c r="U321" s="545"/>
      <c r="V321" s="551"/>
      <c r="W321" s="552"/>
      <c r="X321" s="560" t="e">
        <v>#N/A</v>
      </c>
      <c r="Y321" s="560"/>
      <c r="Z321" s="564"/>
      <c r="AA321" s="569"/>
      <c r="AB321" s="573" t="e">
        <v>#N/A</v>
      </c>
      <c r="AC321" s="577"/>
      <c r="AD321" s="580" t="str">
        <f t="shared" si="16"/>
        <v/>
      </c>
      <c r="AE321" s="583" t="str">
        <f t="shared" si="17"/>
        <v/>
      </c>
      <c r="AF321" s="583" t="str">
        <f t="shared" si="18"/>
        <v/>
      </c>
      <c r="AG321" s="583" t="str">
        <f t="shared" si="19"/>
        <v/>
      </c>
    </row>
    <row r="322" spans="1:33" ht="24.9" customHeight="1">
      <c r="A322" s="477">
        <v>307</v>
      </c>
      <c r="B322" s="488" t="str">
        <f>IF(基本情報入力シート!C359="","",基本情報入力シート!C359)</f>
        <v/>
      </c>
      <c r="C322" s="488"/>
      <c r="D322" s="488"/>
      <c r="E322" s="488"/>
      <c r="F322" s="488"/>
      <c r="G322" s="488"/>
      <c r="H322" s="488"/>
      <c r="I322" s="488"/>
      <c r="J322" s="494" t="str">
        <f>IF(基本情報入力シート!M359="","",基本情報入力シート!M359)</f>
        <v/>
      </c>
      <c r="K322" s="495" t="str">
        <f>IF(基本情報入力シート!R359="","",基本情報入力シート!R359)</f>
        <v/>
      </c>
      <c r="L322" s="495" t="str">
        <f>IF(基本情報入力シート!W359="","",基本情報入力シート!W359)</f>
        <v/>
      </c>
      <c r="M322" s="502" t="str">
        <f>IF(基本情報入力シート!X359="","",基本情報入力シート!X359)</f>
        <v/>
      </c>
      <c r="N322" s="512" t="str">
        <f>IF(基本情報入力シート!Y359="","",基本情報入力シート!Y359)</f>
        <v/>
      </c>
      <c r="O322" s="519"/>
      <c r="P322" s="523"/>
      <c r="Q322" s="526"/>
      <c r="R322" s="533"/>
      <c r="S322" s="537"/>
      <c r="T322" s="541" t="e">
        <v>#N/A</v>
      </c>
      <c r="U322" s="545"/>
      <c r="V322" s="551"/>
      <c r="W322" s="552"/>
      <c r="X322" s="560" t="e">
        <v>#N/A</v>
      </c>
      <c r="Y322" s="560"/>
      <c r="Z322" s="564"/>
      <c r="AA322" s="569"/>
      <c r="AB322" s="573" t="e">
        <v>#N/A</v>
      </c>
      <c r="AC322" s="577"/>
      <c r="AD322" s="580" t="str">
        <f t="shared" si="16"/>
        <v/>
      </c>
      <c r="AE322" s="583" t="str">
        <f t="shared" si="17"/>
        <v/>
      </c>
      <c r="AF322" s="583" t="str">
        <f t="shared" si="18"/>
        <v/>
      </c>
      <c r="AG322" s="583" t="str">
        <f t="shared" si="19"/>
        <v/>
      </c>
    </row>
    <row r="323" spans="1:33" ht="24.9" customHeight="1">
      <c r="A323" s="477">
        <v>308</v>
      </c>
      <c r="B323" s="488" t="str">
        <f>IF(基本情報入力シート!C360="","",基本情報入力シート!C360)</f>
        <v/>
      </c>
      <c r="C323" s="488"/>
      <c r="D323" s="488"/>
      <c r="E323" s="488"/>
      <c r="F323" s="488"/>
      <c r="G323" s="488"/>
      <c r="H323" s="488"/>
      <c r="I323" s="488"/>
      <c r="J323" s="494" t="str">
        <f>IF(基本情報入力シート!M360="","",基本情報入力シート!M360)</f>
        <v/>
      </c>
      <c r="K323" s="495" t="str">
        <f>IF(基本情報入力シート!R360="","",基本情報入力シート!R360)</f>
        <v/>
      </c>
      <c r="L323" s="495" t="str">
        <f>IF(基本情報入力シート!W360="","",基本情報入力シート!W360)</f>
        <v/>
      </c>
      <c r="M323" s="502" t="str">
        <f>IF(基本情報入力シート!X360="","",基本情報入力シート!X360)</f>
        <v/>
      </c>
      <c r="N323" s="512" t="str">
        <f>IF(基本情報入力シート!Y360="","",基本情報入力シート!Y360)</f>
        <v/>
      </c>
      <c r="O323" s="519"/>
      <c r="P323" s="523"/>
      <c r="Q323" s="526"/>
      <c r="R323" s="533"/>
      <c r="S323" s="537"/>
      <c r="T323" s="541" t="e">
        <v>#N/A</v>
      </c>
      <c r="U323" s="545"/>
      <c r="V323" s="551"/>
      <c r="W323" s="552"/>
      <c r="X323" s="560" t="e">
        <v>#N/A</v>
      </c>
      <c r="Y323" s="560"/>
      <c r="Z323" s="564"/>
      <c r="AA323" s="569"/>
      <c r="AB323" s="573" t="e">
        <v>#N/A</v>
      </c>
      <c r="AC323" s="577"/>
      <c r="AD323" s="580" t="str">
        <f t="shared" si="16"/>
        <v/>
      </c>
      <c r="AE323" s="583" t="str">
        <f t="shared" si="17"/>
        <v/>
      </c>
      <c r="AF323" s="583" t="str">
        <f t="shared" si="18"/>
        <v/>
      </c>
      <c r="AG323" s="583" t="str">
        <f t="shared" si="19"/>
        <v/>
      </c>
    </row>
    <row r="324" spans="1:33" ht="24.9" customHeight="1">
      <c r="A324" s="477">
        <v>309</v>
      </c>
      <c r="B324" s="488" t="str">
        <f>IF(基本情報入力シート!C361="","",基本情報入力シート!C361)</f>
        <v/>
      </c>
      <c r="C324" s="488"/>
      <c r="D324" s="488"/>
      <c r="E324" s="488"/>
      <c r="F324" s="488"/>
      <c r="G324" s="488"/>
      <c r="H324" s="488"/>
      <c r="I324" s="488"/>
      <c r="J324" s="494" t="str">
        <f>IF(基本情報入力シート!M361="","",基本情報入力シート!M361)</f>
        <v/>
      </c>
      <c r="K324" s="495" t="str">
        <f>IF(基本情報入力シート!R361="","",基本情報入力シート!R361)</f>
        <v/>
      </c>
      <c r="L324" s="495" t="str">
        <f>IF(基本情報入力シート!W361="","",基本情報入力シート!W361)</f>
        <v/>
      </c>
      <c r="M324" s="502" t="str">
        <f>IF(基本情報入力シート!X361="","",基本情報入力シート!X361)</f>
        <v/>
      </c>
      <c r="N324" s="512" t="str">
        <f>IF(基本情報入力シート!Y361="","",基本情報入力シート!Y361)</f>
        <v/>
      </c>
      <c r="O324" s="519"/>
      <c r="P324" s="523"/>
      <c r="Q324" s="526"/>
      <c r="R324" s="533"/>
      <c r="S324" s="537"/>
      <c r="T324" s="541" t="e">
        <v>#N/A</v>
      </c>
      <c r="U324" s="545"/>
      <c r="V324" s="551"/>
      <c r="W324" s="552"/>
      <c r="X324" s="560" t="e">
        <v>#N/A</v>
      </c>
      <c r="Y324" s="560"/>
      <c r="Z324" s="564"/>
      <c r="AA324" s="569"/>
      <c r="AB324" s="573" t="e">
        <v>#N/A</v>
      </c>
      <c r="AC324" s="577"/>
      <c r="AD324" s="580" t="str">
        <f t="shared" si="16"/>
        <v/>
      </c>
      <c r="AE324" s="583" t="str">
        <f t="shared" si="17"/>
        <v/>
      </c>
      <c r="AF324" s="583" t="str">
        <f t="shared" si="18"/>
        <v/>
      </c>
      <c r="AG324" s="583" t="str">
        <f t="shared" si="19"/>
        <v/>
      </c>
    </row>
    <row r="325" spans="1:33" ht="24.9" customHeight="1">
      <c r="A325" s="477">
        <v>310</v>
      </c>
      <c r="B325" s="488" t="str">
        <f>IF(基本情報入力シート!C362="","",基本情報入力シート!C362)</f>
        <v/>
      </c>
      <c r="C325" s="488"/>
      <c r="D325" s="488"/>
      <c r="E325" s="488"/>
      <c r="F325" s="488"/>
      <c r="G325" s="488"/>
      <c r="H325" s="488"/>
      <c r="I325" s="488"/>
      <c r="J325" s="494" t="str">
        <f>IF(基本情報入力シート!M362="","",基本情報入力シート!M362)</f>
        <v/>
      </c>
      <c r="K325" s="495" t="str">
        <f>IF(基本情報入力シート!R362="","",基本情報入力シート!R362)</f>
        <v/>
      </c>
      <c r="L325" s="495" t="str">
        <f>IF(基本情報入力シート!W362="","",基本情報入力シート!W362)</f>
        <v/>
      </c>
      <c r="M325" s="502" t="str">
        <f>IF(基本情報入力シート!X362="","",基本情報入力シート!X362)</f>
        <v/>
      </c>
      <c r="N325" s="512" t="str">
        <f>IF(基本情報入力シート!Y362="","",基本情報入力シート!Y362)</f>
        <v/>
      </c>
      <c r="O325" s="519"/>
      <c r="P325" s="523"/>
      <c r="Q325" s="526"/>
      <c r="R325" s="533"/>
      <c r="S325" s="537"/>
      <c r="T325" s="541" t="e">
        <v>#N/A</v>
      </c>
      <c r="U325" s="545"/>
      <c r="V325" s="551"/>
      <c r="W325" s="552"/>
      <c r="X325" s="560" t="e">
        <v>#N/A</v>
      </c>
      <c r="Y325" s="560"/>
      <c r="Z325" s="564"/>
      <c r="AA325" s="569"/>
      <c r="AB325" s="573" t="e">
        <v>#N/A</v>
      </c>
      <c r="AC325" s="577"/>
      <c r="AD325" s="580" t="str">
        <f t="shared" si="16"/>
        <v/>
      </c>
      <c r="AE325" s="583" t="str">
        <f t="shared" si="17"/>
        <v/>
      </c>
      <c r="AF325" s="583" t="str">
        <f t="shared" si="18"/>
        <v/>
      </c>
      <c r="AG325" s="583" t="str">
        <f t="shared" si="19"/>
        <v/>
      </c>
    </row>
    <row r="326" spans="1:33" ht="24.9" customHeight="1">
      <c r="A326" s="477">
        <v>311</v>
      </c>
      <c r="B326" s="488" t="str">
        <f>IF(基本情報入力シート!C363="","",基本情報入力シート!C363)</f>
        <v/>
      </c>
      <c r="C326" s="488"/>
      <c r="D326" s="488"/>
      <c r="E326" s="488"/>
      <c r="F326" s="488"/>
      <c r="G326" s="488"/>
      <c r="H326" s="488"/>
      <c r="I326" s="488"/>
      <c r="J326" s="494" t="str">
        <f>IF(基本情報入力シート!M363="","",基本情報入力シート!M363)</f>
        <v/>
      </c>
      <c r="K326" s="495" t="str">
        <f>IF(基本情報入力シート!R363="","",基本情報入力シート!R363)</f>
        <v/>
      </c>
      <c r="L326" s="495" t="str">
        <f>IF(基本情報入力シート!W363="","",基本情報入力シート!W363)</f>
        <v/>
      </c>
      <c r="M326" s="502" t="str">
        <f>IF(基本情報入力シート!X363="","",基本情報入力シート!X363)</f>
        <v/>
      </c>
      <c r="N326" s="512" t="str">
        <f>IF(基本情報入力シート!Y363="","",基本情報入力シート!Y363)</f>
        <v/>
      </c>
      <c r="O326" s="519"/>
      <c r="P326" s="523"/>
      <c r="Q326" s="526"/>
      <c r="R326" s="533"/>
      <c r="S326" s="537"/>
      <c r="T326" s="541" t="e">
        <v>#N/A</v>
      </c>
      <c r="U326" s="545"/>
      <c r="V326" s="551"/>
      <c r="W326" s="552"/>
      <c r="X326" s="560" t="e">
        <v>#N/A</v>
      </c>
      <c r="Y326" s="560"/>
      <c r="Z326" s="564"/>
      <c r="AA326" s="569"/>
      <c r="AB326" s="573" t="e">
        <v>#N/A</v>
      </c>
      <c r="AC326" s="577"/>
      <c r="AD326" s="580" t="str">
        <f t="shared" si="16"/>
        <v/>
      </c>
      <c r="AE326" s="583" t="str">
        <f t="shared" si="17"/>
        <v/>
      </c>
      <c r="AF326" s="583" t="str">
        <f t="shared" si="18"/>
        <v/>
      </c>
      <c r="AG326" s="583" t="str">
        <f t="shared" si="19"/>
        <v/>
      </c>
    </row>
    <row r="327" spans="1:33" ht="24.9" customHeight="1">
      <c r="A327" s="477">
        <v>312</v>
      </c>
      <c r="B327" s="488" t="str">
        <f>IF(基本情報入力シート!C364="","",基本情報入力シート!C364)</f>
        <v/>
      </c>
      <c r="C327" s="488"/>
      <c r="D327" s="488"/>
      <c r="E327" s="488"/>
      <c r="F327" s="488"/>
      <c r="G327" s="488"/>
      <c r="H327" s="488"/>
      <c r="I327" s="488"/>
      <c r="J327" s="494" t="str">
        <f>IF(基本情報入力シート!M364="","",基本情報入力シート!M364)</f>
        <v/>
      </c>
      <c r="K327" s="495" t="str">
        <f>IF(基本情報入力シート!R364="","",基本情報入力シート!R364)</f>
        <v/>
      </c>
      <c r="L327" s="495" t="str">
        <f>IF(基本情報入力シート!W364="","",基本情報入力シート!W364)</f>
        <v/>
      </c>
      <c r="M327" s="502" t="str">
        <f>IF(基本情報入力シート!X364="","",基本情報入力シート!X364)</f>
        <v/>
      </c>
      <c r="N327" s="512" t="str">
        <f>IF(基本情報入力シート!Y364="","",基本情報入力シート!Y364)</f>
        <v/>
      </c>
      <c r="O327" s="519"/>
      <c r="P327" s="523"/>
      <c r="Q327" s="526"/>
      <c r="R327" s="533"/>
      <c r="S327" s="537"/>
      <c r="T327" s="541" t="e">
        <v>#N/A</v>
      </c>
      <c r="U327" s="545"/>
      <c r="V327" s="551"/>
      <c r="W327" s="552"/>
      <c r="X327" s="560" t="e">
        <v>#N/A</v>
      </c>
      <c r="Y327" s="560"/>
      <c r="Z327" s="564"/>
      <c r="AA327" s="569"/>
      <c r="AB327" s="573" t="e">
        <v>#N/A</v>
      </c>
      <c r="AC327" s="577"/>
      <c r="AD327" s="580" t="str">
        <f t="shared" si="16"/>
        <v/>
      </c>
      <c r="AE327" s="583" t="str">
        <f t="shared" si="17"/>
        <v/>
      </c>
      <c r="AF327" s="583" t="str">
        <f t="shared" si="18"/>
        <v/>
      </c>
      <c r="AG327" s="583" t="str">
        <f t="shared" si="19"/>
        <v/>
      </c>
    </row>
    <row r="328" spans="1:33" ht="24.9" customHeight="1">
      <c r="A328" s="477">
        <v>313</v>
      </c>
      <c r="B328" s="488" t="str">
        <f>IF(基本情報入力シート!C365="","",基本情報入力シート!C365)</f>
        <v/>
      </c>
      <c r="C328" s="488"/>
      <c r="D328" s="488"/>
      <c r="E328" s="488"/>
      <c r="F328" s="488"/>
      <c r="G328" s="488"/>
      <c r="H328" s="488"/>
      <c r="I328" s="488"/>
      <c r="J328" s="494" t="str">
        <f>IF(基本情報入力シート!M365="","",基本情報入力シート!M365)</f>
        <v/>
      </c>
      <c r="K328" s="495" t="str">
        <f>IF(基本情報入力シート!R365="","",基本情報入力シート!R365)</f>
        <v/>
      </c>
      <c r="L328" s="495" t="str">
        <f>IF(基本情報入力シート!W365="","",基本情報入力シート!W365)</f>
        <v/>
      </c>
      <c r="M328" s="502" t="str">
        <f>IF(基本情報入力シート!X365="","",基本情報入力シート!X365)</f>
        <v/>
      </c>
      <c r="N328" s="512" t="str">
        <f>IF(基本情報入力シート!Y365="","",基本情報入力シート!Y365)</f>
        <v/>
      </c>
      <c r="O328" s="519"/>
      <c r="P328" s="523"/>
      <c r="Q328" s="526"/>
      <c r="R328" s="533"/>
      <c r="S328" s="537"/>
      <c r="T328" s="541" t="e">
        <v>#N/A</v>
      </c>
      <c r="U328" s="545"/>
      <c r="V328" s="551"/>
      <c r="W328" s="552"/>
      <c r="X328" s="560" t="e">
        <v>#N/A</v>
      </c>
      <c r="Y328" s="560"/>
      <c r="Z328" s="564"/>
      <c r="AA328" s="569"/>
      <c r="AB328" s="573" t="e">
        <v>#N/A</v>
      </c>
      <c r="AC328" s="577"/>
      <c r="AD328" s="580" t="str">
        <f t="shared" si="16"/>
        <v/>
      </c>
      <c r="AE328" s="583" t="str">
        <f t="shared" si="17"/>
        <v/>
      </c>
      <c r="AF328" s="583" t="str">
        <f t="shared" si="18"/>
        <v/>
      </c>
      <c r="AG328" s="583" t="str">
        <f t="shared" si="19"/>
        <v/>
      </c>
    </row>
    <row r="329" spans="1:33" ht="24.9" customHeight="1">
      <c r="A329" s="477">
        <v>314</v>
      </c>
      <c r="B329" s="488" t="str">
        <f>IF(基本情報入力シート!C366="","",基本情報入力シート!C366)</f>
        <v/>
      </c>
      <c r="C329" s="488"/>
      <c r="D329" s="488"/>
      <c r="E329" s="488"/>
      <c r="F329" s="488"/>
      <c r="G329" s="488"/>
      <c r="H329" s="488"/>
      <c r="I329" s="488"/>
      <c r="J329" s="494" t="str">
        <f>IF(基本情報入力シート!M366="","",基本情報入力シート!M366)</f>
        <v/>
      </c>
      <c r="K329" s="495" t="str">
        <f>IF(基本情報入力シート!R366="","",基本情報入力シート!R366)</f>
        <v/>
      </c>
      <c r="L329" s="495" t="str">
        <f>IF(基本情報入力シート!W366="","",基本情報入力シート!W366)</f>
        <v/>
      </c>
      <c r="M329" s="502" t="str">
        <f>IF(基本情報入力シート!X366="","",基本情報入力シート!X366)</f>
        <v/>
      </c>
      <c r="N329" s="512" t="str">
        <f>IF(基本情報入力シート!Y366="","",基本情報入力シート!Y366)</f>
        <v/>
      </c>
      <c r="O329" s="519"/>
      <c r="P329" s="523"/>
      <c r="Q329" s="526"/>
      <c r="R329" s="533"/>
      <c r="S329" s="537"/>
      <c r="T329" s="541" t="e">
        <v>#N/A</v>
      </c>
      <c r="U329" s="545"/>
      <c r="V329" s="551"/>
      <c r="W329" s="552"/>
      <c r="X329" s="560" t="e">
        <v>#N/A</v>
      </c>
      <c r="Y329" s="560"/>
      <c r="Z329" s="564"/>
      <c r="AA329" s="569"/>
      <c r="AB329" s="573" t="e">
        <v>#N/A</v>
      </c>
      <c r="AC329" s="577"/>
      <c r="AD329" s="580" t="str">
        <f t="shared" si="16"/>
        <v/>
      </c>
      <c r="AE329" s="583" t="str">
        <f t="shared" si="17"/>
        <v/>
      </c>
      <c r="AF329" s="583" t="str">
        <f t="shared" si="18"/>
        <v/>
      </c>
      <c r="AG329" s="583" t="str">
        <f t="shared" si="19"/>
        <v/>
      </c>
    </row>
    <row r="330" spans="1:33" ht="24.9" customHeight="1">
      <c r="A330" s="477">
        <v>315</v>
      </c>
      <c r="B330" s="488" t="str">
        <f>IF(基本情報入力シート!C367="","",基本情報入力シート!C367)</f>
        <v/>
      </c>
      <c r="C330" s="488"/>
      <c r="D330" s="488"/>
      <c r="E330" s="488"/>
      <c r="F330" s="488"/>
      <c r="G330" s="488"/>
      <c r="H330" s="488"/>
      <c r="I330" s="488"/>
      <c r="J330" s="494" t="str">
        <f>IF(基本情報入力シート!M367="","",基本情報入力シート!M367)</f>
        <v/>
      </c>
      <c r="K330" s="495" t="str">
        <f>IF(基本情報入力シート!R367="","",基本情報入力シート!R367)</f>
        <v/>
      </c>
      <c r="L330" s="495" t="str">
        <f>IF(基本情報入力シート!W367="","",基本情報入力シート!W367)</f>
        <v/>
      </c>
      <c r="M330" s="502" t="str">
        <f>IF(基本情報入力シート!X367="","",基本情報入力シート!X367)</f>
        <v/>
      </c>
      <c r="N330" s="512" t="str">
        <f>IF(基本情報入力シート!Y367="","",基本情報入力シート!Y367)</f>
        <v/>
      </c>
      <c r="O330" s="519"/>
      <c r="P330" s="523"/>
      <c r="Q330" s="526"/>
      <c r="R330" s="533"/>
      <c r="S330" s="537"/>
      <c r="T330" s="541" t="e">
        <v>#N/A</v>
      </c>
      <c r="U330" s="545"/>
      <c r="V330" s="551"/>
      <c r="W330" s="552"/>
      <c r="X330" s="560" t="e">
        <v>#N/A</v>
      </c>
      <c r="Y330" s="560"/>
      <c r="Z330" s="564"/>
      <c r="AA330" s="569"/>
      <c r="AB330" s="573" t="e">
        <v>#N/A</v>
      </c>
      <c r="AC330" s="577"/>
      <c r="AD330" s="580" t="str">
        <f t="shared" si="16"/>
        <v/>
      </c>
      <c r="AE330" s="583" t="str">
        <f t="shared" si="17"/>
        <v/>
      </c>
      <c r="AF330" s="583" t="str">
        <f t="shared" si="18"/>
        <v/>
      </c>
      <c r="AG330" s="583" t="str">
        <f t="shared" si="19"/>
        <v/>
      </c>
    </row>
    <row r="331" spans="1:33" ht="24.9" customHeight="1">
      <c r="A331" s="477">
        <v>316</v>
      </c>
      <c r="B331" s="488" t="str">
        <f>IF(基本情報入力シート!C368="","",基本情報入力シート!C368)</f>
        <v/>
      </c>
      <c r="C331" s="488"/>
      <c r="D331" s="488"/>
      <c r="E331" s="488"/>
      <c r="F331" s="488"/>
      <c r="G331" s="488"/>
      <c r="H331" s="488"/>
      <c r="I331" s="488"/>
      <c r="J331" s="494" t="str">
        <f>IF(基本情報入力シート!M368="","",基本情報入力シート!M368)</f>
        <v/>
      </c>
      <c r="K331" s="495" t="str">
        <f>IF(基本情報入力シート!R368="","",基本情報入力シート!R368)</f>
        <v/>
      </c>
      <c r="L331" s="495" t="str">
        <f>IF(基本情報入力シート!W368="","",基本情報入力シート!W368)</f>
        <v/>
      </c>
      <c r="M331" s="502" t="str">
        <f>IF(基本情報入力シート!X368="","",基本情報入力シート!X368)</f>
        <v/>
      </c>
      <c r="N331" s="512" t="str">
        <f>IF(基本情報入力シート!Y368="","",基本情報入力シート!Y368)</f>
        <v/>
      </c>
      <c r="O331" s="519"/>
      <c r="P331" s="523"/>
      <c r="Q331" s="526"/>
      <c r="R331" s="533"/>
      <c r="S331" s="537"/>
      <c r="T331" s="541" t="e">
        <v>#N/A</v>
      </c>
      <c r="U331" s="545"/>
      <c r="V331" s="551"/>
      <c r="W331" s="552"/>
      <c r="X331" s="560" t="e">
        <v>#N/A</v>
      </c>
      <c r="Y331" s="560"/>
      <c r="Z331" s="564"/>
      <c r="AA331" s="569"/>
      <c r="AB331" s="573" t="e">
        <v>#N/A</v>
      </c>
      <c r="AC331" s="577"/>
      <c r="AD331" s="580" t="str">
        <f t="shared" si="16"/>
        <v/>
      </c>
      <c r="AE331" s="583" t="str">
        <f t="shared" si="17"/>
        <v/>
      </c>
      <c r="AF331" s="583" t="str">
        <f t="shared" si="18"/>
        <v/>
      </c>
      <c r="AG331" s="583" t="str">
        <f t="shared" si="19"/>
        <v/>
      </c>
    </row>
    <row r="332" spans="1:33" ht="24.9" customHeight="1">
      <c r="A332" s="477">
        <v>317</v>
      </c>
      <c r="B332" s="488" t="str">
        <f>IF(基本情報入力シート!C369="","",基本情報入力シート!C369)</f>
        <v/>
      </c>
      <c r="C332" s="488"/>
      <c r="D332" s="488"/>
      <c r="E332" s="488"/>
      <c r="F332" s="488"/>
      <c r="G332" s="488"/>
      <c r="H332" s="488"/>
      <c r="I332" s="488"/>
      <c r="J332" s="494" t="str">
        <f>IF(基本情報入力シート!M369="","",基本情報入力シート!M369)</f>
        <v/>
      </c>
      <c r="K332" s="495" t="str">
        <f>IF(基本情報入力シート!R369="","",基本情報入力シート!R369)</f>
        <v/>
      </c>
      <c r="L332" s="495" t="str">
        <f>IF(基本情報入力シート!W369="","",基本情報入力シート!W369)</f>
        <v/>
      </c>
      <c r="M332" s="502" t="str">
        <f>IF(基本情報入力シート!X369="","",基本情報入力シート!X369)</f>
        <v/>
      </c>
      <c r="N332" s="512" t="str">
        <f>IF(基本情報入力シート!Y369="","",基本情報入力シート!Y369)</f>
        <v/>
      </c>
      <c r="O332" s="519"/>
      <c r="P332" s="523"/>
      <c r="Q332" s="526"/>
      <c r="R332" s="533"/>
      <c r="S332" s="537"/>
      <c r="T332" s="541" t="e">
        <v>#N/A</v>
      </c>
      <c r="U332" s="545"/>
      <c r="V332" s="551"/>
      <c r="W332" s="552"/>
      <c r="X332" s="560" t="e">
        <v>#N/A</v>
      </c>
      <c r="Y332" s="560"/>
      <c r="Z332" s="564"/>
      <c r="AA332" s="569"/>
      <c r="AB332" s="573" t="e">
        <v>#N/A</v>
      </c>
      <c r="AC332" s="577"/>
      <c r="AD332" s="580" t="str">
        <f t="shared" si="16"/>
        <v/>
      </c>
      <c r="AE332" s="583" t="str">
        <f t="shared" si="17"/>
        <v/>
      </c>
      <c r="AF332" s="583" t="str">
        <f t="shared" si="18"/>
        <v/>
      </c>
      <c r="AG332" s="583" t="str">
        <f t="shared" si="19"/>
        <v/>
      </c>
    </row>
    <row r="333" spans="1:33" ht="24.9" customHeight="1">
      <c r="A333" s="477">
        <v>318</v>
      </c>
      <c r="B333" s="488" t="str">
        <f>IF(基本情報入力シート!C370="","",基本情報入力シート!C370)</f>
        <v/>
      </c>
      <c r="C333" s="488"/>
      <c r="D333" s="488"/>
      <c r="E333" s="488"/>
      <c r="F333" s="488"/>
      <c r="G333" s="488"/>
      <c r="H333" s="488"/>
      <c r="I333" s="488"/>
      <c r="J333" s="494" t="str">
        <f>IF(基本情報入力シート!M370="","",基本情報入力シート!M370)</f>
        <v/>
      </c>
      <c r="K333" s="495" t="str">
        <f>IF(基本情報入力シート!R370="","",基本情報入力シート!R370)</f>
        <v/>
      </c>
      <c r="L333" s="495" t="str">
        <f>IF(基本情報入力シート!W370="","",基本情報入力シート!W370)</f>
        <v/>
      </c>
      <c r="M333" s="502" t="str">
        <f>IF(基本情報入力シート!X370="","",基本情報入力シート!X370)</f>
        <v/>
      </c>
      <c r="N333" s="512" t="str">
        <f>IF(基本情報入力シート!Y370="","",基本情報入力シート!Y370)</f>
        <v/>
      </c>
      <c r="O333" s="519"/>
      <c r="P333" s="523"/>
      <c r="Q333" s="526"/>
      <c r="R333" s="533"/>
      <c r="S333" s="537"/>
      <c r="T333" s="541" t="e">
        <v>#N/A</v>
      </c>
      <c r="U333" s="545"/>
      <c r="V333" s="551"/>
      <c r="W333" s="552"/>
      <c r="X333" s="560" t="e">
        <v>#N/A</v>
      </c>
      <c r="Y333" s="560"/>
      <c r="Z333" s="564"/>
      <c r="AA333" s="569"/>
      <c r="AB333" s="573" t="e">
        <v>#N/A</v>
      </c>
      <c r="AC333" s="577"/>
      <c r="AD333" s="580" t="str">
        <f t="shared" si="16"/>
        <v/>
      </c>
      <c r="AE333" s="583" t="str">
        <f t="shared" si="17"/>
        <v/>
      </c>
      <c r="AF333" s="583" t="str">
        <f t="shared" si="18"/>
        <v/>
      </c>
      <c r="AG333" s="583" t="str">
        <f t="shared" si="19"/>
        <v/>
      </c>
    </row>
    <row r="334" spans="1:33" ht="24.9" customHeight="1">
      <c r="A334" s="477">
        <v>319</v>
      </c>
      <c r="B334" s="488" t="str">
        <f>IF(基本情報入力シート!C371="","",基本情報入力シート!C371)</f>
        <v/>
      </c>
      <c r="C334" s="488"/>
      <c r="D334" s="488"/>
      <c r="E334" s="488"/>
      <c r="F334" s="488"/>
      <c r="G334" s="488"/>
      <c r="H334" s="488"/>
      <c r="I334" s="488"/>
      <c r="J334" s="494" t="str">
        <f>IF(基本情報入力シート!M371="","",基本情報入力シート!M371)</f>
        <v/>
      </c>
      <c r="K334" s="495" t="str">
        <f>IF(基本情報入力シート!R371="","",基本情報入力シート!R371)</f>
        <v/>
      </c>
      <c r="L334" s="495" t="str">
        <f>IF(基本情報入力シート!W371="","",基本情報入力シート!W371)</f>
        <v/>
      </c>
      <c r="M334" s="502" t="str">
        <f>IF(基本情報入力シート!X371="","",基本情報入力シート!X371)</f>
        <v/>
      </c>
      <c r="N334" s="512" t="str">
        <f>IF(基本情報入力シート!Y371="","",基本情報入力シート!Y371)</f>
        <v/>
      </c>
      <c r="O334" s="519"/>
      <c r="P334" s="523"/>
      <c r="Q334" s="526"/>
      <c r="R334" s="533"/>
      <c r="S334" s="537"/>
      <c r="T334" s="541" t="e">
        <v>#N/A</v>
      </c>
      <c r="U334" s="545"/>
      <c r="V334" s="551"/>
      <c r="W334" s="552"/>
      <c r="X334" s="560" t="e">
        <v>#N/A</v>
      </c>
      <c r="Y334" s="560"/>
      <c r="Z334" s="564"/>
      <c r="AA334" s="569"/>
      <c r="AB334" s="573" t="e">
        <v>#N/A</v>
      </c>
      <c r="AC334" s="577"/>
      <c r="AD334" s="580" t="str">
        <f t="shared" si="16"/>
        <v/>
      </c>
      <c r="AE334" s="583" t="str">
        <f t="shared" si="17"/>
        <v/>
      </c>
      <c r="AF334" s="583" t="str">
        <f t="shared" si="18"/>
        <v/>
      </c>
      <c r="AG334" s="583" t="str">
        <f t="shared" si="19"/>
        <v/>
      </c>
    </row>
    <row r="335" spans="1:33" ht="24.9" customHeight="1">
      <c r="A335" s="477">
        <v>320</v>
      </c>
      <c r="B335" s="488" t="str">
        <f>IF(基本情報入力シート!C372="","",基本情報入力シート!C372)</f>
        <v/>
      </c>
      <c r="C335" s="488"/>
      <c r="D335" s="488"/>
      <c r="E335" s="488"/>
      <c r="F335" s="488"/>
      <c r="G335" s="488"/>
      <c r="H335" s="488"/>
      <c r="I335" s="488"/>
      <c r="J335" s="494" t="str">
        <f>IF(基本情報入力シート!M372="","",基本情報入力シート!M372)</f>
        <v/>
      </c>
      <c r="K335" s="495" t="str">
        <f>IF(基本情報入力シート!R372="","",基本情報入力シート!R372)</f>
        <v/>
      </c>
      <c r="L335" s="495" t="str">
        <f>IF(基本情報入力シート!W372="","",基本情報入力シート!W372)</f>
        <v/>
      </c>
      <c r="M335" s="502" t="str">
        <f>IF(基本情報入力シート!X372="","",基本情報入力シート!X372)</f>
        <v/>
      </c>
      <c r="N335" s="512" t="str">
        <f>IF(基本情報入力シート!Y372="","",基本情報入力シート!Y372)</f>
        <v/>
      </c>
      <c r="O335" s="519"/>
      <c r="P335" s="523"/>
      <c r="Q335" s="526"/>
      <c r="R335" s="533"/>
      <c r="S335" s="537"/>
      <c r="T335" s="541" t="e">
        <v>#N/A</v>
      </c>
      <c r="U335" s="545"/>
      <c r="V335" s="551"/>
      <c r="W335" s="552"/>
      <c r="X335" s="560" t="e">
        <v>#N/A</v>
      </c>
      <c r="Y335" s="560"/>
      <c r="Z335" s="564"/>
      <c r="AA335" s="569"/>
      <c r="AB335" s="573" t="e">
        <v>#N/A</v>
      </c>
      <c r="AC335" s="577"/>
      <c r="AD335" s="580" t="str">
        <f t="shared" si="16"/>
        <v/>
      </c>
      <c r="AE335" s="583" t="str">
        <f t="shared" si="17"/>
        <v/>
      </c>
      <c r="AF335" s="583" t="str">
        <f t="shared" si="18"/>
        <v/>
      </c>
      <c r="AG335" s="583" t="str">
        <f t="shared" si="19"/>
        <v/>
      </c>
    </row>
    <row r="336" spans="1:33" ht="24.9" customHeight="1">
      <c r="A336" s="477">
        <v>321</v>
      </c>
      <c r="B336" s="488" t="str">
        <f>IF(基本情報入力シート!C373="","",基本情報入力シート!C373)</f>
        <v/>
      </c>
      <c r="C336" s="488"/>
      <c r="D336" s="488"/>
      <c r="E336" s="488"/>
      <c r="F336" s="488"/>
      <c r="G336" s="488"/>
      <c r="H336" s="488"/>
      <c r="I336" s="488"/>
      <c r="J336" s="494" t="str">
        <f>IF(基本情報入力シート!M373="","",基本情報入力シート!M373)</f>
        <v/>
      </c>
      <c r="K336" s="495" t="str">
        <f>IF(基本情報入力シート!R373="","",基本情報入力シート!R373)</f>
        <v/>
      </c>
      <c r="L336" s="495" t="str">
        <f>IF(基本情報入力シート!W373="","",基本情報入力シート!W373)</f>
        <v/>
      </c>
      <c r="M336" s="502" t="str">
        <f>IF(基本情報入力シート!X373="","",基本情報入力シート!X373)</f>
        <v/>
      </c>
      <c r="N336" s="512" t="str">
        <f>IF(基本情報入力シート!Y373="","",基本情報入力シート!Y373)</f>
        <v/>
      </c>
      <c r="O336" s="519"/>
      <c r="P336" s="523"/>
      <c r="Q336" s="526"/>
      <c r="R336" s="533"/>
      <c r="S336" s="537"/>
      <c r="T336" s="541" t="e">
        <v>#N/A</v>
      </c>
      <c r="U336" s="545"/>
      <c r="V336" s="551"/>
      <c r="W336" s="552"/>
      <c r="X336" s="560" t="e">
        <v>#N/A</v>
      </c>
      <c r="Y336" s="560"/>
      <c r="Z336" s="564"/>
      <c r="AA336" s="569"/>
      <c r="AB336" s="573" t="e">
        <v>#N/A</v>
      </c>
      <c r="AC336" s="577"/>
      <c r="AD336" s="580" t="str">
        <f t="shared" ref="AD336:AD399" si="20">IF(OR(U336="特定加算Ⅰ",U336="特定加算Ⅱ"),IF(OR(AND(N336&lt;&gt;"訪問型サービス（総合事業）",N336&lt;&gt;"通所型サービス（総合事業）",N336&lt;&gt;"（介護予防）短期入所生活介護",N336&lt;&gt;"（介護予防）短期入所療養介護（老健）",N336&lt;&gt;"（介護予防）短期入所療養介護 （病院等（老健以外）)",N336&lt;&gt;"（介護予防）短期入所療養介護（医療院）"),W336&lt;&gt;""),1,""),"")</f>
        <v/>
      </c>
      <c r="AE336" s="583" t="str">
        <f t="shared" ref="AE336:AE399" si="21">IF(AND(O336="",R336=""),"",O336&amp;"から"&amp;R336)</f>
        <v/>
      </c>
      <c r="AF336" s="583" t="str">
        <f t="shared" ref="AF336:AF399" si="22">IF(AND(P336="",U336=""),"",P336&amp;"から"&amp;U336)</f>
        <v/>
      </c>
      <c r="AG336" s="583" t="str">
        <f t="shared" ref="AG336:AG399" si="23">IF(AND(Q336="",Z336=""),"",Q336&amp;"から"&amp;Z336)</f>
        <v/>
      </c>
    </row>
    <row r="337" spans="1:33" ht="24.9" customHeight="1">
      <c r="A337" s="477">
        <v>322</v>
      </c>
      <c r="B337" s="488" t="str">
        <f>IF(基本情報入力シート!C374="","",基本情報入力シート!C374)</f>
        <v/>
      </c>
      <c r="C337" s="488"/>
      <c r="D337" s="488"/>
      <c r="E337" s="488"/>
      <c r="F337" s="488"/>
      <c r="G337" s="488"/>
      <c r="H337" s="488"/>
      <c r="I337" s="488"/>
      <c r="J337" s="494" t="str">
        <f>IF(基本情報入力シート!M374="","",基本情報入力シート!M374)</f>
        <v/>
      </c>
      <c r="K337" s="495" t="str">
        <f>IF(基本情報入力シート!R374="","",基本情報入力シート!R374)</f>
        <v/>
      </c>
      <c r="L337" s="495" t="str">
        <f>IF(基本情報入力シート!W374="","",基本情報入力シート!W374)</f>
        <v/>
      </c>
      <c r="M337" s="502" t="str">
        <f>IF(基本情報入力シート!X374="","",基本情報入力シート!X374)</f>
        <v/>
      </c>
      <c r="N337" s="512" t="str">
        <f>IF(基本情報入力シート!Y374="","",基本情報入力シート!Y374)</f>
        <v/>
      </c>
      <c r="O337" s="519"/>
      <c r="P337" s="523"/>
      <c r="Q337" s="526"/>
      <c r="R337" s="533"/>
      <c r="S337" s="537"/>
      <c r="T337" s="541" t="e">
        <v>#N/A</v>
      </c>
      <c r="U337" s="545"/>
      <c r="V337" s="551"/>
      <c r="W337" s="552"/>
      <c r="X337" s="560" t="e">
        <v>#N/A</v>
      </c>
      <c r="Y337" s="560"/>
      <c r="Z337" s="564"/>
      <c r="AA337" s="569"/>
      <c r="AB337" s="573" t="e">
        <v>#N/A</v>
      </c>
      <c r="AC337" s="577"/>
      <c r="AD337" s="580" t="str">
        <f t="shared" si="20"/>
        <v/>
      </c>
      <c r="AE337" s="583" t="str">
        <f t="shared" si="21"/>
        <v/>
      </c>
      <c r="AF337" s="583" t="str">
        <f t="shared" si="22"/>
        <v/>
      </c>
      <c r="AG337" s="583" t="str">
        <f t="shared" si="23"/>
        <v/>
      </c>
    </row>
    <row r="338" spans="1:33" ht="24.9" customHeight="1">
      <c r="A338" s="477">
        <v>323</v>
      </c>
      <c r="B338" s="488" t="str">
        <f>IF(基本情報入力シート!C375="","",基本情報入力シート!C375)</f>
        <v/>
      </c>
      <c r="C338" s="488"/>
      <c r="D338" s="488"/>
      <c r="E338" s="488"/>
      <c r="F338" s="488"/>
      <c r="G338" s="488"/>
      <c r="H338" s="488"/>
      <c r="I338" s="488"/>
      <c r="J338" s="494" t="str">
        <f>IF(基本情報入力シート!M375="","",基本情報入力シート!M375)</f>
        <v/>
      </c>
      <c r="K338" s="495" t="str">
        <f>IF(基本情報入力シート!R375="","",基本情報入力シート!R375)</f>
        <v/>
      </c>
      <c r="L338" s="495" t="str">
        <f>IF(基本情報入力シート!W375="","",基本情報入力シート!W375)</f>
        <v/>
      </c>
      <c r="M338" s="502" t="str">
        <f>IF(基本情報入力シート!X375="","",基本情報入力シート!X375)</f>
        <v/>
      </c>
      <c r="N338" s="512" t="str">
        <f>IF(基本情報入力シート!Y375="","",基本情報入力シート!Y375)</f>
        <v/>
      </c>
      <c r="O338" s="519"/>
      <c r="P338" s="523"/>
      <c r="Q338" s="526"/>
      <c r="R338" s="533"/>
      <c r="S338" s="537"/>
      <c r="T338" s="541" t="e">
        <v>#N/A</v>
      </c>
      <c r="U338" s="545"/>
      <c r="V338" s="551"/>
      <c r="W338" s="552"/>
      <c r="X338" s="560" t="e">
        <v>#N/A</v>
      </c>
      <c r="Y338" s="560"/>
      <c r="Z338" s="564"/>
      <c r="AA338" s="569"/>
      <c r="AB338" s="573" t="e">
        <v>#N/A</v>
      </c>
      <c r="AC338" s="577"/>
      <c r="AD338" s="580" t="str">
        <f t="shared" si="20"/>
        <v/>
      </c>
      <c r="AE338" s="583" t="str">
        <f t="shared" si="21"/>
        <v/>
      </c>
      <c r="AF338" s="583" t="str">
        <f t="shared" si="22"/>
        <v/>
      </c>
      <c r="AG338" s="583" t="str">
        <f t="shared" si="23"/>
        <v/>
      </c>
    </row>
    <row r="339" spans="1:33" ht="24.9" customHeight="1">
      <c r="A339" s="477">
        <v>324</v>
      </c>
      <c r="B339" s="488" t="str">
        <f>IF(基本情報入力シート!C376="","",基本情報入力シート!C376)</f>
        <v/>
      </c>
      <c r="C339" s="488"/>
      <c r="D339" s="488"/>
      <c r="E339" s="488"/>
      <c r="F339" s="488"/>
      <c r="G339" s="488"/>
      <c r="H339" s="488"/>
      <c r="I339" s="488"/>
      <c r="J339" s="494" t="str">
        <f>IF(基本情報入力シート!M376="","",基本情報入力シート!M376)</f>
        <v/>
      </c>
      <c r="K339" s="495" t="str">
        <f>IF(基本情報入力シート!R376="","",基本情報入力シート!R376)</f>
        <v/>
      </c>
      <c r="L339" s="495" t="str">
        <f>IF(基本情報入力シート!W376="","",基本情報入力シート!W376)</f>
        <v/>
      </c>
      <c r="M339" s="502" t="str">
        <f>IF(基本情報入力シート!X376="","",基本情報入力シート!X376)</f>
        <v/>
      </c>
      <c r="N339" s="512" t="str">
        <f>IF(基本情報入力シート!Y376="","",基本情報入力シート!Y376)</f>
        <v/>
      </c>
      <c r="O339" s="519"/>
      <c r="P339" s="523"/>
      <c r="Q339" s="526"/>
      <c r="R339" s="533"/>
      <c r="S339" s="537"/>
      <c r="T339" s="541" t="e">
        <v>#N/A</v>
      </c>
      <c r="U339" s="545"/>
      <c r="V339" s="551"/>
      <c r="W339" s="552"/>
      <c r="X339" s="560" t="e">
        <v>#N/A</v>
      </c>
      <c r="Y339" s="560"/>
      <c r="Z339" s="564"/>
      <c r="AA339" s="569"/>
      <c r="AB339" s="573" t="e">
        <v>#N/A</v>
      </c>
      <c r="AC339" s="577"/>
      <c r="AD339" s="580" t="str">
        <f t="shared" si="20"/>
        <v/>
      </c>
      <c r="AE339" s="583" t="str">
        <f t="shared" si="21"/>
        <v/>
      </c>
      <c r="AF339" s="583" t="str">
        <f t="shared" si="22"/>
        <v/>
      </c>
      <c r="AG339" s="583" t="str">
        <f t="shared" si="23"/>
        <v/>
      </c>
    </row>
    <row r="340" spans="1:33" ht="24.9" customHeight="1">
      <c r="A340" s="477">
        <v>325</v>
      </c>
      <c r="B340" s="488" t="str">
        <f>IF(基本情報入力シート!C377="","",基本情報入力シート!C377)</f>
        <v/>
      </c>
      <c r="C340" s="488"/>
      <c r="D340" s="488"/>
      <c r="E340" s="488"/>
      <c r="F340" s="488"/>
      <c r="G340" s="488"/>
      <c r="H340" s="488"/>
      <c r="I340" s="488"/>
      <c r="J340" s="494" t="str">
        <f>IF(基本情報入力シート!M377="","",基本情報入力シート!M377)</f>
        <v/>
      </c>
      <c r="K340" s="495" t="str">
        <f>IF(基本情報入力シート!R377="","",基本情報入力シート!R377)</f>
        <v/>
      </c>
      <c r="L340" s="495" t="str">
        <f>IF(基本情報入力シート!W377="","",基本情報入力シート!W377)</f>
        <v/>
      </c>
      <c r="M340" s="502" t="str">
        <f>IF(基本情報入力シート!X377="","",基本情報入力シート!X377)</f>
        <v/>
      </c>
      <c r="N340" s="512" t="str">
        <f>IF(基本情報入力シート!Y377="","",基本情報入力シート!Y377)</f>
        <v/>
      </c>
      <c r="O340" s="519"/>
      <c r="P340" s="523"/>
      <c r="Q340" s="526"/>
      <c r="R340" s="533"/>
      <c r="S340" s="537"/>
      <c r="T340" s="541" t="e">
        <v>#N/A</v>
      </c>
      <c r="U340" s="545"/>
      <c r="V340" s="551"/>
      <c r="W340" s="552"/>
      <c r="X340" s="560" t="e">
        <v>#N/A</v>
      </c>
      <c r="Y340" s="560"/>
      <c r="Z340" s="564"/>
      <c r="AA340" s="569"/>
      <c r="AB340" s="573" t="e">
        <v>#N/A</v>
      </c>
      <c r="AC340" s="577"/>
      <c r="AD340" s="580" t="str">
        <f t="shared" si="20"/>
        <v/>
      </c>
      <c r="AE340" s="583" t="str">
        <f t="shared" si="21"/>
        <v/>
      </c>
      <c r="AF340" s="583" t="str">
        <f t="shared" si="22"/>
        <v/>
      </c>
      <c r="AG340" s="583" t="str">
        <f t="shared" si="23"/>
        <v/>
      </c>
    </row>
    <row r="341" spans="1:33" ht="24.9" customHeight="1">
      <c r="A341" s="477">
        <v>326</v>
      </c>
      <c r="B341" s="488" t="str">
        <f>IF(基本情報入力シート!C378="","",基本情報入力シート!C378)</f>
        <v/>
      </c>
      <c r="C341" s="488"/>
      <c r="D341" s="488"/>
      <c r="E341" s="488"/>
      <c r="F341" s="488"/>
      <c r="G341" s="488"/>
      <c r="H341" s="488"/>
      <c r="I341" s="488"/>
      <c r="J341" s="494" t="str">
        <f>IF(基本情報入力シート!M378="","",基本情報入力シート!M378)</f>
        <v/>
      </c>
      <c r="K341" s="495" t="str">
        <f>IF(基本情報入力シート!R378="","",基本情報入力シート!R378)</f>
        <v/>
      </c>
      <c r="L341" s="495" t="str">
        <f>IF(基本情報入力シート!W378="","",基本情報入力シート!W378)</f>
        <v/>
      </c>
      <c r="M341" s="502" t="str">
        <f>IF(基本情報入力シート!X378="","",基本情報入力シート!X378)</f>
        <v/>
      </c>
      <c r="N341" s="512" t="str">
        <f>IF(基本情報入力シート!Y378="","",基本情報入力シート!Y378)</f>
        <v/>
      </c>
      <c r="O341" s="519"/>
      <c r="P341" s="523"/>
      <c r="Q341" s="526"/>
      <c r="R341" s="533"/>
      <c r="S341" s="537"/>
      <c r="T341" s="541" t="e">
        <v>#N/A</v>
      </c>
      <c r="U341" s="545"/>
      <c r="V341" s="551"/>
      <c r="W341" s="552"/>
      <c r="X341" s="560" t="e">
        <v>#N/A</v>
      </c>
      <c r="Y341" s="560"/>
      <c r="Z341" s="564"/>
      <c r="AA341" s="569"/>
      <c r="AB341" s="573" t="e">
        <v>#N/A</v>
      </c>
      <c r="AC341" s="577"/>
      <c r="AD341" s="580" t="str">
        <f t="shared" si="20"/>
        <v/>
      </c>
      <c r="AE341" s="583" t="str">
        <f t="shared" si="21"/>
        <v/>
      </c>
      <c r="AF341" s="583" t="str">
        <f t="shared" si="22"/>
        <v/>
      </c>
      <c r="AG341" s="583" t="str">
        <f t="shared" si="23"/>
        <v/>
      </c>
    </row>
    <row r="342" spans="1:33" ht="24.9" customHeight="1">
      <c r="A342" s="477">
        <v>327</v>
      </c>
      <c r="B342" s="488" t="str">
        <f>IF(基本情報入力シート!C379="","",基本情報入力シート!C379)</f>
        <v/>
      </c>
      <c r="C342" s="488"/>
      <c r="D342" s="488"/>
      <c r="E342" s="488"/>
      <c r="F342" s="488"/>
      <c r="G342" s="488"/>
      <c r="H342" s="488"/>
      <c r="I342" s="488"/>
      <c r="J342" s="494" t="str">
        <f>IF(基本情報入力シート!M379="","",基本情報入力シート!M379)</f>
        <v/>
      </c>
      <c r="K342" s="495" t="str">
        <f>IF(基本情報入力シート!R379="","",基本情報入力シート!R379)</f>
        <v/>
      </c>
      <c r="L342" s="495" t="str">
        <f>IF(基本情報入力シート!W379="","",基本情報入力シート!W379)</f>
        <v/>
      </c>
      <c r="M342" s="502" t="str">
        <f>IF(基本情報入力シート!X379="","",基本情報入力シート!X379)</f>
        <v/>
      </c>
      <c r="N342" s="512" t="str">
        <f>IF(基本情報入力シート!Y379="","",基本情報入力シート!Y379)</f>
        <v/>
      </c>
      <c r="O342" s="519"/>
      <c r="P342" s="523"/>
      <c r="Q342" s="526"/>
      <c r="R342" s="533"/>
      <c r="S342" s="537"/>
      <c r="T342" s="541" t="e">
        <v>#N/A</v>
      </c>
      <c r="U342" s="545"/>
      <c r="V342" s="551"/>
      <c r="W342" s="552"/>
      <c r="X342" s="560" t="e">
        <v>#N/A</v>
      </c>
      <c r="Y342" s="560"/>
      <c r="Z342" s="564"/>
      <c r="AA342" s="569"/>
      <c r="AB342" s="573" t="e">
        <v>#N/A</v>
      </c>
      <c r="AC342" s="577"/>
      <c r="AD342" s="580" t="str">
        <f t="shared" si="20"/>
        <v/>
      </c>
      <c r="AE342" s="583" t="str">
        <f t="shared" si="21"/>
        <v/>
      </c>
      <c r="AF342" s="583" t="str">
        <f t="shared" si="22"/>
        <v/>
      </c>
      <c r="AG342" s="583" t="str">
        <f t="shared" si="23"/>
        <v/>
      </c>
    </row>
    <row r="343" spans="1:33" ht="24.9" customHeight="1">
      <c r="A343" s="477">
        <v>328</v>
      </c>
      <c r="B343" s="488" t="str">
        <f>IF(基本情報入力シート!C380="","",基本情報入力シート!C380)</f>
        <v/>
      </c>
      <c r="C343" s="488"/>
      <c r="D343" s="488"/>
      <c r="E343" s="488"/>
      <c r="F343" s="488"/>
      <c r="G343" s="488"/>
      <c r="H343" s="488"/>
      <c r="I343" s="488"/>
      <c r="J343" s="494" t="str">
        <f>IF(基本情報入力シート!M380="","",基本情報入力シート!M380)</f>
        <v/>
      </c>
      <c r="K343" s="495" t="str">
        <f>IF(基本情報入力シート!R380="","",基本情報入力シート!R380)</f>
        <v/>
      </c>
      <c r="L343" s="495" t="str">
        <f>IF(基本情報入力シート!W380="","",基本情報入力シート!W380)</f>
        <v/>
      </c>
      <c r="M343" s="502" t="str">
        <f>IF(基本情報入力シート!X380="","",基本情報入力シート!X380)</f>
        <v/>
      </c>
      <c r="N343" s="512" t="str">
        <f>IF(基本情報入力シート!Y380="","",基本情報入力シート!Y380)</f>
        <v/>
      </c>
      <c r="O343" s="519"/>
      <c r="P343" s="523"/>
      <c r="Q343" s="526"/>
      <c r="R343" s="533"/>
      <c r="S343" s="537"/>
      <c r="T343" s="541" t="e">
        <v>#N/A</v>
      </c>
      <c r="U343" s="545"/>
      <c r="V343" s="551"/>
      <c r="W343" s="552"/>
      <c r="X343" s="560" t="e">
        <v>#N/A</v>
      </c>
      <c r="Y343" s="560"/>
      <c r="Z343" s="564"/>
      <c r="AA343" s="569"/>
      <c r="AB343" s="573" t="e">
        <v>#N/A</v>
      </c>
      <c r="AC343" s="577"/>
      <c r="AD343" s="580" t="str">
        <f t="shared" si="20"/>
        <v/>
      </c>
      <c r="AE343" s="583" t="str">
        <f t="shared" si="21"/>
        <v/>
      </c>
      <c r="AF343" s="583" t="str">
        <f t="shared" si="22"/>
        <v/>
      </c>
      <c r="AG343" s="583" t="str">
        <f t="shared" si="23"/>
        <v/>
      </c>
    </row>
    <row r="344" spans="1:33" ht="24.9" customHeight="1">
      <c r="A344" s="477">
        <v>329</v>
      </c>
      <c r="B344" s="488" t="str">
        <f>IF(基本情報入力シート!C381="","",基本情報入力シート!C381)</f>
        <v/>
      </c>
      <c r="C344" s="488"/>
      <c r="D344" s="488"/>
      <c r="E344" s="488"/>
      <c r="F344" s="488"/>
      <c r="G344" s="488"/>
      <c r="H344" s="488"/>
      <c r="I344" s="488"/>
      <c r="J344" s="494" t="str">
        <f>IF(基本情報入力シート!M381="","",基本情報入力シート!M381)</f>
        <v/>
      </c>
      <c r="K344" s="495" t="str">
        <f>IF(基本情報入力シート!R381="","",基本情報入力シート!R381)</f>
        <v/>
      </c>
      <c r="L344" s="495" t="str">
        <f>IF(基本情報入力シート!W381="","",基本情報入力シート!W381)</f>
        <v/>
      </c>
      <c r="M344" s="502" t="str">
        <f>IF(基本情報入力シート!X381="","",基本情報入力シート!X381)</f>
        <v/>
      </c>
      <c r="N344" s="512" t="str">
        <f>IF(基本情報入力シート!Y381="","",基本情報入力シート!Y381)</f>
        <v/>
      </c>
      <c r="O344" s="519"/>
      <c r="P344" s="523"/>
      <c r="Q344" s="526"/>
      <c r="R344" s="533"/>
      <c r="S344" s="537"/>
      <c r="T344" s="541" t="e">
        <v>#N/A</v>
      </c>
      <c r="U344" s="545"/>
      <c r="V344" s="551"/>
      <c r="W344" s="552"/>
      <c r="X344" s="560" t="e">
        <v>#N/A</v>
      </c>
      <c r="Y344" s="560"/>
      <c r="Z344" s="564"/>
      <c r="AA344" s="569"/>
      <c r="AB344" s="573" t="e">
        <v>#N/A</v>
      </c>
      <c r="AC344" s="577"/>
      <c r="AD344" s="580" t="str">
        <f t="shared" si="20"/>
        <v/>
      </c>
      <c r="AE344" s="583" t="str">
        <f t="shared" si="21"/>
        <v/>
      </c>
      <c r="AF344" s="583" t="str">
        <f t="shared" si="22"/>
        <v/>
      </c>
      <c r="AG344" s="583" t="str">
        <f t="shared" si="23"/>
        <v/>
      </c>
    </row>
    <row r="345" spans="1:33" ht="24.9" customHeight="1">
      <c r="A345" s="477">
        <v>330</v>
      </c>
      <c r="B345" s="488" t="str">
        <f>IF(基本情報入力シート!C382="","",基本情報入力シート!C382)</f>
        <v/>
      </c>
      <c r="C345" s="488"/>
      <c r="D345" s="488"/>
      <c r="E345" s="488"/>
      <c r="F345" s="488"/>
      <c r="G345" s="488"/>
      <c r="H345" s="488"/>
      <c r="I345" s="488"/>
      <c r="J345" s="494" t="str">
        <f>IF(基本情報入力シート!M382="","",基本情報入力シート!M382)</f>
        <v/>
      </c>
      <c r="K345" s="495" t="str">
        <f>IF(基本情報入力シート!R382="","",基本情報入力シート!R382)</f>
        <v/>
      </c>
      <c r="L345" s="495" t="str">
        <f>IF(基本情報入力シート!W382="","",基本情報入力シート!W382)</f>
        <v/>
      </c>
      <c r="M345" s="502" t="str">
        <f>IF(基本情報入力シート!X382="","",基本情報入力シート!X382)</f>
        <v/>
      </c>
      <c r="N345" s="512" t="str">
        <f>IF(基本情報入力シート!Y382="","",基本情報入力シート!Y382)</f>
        <v/>
      </c>
      <c r="O345" s="519"/>
      <c r="P345" s="523"/>
      <c r="Q345" s="526"/>
      <c r="R345" s="533"/>
      <c r="S345" s="537"/>
      <c r="T345" s="541" t="e">
        <v>#N/A</v>
      </c>
      <c r="U345" s="545"/>
      <c r="V345" s="551"/>
      <c r="W345" s="552"/>
      <c r="X345" s="560" t="e">
        <v>#N/A</v>
      </c>
      <c r="Y345" s="560"/>
      <c r="Z345" s="564"/>
      <c r="AA345" s="569"/>
      <c r="AB345" s="573" t="e">
        <v>#N/A</v>
      </c>
      <c r="AC345" s="577"/>
      <c r="AD345" s="580" t="str">
        <f t="shared" si="20"/>
        <v/>
      </c>
      <c r="AE345" s="583" t="str">
        <f t="shared" si="21"/>
        <v/>
      </c>
      <c r="AF345" s="583" t="str">
        <f t="shared" si="22"/>
        <v/>
      </c>
      <c r="AG345" s="583" t="str">
        <f t="shared" si="23"/>
        <v/>
      </c>
    </row>
    <row r="346" spans="1:33" ht="24.9" customHeight="1">
      <c r="A346" s="477">
        <v>331</v>
      </c>
      <c r="B346" s="488" t="str">
        <f>IF(基本情報入力シート!C383="","",基本情報入力シート!C383)</f>
        <v/>
      </c>
      <c r="C346" s="488"/>
      <c r="D346" s="488"/>
      <c r="E346" s="488"/>
      <c r="F346" s="488"/>
      <c r="G346" s="488"/>
      <c r="H346" s="488"/>
      <c r="I346" s="488"/>
      <c r="J346" s="494" t="str">
        <f>IF(基本情報入力シート!M383="","",基本情報入力シート!M383)</f>
        <v/>
      </c>
      <c r="K346" s="495" t="str">
        <f>IF(基本情報入力シート!R383="","",基本情報入力シート!R383)</f>
        <v/>
      </c>
      <c r="L346" s="495" t="str">
        <f>IF(基本情報入力シート!W383="","",基本情報入力シート!W383)</f>
        <v/>
      </c>
      <c r="M346" s="502" t="str">
        <f>IF(基本情報入力シート!X383="","",基本情報入力シート!X383)</f>
        <v/>
      </c>
      <c r="N346" s="512" t="str">
        <f>IF(基本情報入力シート!Y383="","",基本情報入力シート!Y383)</f>
        <v/>
      </c>
      <c r="O346" s="519"/>
      <c r="P346" s="523"/>
      <c r="Q346" s="526"/>
      <c r="R346" s="533"/>
      <c r="S346" s="537"/>
      <c r="T346" s="541" t="e">
        <v>#N/A</v>
      </c>
      <c r="U346" s="545"/>
      <c r="V346" s="551"/>
      <c r="W346" s="552"/>
      <c r="X346" s="560" t="e">
        <v>#N/A</v>
      </c>
      <c r="Y346" s="560"/>
      <c r="Z346" s="564"/>
      <c r="AA346" s="569"/>
      <c r="AB346" s="573" t="e">
        <v>#N/A</v>
      </c>
      <c r="AC346" s="577"/>
      <c r="AD346" s="580" t="str">
        <f t="shared" si="20"/>
        <v/>
      </c>
      <c r="AE346" s="583" t="str">
        <f t="shared" si="21"/>
        <v/>
      </c>
      <c r="AF346" s="583" t="str">
        <f t="shared" si="22"/>
        <v/>
      </c>
      <c r="AG346" s="583" t="str">
        <f t="shared" si="23"/>
        <v/>
      </c>
    </row>
    <row r="347" spans="1:33" ht="24.9" customHeight="1">
      <c r="A347" s="477">
        <v>332</v>
      </c>
      <c r="B347" s="488" t="str">
        <f>IF(基本情報入力シート!C384="","",基本情報入力シート!C384)</f>
        <v/>
      </c>
      <c r="C347" s="488"/>
      <c r="D347" s="488"/>
      <c r="E347" s="488"/>
      <c r="F347" s="488"/>
      <c r="G347" s="488"/>
      <c r="H347" s="488"/>
      <c r="I347" s="488"/>
      <c r="J347" s="494" t="str">
        <f>IF(基本情報入力シート!M384="","",基本情報入力シート!M384)</f>
        <v/>
      </c>
      <c r="K347" s="495" t="str">
        <f>IF(基本情報入力シート!R384="","",基本情報入力シート!R384)</f>
        <v/>
      </c>
      <c r="L347" s="495" t="str">
        <f>IF(基本情報入力シート!W384="","",基本情報入力シート!W384)</f>
        <v/>
      </c>
      <c r="M347" s="502" t="str">
        <f>IF(基本情報入力シート!X384="","",基本情報入力シート!X384)</f>
        <v/>
      </c>
      <c r="N347" s="512" t="str">
        <f>IF(基本情報入力シート!Y384="","",基本情報入力シート!Y384)</f>
        <v/>
      </c>
      <c r="O347" s="519"/>
      <c r="P347" s="523"/>
      <c r="Q347" s="526"/>
      <c r="R347" s="533"/>
      <c r="S347" s="537"/>
      <c r="T347" s="541" t="e">
        <v>#N/A</v>
      </c>
      <c r="U347" s="545"/>
      <c r="V347" s="551"/>
      <c r="W347" s="552"/>
      <c r="X347" s="560" t="e">
        <v>#N/A</v>
      </c>
      <c r="Y347" s="560"/>
      <c r="Z347" s="564"/>
      <c r="AA347" s="569"/>
      <c r="AB347" s="573" t="e">
        <v>#N/A</v>
      </c>
      <c r="AC347" s="577"/>
      <c r="AD347" s="580" t="str">
        <f t="shared" si="20"/>
        <v/>
      </c>
      <c r="AE347" s="583" t="str">
        <f t="shared" si="21"/>
        <v/>
      </c>
      <c r="AF347" s="583" t="str">
        <f t="shared" si="22"/>
        <v/>
      </c>
      <c r="AG347" s="583" t="str">
        <f t="shared" si="23"/>
        <v/>
      </c>
    </row>
    <row r="348" spans="1:33" ht="24.9" customHeight="1">
      <c r="A348" s="477">
        <v>333</v>
      </c>
      <c r="B348" s="488" t="str">
        <f>IF(基本情報入力シート!C385="","",基本情報入力シート!C385)</f>
        <v/>
      </c>
      <c r="C348" s="488"/>
      <c r="D348" s="488"/>
      <c r="E348" s="488"/>
      <c r="F348" s="488"/>
      <c r="G348" s="488"/>
      <c r="H348" s="488"/>
      <c r="I348" s="488"/>
      <c r="J348" s="494" t="str">
        <f>IF(基本情報入力シート!M385="","",基本情報入力シート!M385)</f>
        <v/>
      </c>
      <c r="K348" s="495" t="str">
        <f>IF(基本情報入力シート!R385="","",基本情報入力シート!R385)</f>
        <v/>
      </c>
      <c r="L348" s="495" t="str">
        <f>IF(基本情報入力シート!W385="","",基本情報入力シート!W385)</f>
        <v/>
      </c>
      <c r="M348" s="502" t="str">
        <f>IF(基本情報入力シート!X385="","",基本情報入力シート!X385)</f>
        <v/>
      </c>
      <c r="N348" s="512" t="str">
        <f>IF(基本情報入力シート!Y385="","",基本情報入力シート!Y385)</f>
        <v/>
      </c>
      <c r="O348" s="519"/>
      <c r="P348" s="523"/>
      <c r="Q348" s="526"/>
      <c r="R348" s="533"/>
      <c r="S348" s="537"/>
      <c r="T348" s="541" t="e">
        <v>#N/A</v>
      </c>
      <c r="U348" s="545"/>
      <c r="V348" s="551"/>
      <c r="W348" s="552"/>
      <c r="X348" s="560" t="e">
        <v>#N/A</v>
      </c>
      <c r="Y348" s="560"/>
      <c r="Z348" s="564"/>
      <c r="AA348" s="569"/>
      <c r="AB348" s="573" t="e">
        <v>#N/A</v>
      </c>
      <c r="AC348" s="577"/>
      <c r="AD348" s="580" t="str">
        <f t="shared" si="20"/>
        <v/>
      </c>
      <c r="AE348" s="583" t="str">
        <f t="shared" si="21"/>
        <v/>
      </c>
      <c r="AF348" s="583" t="str">
        <f t="shared" si="22"/>
        <v/>
      </c>
      <c r="AG348" s="583" t="str">
        <f t="shared" si="23"/>
        <v/>
      </c>
    </row>
    <row r="349" spans="1:33" ht="24.9" customHeight="1">
      <c r="A349" s="477">
        <v>334</v>
      </c>
      <c r="B349" s="488" t="str">
        <f>IF(基本情報入力シート!C386="","",基本情報入力シート!C386)</f>
        <v/>
      </c>
      <c r="C349" s="488"/>
      <c r="D349" s="488"/>
      <c r="E349" s="488"/>
      <c r="F349" s="488"/>
      <c r="G349" s="488"/>
      <c r="H349" s="488"/>
      <c r="I349" s="488"/>
      <c r="J349" s="494" t="str">
        <f>IF(基本情報入力シート!M386="","",基本情報入力シート!M386)</f>
        <v/>
      </c>
      <c r="K349" s="495" t="str">
        <f>IF(基本情報入力シート!R386="","",基本情報入力シート!R386)</f>
        <v/>
      </c>
      <c r="L349" s="495" t="str">
        <f>IF(基本情報入力シート!W386="","",基本情報入力シート!W386)</f>
        <v/>
      </c>
      <c r="M349" s="502" t="str">
        <f>IF(基本情報入力シート!X386="","",基本情報入力シート!X386)</f>
        <v/>
      </c>
      <c r="N349" s="512" t="str">
        <f>IF(基本情報入力シート!Y386="","",基本情報入力シート!Y386)</f>
        <v/>
      </c>
      <c r="O349" s="519"/>
      <c r="P349" s="523"/>
      <c r="Q349" s="526"/>
      <c r="R349" s="533"/>
      <c r="S349" s="537"/>
      <c r="T349" s="541" t="e">
        <v>#N/A</v>
      </c>
      <c r="U349" s="545"/>
      <c r="V349" s="551"/>
      <c r="W349" s="552"/>
      <c r="X349" s="560" t="e">
        <v>#N/A</v>
      </c>
      <c r="Y349" s="560"/>
      <c r="Z349" s="564"/>
      <c r="AA349" s="569"/>
      <c r="AB349" s="573" t="e">
        <v>#N/A</v>
      </c>
      <c r="AC349" s="577"/>
      <c r="AD349" s="580" t="str">
        <f t="shared" si="20"/>
        <v/>
      </c>
      <c r="AE349" s="583" t="str">
        <f t="shared" si="21"/>
        <v/>
      </c>
      <c r="AF349" s="583" t="str">
        <f t="shared" si="22"/>
        <v/>
      </c>
      <c r="AG349" s="583" t="str">
        <f t="shared" si="23"/>
        <v/>
      </c>
    </row>
    <row r="350" spans="1:33" ht="24.9" customHeight="1">
      <c r="A350" s="477">
        <v>335</v>
      </c>
      <c r="B350" s="488" t="str">
        <f>IF(基本情報入力シート!C387="","",基本情報入力シート!C387)</f>
        <v/>
      </c>
      <c r="C350" s="488"/>
      <c r="D350" s="488"/>
      <c r="E350" s="488"/>
      <c r="F350" s="488"/>
      <c r="G350" s="488"/>
      <c r="H350" s="488"/>
      <c r="I350" s="488"/>
      <c r="J350" s="494" t="str">
        <f>IF(基本情報入力シート!M387="","",基本情報入力シート!M387)</f>
        <v/>
      </c>
      <c r="K350" s="495" t="str">
        <f>IF(基本情報入力シート!R387="","",基本情報入力シート!R387)</f>
        <v/>
      </c>
      <c r="L350" s="495" t="str">
        <f>IF(基本情報入力シート!W387="","",基本情報入力シート!W387)</f>
        <v/>
      </c>
      <c r="M350" s="502" t="str">
        <f>IF(基本情報入力シート!X387="","",基本情報入力シート!X387)</f>
        <v/>
      </c>
      <c r="N350" s="512" t="str">
        <f>IF(基本情報入力シート!Y387="","",基本情報入力シート!Y387)</f>
        <v/>
      </c>
      <c r="O350" s="519"/>
      <c r="P350" s="523"/>
      <c r="Q350" s="526"/>
      <c r="R350" s="533"/>
      <c r="S350" s="537"/>
      <c r="T350" s="541" t="e">
        <v>#N/A</v>
      </c>
      <c r="U350" s="545"/>
      <c r="V350" s="551"/>
      <c r="W350" s="552"/>
      <c r="X350" s="560" t="e">
        <v>#N/A</v>
      </c>
      <c r="Y350" s="560"/>
      <c r="Z350" s="564"/>
      <c r="AA350" s="569"/>
      <c r="AB350" s="573" t="e">
        <v>#N/A</v>
      </c>
      <c r="AC350" s="577"/>
      <c r="AD350" s="580" t="str">
        <f t="shared" si="20"/>
        <v/>
      </c>
      <c r="AE350" s="583" t="str">
        <f t="shared" si="21"/>
        <v/>
      </c>
      <c r="AF350" s="583" t="str">
        <f t="shared" si="22"/>
        <v/>
      </c>
      <c r="AG350" s="583" t="str">
        <f t="shared" si="23"/>
        <v/>
      </c>
    </row>
    <row r="351" spans="1:33" ht="24.9" customHeight="1">
      <c r="A351" s="477">
        <v>336</v>
      </c>
      <c r="B351" s="488" t="str">
        <f>IF(基本情報入力シート!C388="","",基本情報入力シート!C388)</f>
        <v/>
      </c>
      <c r="C351" s="488"/>
      <c r="D351" s="488"/>
      <c r="E351" s="488"/>
      <c r="F351" s="488"/>
      <c r="G351" s="488"/>
      <c r="H351" s="488"/>
      <c r="I351" s="488"/>
      <c r="J351" s="494" t="str">
        <f>IF(基本情報入力シート!M388="","",基本情報入力シート!M388)</f>
        <v/>
      </c>
      <c r="K351" s="495" t="str">
        <f>IF(基本情報入力シート!R388="","",基本情報入力シート!R388)</f>
        <v/>
      </c>
      <c r="L351" s="495" t="str">
        <f>IF(基本情報入力シート!W388="","",基本情報入力シート!W388)</f>
        <v/>
      </c>
      <c r="M351" s="502" t="str">
        <f>IF(基本情報入力シート!X388="","",基本情報入力シート!X388)</f>
        <v/>
      </c>
      <c r="N351" s="512" t="str">
        <f>IF(基本情報入力シート!Y388="","",基本情報入力シート!Y388)</f>
        <v/>
      </c>
      <c r="O351" s="519"/>
      <c r="P351" s="523"/>
      <c r="Q351" s="526"/>
      <c r="R351" s="533"/>
      <c r="S351" s="537"/>
      <c r="T351" s="541" t="e">
        <v>#N/A</v>
      </c>
      <c r="U351" s="545"/>
      <c r="V351" s="551"/>
      <c r="W351" s="552"/>
      <c r="X351" s="560" t="e">
        <v>#N/A</v>
      </c>
      <c r="Y351" s="560"/>
      <c r="Z351" s="564"/>
      <c r="AA351" s="569"/>
      <c r="AB351" s="573" t="e">
        <v>#N/A</v>
      </c>
      <c r="AC351" s="577"/>
      <c r="AD351" s="580" t="str">
        <f t="shared" si="20"/>
        <v/>
      </c>
      <c r="AE351" s="583" t="str">
        <f t="shared" si="21"/>
        <v/>
      </c>
      <c r="AF351" s="583" t="str">
        <f t="shared" si="22"/>
        <v/>
      </c>
      <c r="AG351" s="583" t="str">
        <f t="shared" si="23"/>
        <v/>
      </c>
    </row>
    <row r="352" spans="1:33" ht="24.9" customHeight="1">
      <c r="A352" s="477">
        <v>337</v>
      </c>
      <c r="B352" s="488" t="str">
        <f>IF(基本情報入力シート!C389="","",基本情報入力シート!C389)</f>
        <v/>
      </c>
      <c r="C352" s="488"/>
      <c r="D352" s="488"/>
      <c r="E352" s="488"/>
      <c r="F352" s="488"/>
      <c r="G352" s="488"/>
      <c r="H352" s="488"/>
      <c r="I352" s="488"/>
      <c r="J352" s="494" t="str">
        <f>IF(基本情報入力シート!M389="","",基本情報入力シート!M389)</f>
        <v/>
      </c>
      <c r="K352" s="495" t="str">
        <f>IF(基本情報入力シート!R389="","",基本情報入力シート!R389)</f>
        <v/>
      </c>
      <c r="L352" s="495" t="str">
        <f>IF(基本情報入力シート!W389="","",基本情報入力シート!W389)</f>
        <v/>
      </c>
      <c r="M352" s="502" t="str">
        <f>IF(基本情報入力シート!X389="","",基本情報入力シート!X389)</f>
        <v/>
      </c>
      <c r="N352" s="512" t="str">
        <f>IF(基本情報入力シート!Y389="","",基本情報入力シート!Y389)</f>
        <v/>
      </c>
      <c r="O352" s="519"/>
      <c r="P352" s="523"/>
      <c r="Q352" s="526"/>
      <c r="R352" s="533"/>
      <c r="S352" s="537"/>
      <c r="T352" s="541" t="e">
        <v>#N/A</v>
      </c>
      <c r="U352" s="545"/>
      <c r="V352" s="551"/>
      <c r="W352" s="552"/>
      <c r="X352" s="560" t="e">
        <v>#N/A</v>
      </c>
      <c r="Y352" s="560"/>
      <c r="Z352" s="564"/>
      <c r="AA352" s="569"/>
      <c r="AB352" s="573" t="e">
        <v>#N/A</v>
      </c>
      <c r="AC352" s="577"/>
      <c r="AD352" s="580" t="str">
        <f t="shared" si="20"/>
        <v/>
      </c>
      <c r="AE352" s="583" t="str">
        <f t="shared" si="21"/>
        <v/>
      </c>
      <c r="AF352" s="583" t="str">
        <f t="shared" si="22"/>
        <v/>
      </c>
      <c r="AG352" s="583" t="str">
        <f t="shared" si="23"/>
        <v/>
      </c>
    </row>
    <row r="353" spans="1:33" ht="24.9" customHeight="1">
      <c r="A353" s="477">
        <v>338</v>
      </c>
      <c r="B353" s="488" t="str">
        <f>IF(基本情報入力シート!C390="","",基本情報入力シート!C390)</f>
        <v/>
      </c>
      <c r="C353" s="488"/>
      <c r="D353" s="488"/>
      <c r="E353" s="488"/>
      <c r="F353" s="488"/>
      <c r="G353" s="488"/>
      <c r="H353" s="488"/>
      <c r="I353" s="488"/>
      <c r="J353" s="494" t="str">
        <f>IF(基本情報入力シート!M390="","",基本情報入力シート!M390)</f>
        <v/>
      </c>
      <c r="K353" s="495" t="str">
        <f>IF(基本情報入力シート!R390="","",基本情報入力シート!R390)</f>
        <v/>
      </c>
      <c r="L353" s="495" t="str">
        <f>IF(基本情報入力シート!W390="","",基本情報入力シート!W390)</f>
        <v/>
      </c>
      <c r="M353" s="502" t="str">
        <f>IF(基本情報入力シート!X390="","",基本情報入力シート!X390)</f>
        <v/>
      </c>
      <c r="N353" s="512" t="str">
        <f>IF(基本情報入力シート!Y390="","",基本情報入力シート!Y390)</f>
        <v/>
      </c>
      <c r="O353" s="519"/>
      <c r="P353" s="523"/>
      <c r="Q353" s="526"/>
      <c r="R353" s="533"/>
      <c r="S353" s="537"/>
      <c r="T353" s="541" t="e">
        <v>#N/A</v>
      </c>
      <c r="U353" s="545"/>
      <c r="V353" s="551"/>
      <c r="W353" s="552"/>
      <c r="X353" s="560" t="e">
        <v>#N/A</v>
      </c>
      <c r="Y353" s="560"/>
      <c r="Z353" s="564"/>
      <c r="AA353" s="569"/>
      <c r="AB353" s="573" t="e">
        <v>#N/A</v>
      </c>
      <c r="AC353" s="577"/>
      <c r="AD353" s="580" t="str">
        <f t="shared" si="20"/>
        <v/>
      </c>
      <c r="AE353" s="583" t="str">
        <f t="shared" si="21"/>
        <v/>
      </c>
      <c r="AF353" s="583" t="str">
        <f t="shared" si="22"/>
        <v/>
      </c>
      <c r="AG353" s="583" t="str">
        <f t="shared" si="23"/>
        <v/>
      </c>
    </row>
    <row r="354" spans="1:33" ht="24.9" customHeight="1">
      <c r="A354" s="477">
        <v>339</v>
      </c>
      <c r="B354" s="488" t="str">
        <f>IF(基本情報入力シート!C391="","",基本情報入力シート!C391)</f>
        <v/>
      </c>
      <c r="C354" s="488"/>
      <c r="D354" s="488"/>
      <c r="E354" s="488"/>
      <c r="F354" s="488"/>
      <c r="G354" s="488"/>
      <c r="H354" s="488"/>
      <c r="I354" s="488"/>
      <c r="J354" s="494" t="str">
        <f>IF(基本情報入力シート!M391="","",基本情報入力シート!M391)</f>
        <v/>
      </c>
      <c r="K354" s="495" t="str">
        <f>IF(基本情報入力シート!R391="","",基本情報入力シート!R391)</f>
        <v/>
      </c>
      <c r="L354" s="495" t="str">
        <f>IF(基本情報入力シート!W391="","",基本情報入力シート!W391)</f>
        <v/>
      </c>
      <c r="M354" s="502" t="str">
        <f>IF(基本情報入力シート!X391="","",基本情報入力シート!X391)</f>
        <v/>
      </c>
      <c r="N354" s="512" t="str">
        <f>IF(基本情報入力シート!Y391="","",基本情報入力シート!Y391)</f>
        <v/>
      </c>
      <c r="O354" s="519"/>
      <c r="P354" s="523"/>
      <c r="Q354" s="526"/>
      <c r="R354" s="533"/>
      <c r="S354" s="537"/>
      <c r="T354" s="541" t="e">
        <v>#N/A</v>
      </c>
      <c r="U354" s="545"/>
      <c r="V354" s="551"/>
      <c r="W354" s="552"/>
      <c r="X354" s="560" t="e">
        <v>#N/A</v>
      </c>
      <c r="Y354" s="560"/>
      <c r="Z354" s="564"/>
      <c r="AA354" s="569"/>
      <c r="AB354" s="573" t="e">
        <v>#N/A</v>
      </c>
      <c r="AC354" s="577"/>
      <c r="AD354" s="580" t="str">
        <f t="shared" si="20"/>
        <v/>
      </c>
      <c r="AE354" s="583" t="str">
        <f t="shared" si="21"/>
        <v/>
      </c>
      <c r="AF354" s="583" t="str">
        <f t="shared" si="22"/>
        <v/>
      </c>
      <c r="AG354" s="583" t="str">
        <f t="shared" si="23"/>
        <v/>
      </c>
    </row>
    <row r="355" spans="1:33" ht="24.9" customHeight="1">
      <c r="A355" s="477">
        <v>340</v>
      </c>
      <c r="B355" s="488" t="str">
        <f>IF(基本情報入力シート!C392="","",基本情報入力シート!C392)</f>
        <v/>
      </c>
      <c r="C355" s="488"/>
      <c r="D355" s="488"/>
      <c r="E355" s="488"/>
      <c r="F355" s="488"/>
      <c r="G355" s="488"/>
      <c r="H355" s="488"/>
      <c r="I355" s="488"/>
      <c r="J355" s="494" t="str">
        <f>IF(基本情報入力シート!M392="","",基本情報入力シート!M392)</f>
        <v/>
      </c>
      <c r="K355" s="495" t="str">
        <f>IF(基本情報入力シート!R392="","",基本情報入力シート!R392)</f>
        <v/>
      </c>
      <c r="L355" s="495" t="str">
        <f>IF(基本情報入力シート!W392="","",基本情報入力シート!W392)</f>
        <v/>
      </c>
      <c r="M355" s="502" t="str">
        <f>IF(基本情報入力シート!X392="","",基本情報入力シート!X392)</f>
        <v/>
      </c>
      <c r="N355" s="512" t="str">
        <f>IF(基本情報入力シート!Y392="","",基本情報入力シート!Y392)</f>
        <v/>
      </c>
      <c r="O355" s="519"/>
      <c r="P355" s="523"/>
      <c r="Q355" s="526"/>
      <c r="R355" s="533"/>
      <c r="S355" s="537"/>
      <c r="T355" s="541" t="e">
        <v>#N/A</v>
      </c>
      <c r="U355" s="545"/>
      <c r="V355" s="551"/>
      <c r="W355" s="552"/>
      <c r="X355" s="560" t="e">
        <v>#N/A</v>
      </c>
      <c r="Y355" s="560"/>
      <c r="Z355" s="564"/>
      <c r="AA355" s="569"/>
      <c r="AB355" s="573" t="e">
        <v>#N/A</v>
      </c>
      <c r="AC355" s="577"/>
      <c r="AD355" s="580" t="str">
        <f t="shared" si="20"/>
        <v/>
      </c>
      <c r="AE355" s="583" t="str">
        <f t="shared" si="21"/>
        <v/>
      </c>
      <c r="AF355" s="583" t="str">
        <f t="shared" si="22"/>
        <v/>
      </c>
      <c r="AG355" s="583" t="str">
        <f t="shared" si="23"/>
        <v/>
      </c>
    </row>
    <row r="356" spans="1:33" ht="24.9" customHeight="1">
      <c r="A356" s="477">
        <v>341</v>
      </c>
      <c r="B356" s="488" t="str">
        <f>IF(基本情報入力シート!C393="","",基本情報入力シート!C393)</f>
        <v/>
      </c>
      <c r="C356" s="488"/>
      <c r="D356" s="488"/>
      <c r="E356" s="488"/>
      <c r="F356" s="488"/>
      <c r="G356" s="488"/>
      <c r="H356" s="488"/>
      <c r="I356" s="488"/>
      <c r="J356" s="494" t="str">
        <f>IF(基本情報入力シート!M393="","",基本情報入力シート!M393)</f>
        <v/>
      </c>
      <c r="K356" s="495" t="str">
        <f>IF(基本情報入力シート!R393="","",基本情報入力シート!R393)</f>
        <v/>
      </c>
      <c r="L356" s="495" t="str">
        <f>IF(基本情報入力シート!W393="","",基本情報入力シート!W393)</f>
        <v/>
      </c>
      <c r="M356" s="502" t="str">
        <f>IF(基本情報入力シート!X393="","",基本情報入力シート!X393)</f>
        <v/>
      </c>
      <c r="N356" s="512" t="str">
        <f>IF(基本情報入力シート!Y393="","",基本情報入力シート!Y393)</f>
        <v/>
      </c>
      <c r="O356" s="519"/>
      <c r="P356" s="523"/>
      <c r="Q356" s="526"/>
      <c r="R356" s="533"/>
      <c r="S356" s="537"/>
      <c r="T356" s="541" t="e">
        <v>#N/A</v>
      </c>
      <c r="U356" s="545"/>
      <c r="V356" s="551"/>
      <c r="W356" s="552"/>
      <c r="X356" s="560" t="e">
        <v>#N/A</v>
      </c>
      <c r="Y356" s="560"/>
      <c r="Z356" s="564"/>
      <c r="AA356" s="569"/>
      <c r="AB356" s="573" t="e">
        <v>#N/A</v>
      </c>
      <c r="AC356" s="577"/>
      <c r="AD356" s="580" t="str">
        <f t="shared" si="20"/>
        <v/>
      </c>
      <c r="AE356" s="583" t="str">
        <f t="shared" si="21"/>
        <v/>
      </c>
      <c r="AF356" s="583" t="str">
        <f t="shared" si="22"/>
        <v/>
      </c>
      <c r="AG356" s="583" t="str">
        <f t="shared" si="23"/>
        <v/>
      </c>
    </row>
    <row r="357" spans="1:33" ht="24.9" customHeight="1">
      <c r="A357" s="477">
        <v>342</v>
      </c>
      <c r="B357" s="488" t="str">
        <f>IF(基本情報入力シート!C394="","",基本情報入力シート!C394)</f>
        <v/>
      </c>
      <c r="C357" s="488"/>
      <c r="D357" s="488"/>
      <c r="E357" s="488"/>
      <c r="F357" s="488"/>
      <c r="G357" s="488"/>
      <c r="H357" s="488"/>
      <c r="I357" s="488"/>
      <c r="J357" s="494" t="str">
        <f>IF(基本情報入力シート!M394="","",基本情報入力シート!M394)</f>
        <v/>
      </c>
      <c r="K357" s="495" t="str">
        <f>IF(基本情報入力シート!R394="","",基本情報入力シート!R394)</f>
        <v/>
      </c>
      <c r="L357" s="495" t="str">
        <f>IF(基本情報入力シート!W394="","",基本情報入力シート!W394)</f>
        <v/>
      </c>
      <c r="M357" s="502" t="str">
        <f>IF(基本情報入力シート!X394="","",基本情報入力シート!X394)</f>
        <v/>
      </c>
      <c r="N357" s="512" t="str">
        <f>IF(基本情報入力シート!Y394="","",基本情報入力シート!Y394)</f>
        <v/>
      </c>
      <c r="O357" s="519"/>
      <c r="P357" s="523"/>
      <c r="Q357" s="526"/>
      <c r="R357" s="533"/>
      <c r="S357" s="537"/>
      <c r="T357" s="541" t="e">
        <v>#N/A</v>
      </c>
      <c r="U357" s="545"/>
      <c r="V357" s="551"/>
      <c r="W357" s="552"/>
      <c r="X357" s="560" t="e">
        <v>#N/A</v>
      </c>
      <c r="Y357" s="560"/>
      <c r="Z357" s="564"/>
      <c r="AA357" s="569"/>
      <c r="AB357" s="573" t="e">
        <v>#N/A</v>
      </c>
      <c r="AC357" s="577"/>
      <c r="AD357" s="580" t="str">
        <f t="shared" si="20"/>
        <v/>
      </c>
      <c r="AE357" s="583" t="str">
        <f t="shared" si="21"/>
        <v/>
      </c>
      <c r="AF357" s="583" t="str">
        <f t="shared" si="22"/>
        <v/>
      </c>
      <c r="AG357" s="583" t="str">
        <f t="shared" si="23"/>
        <v/>
      </c>
    </row>
    <row r="358" spans="1:33" ht="24.9" customHeight="1">
      <c r="A358" s="477">
        <v>343</v>
      </c>
      <c r="B358" s="488" t="str">
        <f>IF(基本情報入力シート!C395="","",基本情報入力シート!C395)</f>
        <v/>
      </c>
      <c r="C358" s="488"/>
      <c r="D358" s="488"/>
      <c r="E358" s="488"/>
      <c r="F358" s="488"/>
      <c r="G358" s="488"/>
      <c r="H358" s="488"/>
      <c r="I358" s="488"/>
      <c r="J358" s="494" t="str">
        <f>IF(基本情報入力シート!M395="","",基本情報入力シート!M395)</f>
        <v/>
      </c>
      <c r="K358" s="495" t="str">
        <f>IF(基本情報入力シート!R395="","",基本情報入力シート!R395)</f>
        <v/>
      </c>
      <c r="L358" s="495" t="str">
        <f>IF(基本情報入力シート!W395="","",基本情報入力シート!W395)</f>
        <v/>
      </c>
      <c r="M358" s="502" t="str">
        <f>IF(基本情報入力シート!X395="","",基本情報入力シート!X395)</f>
        <v/>
      </c>
      <c r="N358" s="512" t="str">
        <f>IF(基本情報入力シート!Y395="","",基本情報入力シート!Y395)</f>
        <v/>
      </c>
      <c r="O358" s="519"/>
      <c r="P358" s="523"/>
      <c r="Q358" s="526"/>
      <c r="R358" s="533"/>
      <c r="S358" s="537"/>
      <c r="T358" s="541" t="e">
        <v>#N/A</v>
      </c>
      <c r="U358" s="545"/>
      <c r="V358" s="551"/>
      <c r="W358" s="552"/>
      <c r="X358" s="560" t="e">
        <v>#N/A</v>
      </c>
      <c r="Y358" s="560"/>
      <c r="Z358" s="564"/>
      <c r="AA358" s="569"/>
      <c r="AB358" s="573" t="e">
        <v>#N/A</v>
      </c>
      <c r="AC358" s="577"/>
      <c r="AD358" s="580" t="str">
        <f t="shared" si="20"/>
        <v/>
      </c>
      <c r="AE358" s="583" t="str">
        <f t="shared" si="21"/>
        <v/>
      </c>
      <c r="AF358" s="583" t="str">
        <f t="shared" si="22"/>
        <v/>
      </c>
      <c r="AG358" s="583" t="str">
        <f t="shared" si="23"/>
        <v/>
      </c>
    </row>
    <row r="359" spans="1:33" ht="24.9" customHeight="1">
      <c r="A359" s="477">
        <v>344</v>
      </c>
      <c r="B359" s="488" t="str">
        <f>IF(基本情報入力シート!C396="","",基本情報入力シート!C396)</f>
        <v/>
      </c>
      <c r="C359" s="488"/>
      <c r="D359" s="488"/>
      <c r="E359" s="488"/>
      <c r="F359" s="488"/>
      <c r="G359" s="488"/>
      <c r="H359" s="488"/>
      <c r="I359" s="488"/>
      <c r="J359" s="494" t="str">
        <f>IF(基本情報入力シート!M396="","",基本情報入力シート!M396)</f>
        <v/>
      </c>
      <c r="K359" s="495" t="str">
        <f>IF(基本情報入力シート!R396="","",基本情報入力シート!R396)</f>
        <v/>
      </c>
      <c r="L359" s="495" t="str">
        <f>IF(基本情報入力シート!W396="","",基本情報入力シート!W396)</f>
        <v/>
      </c>
      <c r="M359" s="502" t="str">
        <f>IF(基本情報入力シート!X396="","",基本情報入力シート!X396)</f>
        <v/>
      </c>
      <c r="N359" s="512" t="str">
        <f>IF(基本情報入力シート!Y396="","",基本情報入力シート!Y396)</f>
        <v/>
      </c>
      <c r="O359" s="519"/>
      <c r="P359" s="523"/>
      <c r="Q359" s="526"/>
      <c r="R359" s="533"/>
      <c r="S359" s="537"/>
      <c r="T359" s="541" t="e">
        <v>#N/A</v>
      </c>
      <c r="U359" s="545"/>
      <c r="V359" s="551"/>
      <c r="W359" s="552"/>
      <c r="X359" s="560" t="e">
        <v>#N/A</v>
      </c>
      <c r="Y359" s="560"/>
      <c r="Z359" s="564"/>
      <c r="AA359" s="569"/>
      <c r="AB359" s="573" t="e">
        <v>#N/A</v>
      </c>
      <c r="AC359" s="577"/>
      <c r="AD359" s="580" t="str">
        <f t="shared" si="20"/>
        <v/>
      </c>
      <c r="AE359" s="583" t="str">
        <f t="shared" si="21"/>
        <v/>
      </c>
      <c r="AF359" s="583" t="str">
        <f t="shared" si="22"/>
        <v/>
      </c>
      <c r="AG359" s="583" t="str">
        <f t="shared" si="23"/>
        <v/>
      </c>
    </row>
    <row r="360" spans="1:33" ht="24.9" customHeight="1">
      <c r="A360" s="477">
        <v>345</v>
      </c>
      <c r="B360" s="488" t="str">
        <f>IF(基本情報入力シート!C397="","",基本情報入力シート!C397)</f>
        <v/>
      </c>
      <c r="C360" s="488"/>
      <c r="D360" s="488"/>
      <c r="E360" s="488"/>
      <c r="F360" s="488"/>
      <c r="G360" s="488"/>
      <c r="H360" s="488"/>
      <c r="I360" s="488"/>
      <c r="J360" s="494" t="str">
        <f>IF(基本情報入力シート!M397="","",基本情報入力シート!M397)</f>
        <v/>
      </c>
      <c r="K360" s="495" t="str">
        <f>IF(基本情報入力シート!R397="","",基本情報入力シート!R397)</f>
        <v/>
      </c>
      <c r="L360" s="495" t="str">
        <f>IF(基本情報入力シート!W397="","",基本情報入力シート!W397)</f>
        <v/>
      </c>
      <c r="M360" s="502" t="str">
        <f>IF(基本情報入力シート!X397="","",基本情報入力シート!X397)</f>
        <v/>
      </c>
      <c r="N360" s="512" t="str">
        <f>IF(基本情報入力シート!Y397="","",基本情報入力シート!Y397)</f>
        <v/>
      </c>
      <c r="O360" s="519"/>
      <c r="P360" s="523"/>
      <c r="Q360" s="526"/>
      <c r="R360" s="533"/>
      <c r="S360" s="537"/>
      <c r="T360" s="541" t="e">
        <v>#N/A</v>
      </c>
      <c r="U360" s="545"/>
      <c r="V360" s="551"/>
      <c r="W360" s="552"/>
      <c r="X360" s="560" t="e">
        <v>#N/A</v>
      </c>
      <c r="Y360" s="560"/>
      <c r="Z360" s="564"/>
      <c r="AA360" s="569"/>
      <c r="AB360" s="573" t="e">
        <v>#N/A</v>
      </c>
      <c r="AC360" s="577"/>
      <c r="AD360" s="580" t="str">
        <f t="shared" si="20"/>
        <v/>
      </c>
      <c r="AE360" s="583" t="str">
        <f t="shared" si="21"/>
        <v/>
      </c>
      <c r="AF360" s="583" t="str">
        <f t="shared" si="22"/>
        <v/>
      </c>
      <c r="AG360" s="583" t="str">
        <f t="shared" si="23"/>
        <v/>
      </c>
    </row>
    <row r="361" spans="1:33" ht="24.9" customHeight="1">
      <c r="A361" s="477">
        <v>346</v>
      </c>
      <c r="B361" s="488" t="str">
        <f>IF(基本情報入力シート!C398="","",基本情報入力シート!C398)</f>
        <v/>
      </c>
      <c r="C361" s="488"/>
      <c r="D361" s="488"/>
      <c r="E361" s="488"/>
      <c r="F361" s="488"/>
      <c r="G361" s="488"/>
      <c r="H361" s="488"/>
      <c r="I361" s="488"/>
      <c r="J361" s="494" t="str">
        <f>IF(基本情報入力シート!M398="","",基本情報入力シート!M398)</f>
        <v/>
      </c>
      <c r="K361" s="495" t="str">
        <f>IF(基本情報入力シート!R398="","",基本情報入力シート!R398)</f>
        <v/>
      </c>
      <c r="L361" s="495" t="str">
        <f>IF(基本情報入力シート!W398="","",基本情報入力シート!W398)</f>
        <v/>
      </c>
      <c r="M361" s="502" t="str">
        <f>IF(基本情報入力シート!X398="","",基本情報入力シート!X398)</f>
        <v/>
      </c>
      <c r="N361" s="512" t="str">
        <f>IF(基本情報入力シート!Y398="","",基本情報入力シート!Y398)</f>
        <v/>
      </c>
      <c r="O361" s="519"/>
      <c r="P361" s="523"/>
      <c r="Q361" s="526"/>
      <c r="R361" s="533"/>
      <c r="S361" s="537"/>
      <c r="T361" s="541" t="e">
        <v>#N/A</v>
      </c>
      <c r="U361" s="545"/>
      <c r="V361" s="551"/>
      <c r="W361" s="552"/>
      <c r="X361" s="560" t="e">
        <v>#N/A</v>
      </c>
      <c r="Y361" s="560"/>
      <c r="Z361" s="564"/>
      <c r="AA361" s="569"/>
      <c r="AB361" s="573" t="e">
        <v>#N/A</v>
      </c>
      <c r="AC361" s="577"/>
      <c r="AD361" s="580" t="str">
        <f t="shared" si="20"/>
        <v/>
      </c>
      <c r="AE361" s="583" t="str">
        <f t="shared" si="21"/>
        <v/>
      </c>
      <c r="AF361" s="583" t="str">
        <f t="shared" si="22"/>
        <v/>
      </c>
      <c r="AG361" s="583" t="str">
        <f t="shared" si="23"/>
        <v/>
      </c>
    </row>
    <row r="362" spans="1:33" ht="24.9" customHeight="1">
      <c r="A362" s="477">
        <v>347</v>
      </c>
      <c r="B362" s="488" t="str">
        <f>IF(基本情報入力シート!C399="","",基本情報入力シート!C399)</f>
        <v/>
      </c>
      <c r="C362" s="488"/>
      <c r="D362" s="488"/>
      <c r="E362" s="488"/>
      <c r="F362" s="488"/>
      <c r="G362" s="488"/>
      <c r="H362" s="488"/>
      <c r="I362" s="488"/>
      <c r="J362" s="494" t="str">
        <f>IF(基本情報入力シート!M399="","",基本情報入力シート!M399)</f>
        <v/>
      </c>
      <c r="K362" s="495" t="str">
        <f>IF(基本情報入力シート!R399="","",基本情報入力シート!R399)</f>
        <v/>
      </c>
      <c r="L362" s="495" t="str">
        <f>IF(基本情報入力シート!W399="","",基本情報入力シート!W399)</f>
        <v/>
      </c>
      <c r="M362" s="502" t="str">
        <f>IF(基本情報入力シート!X399="","",基本情報入力シート!X399)</f>
        <v/>
      </c>
      <c r="N362" s="512" t="str">
        <f>IF(基本情報入力シート!Y399="","",基本情報入力シート!Y399)</f>
        <v/>
      </c>
      <c r="O362" s="519"/>
      <c r="P362" s="523"/>
      <c r="Q362" s="526"/>
      <c r="R362" s="533"/>
      <c r="S362" s="537"/>
      <c r="T362" s="541" t="e">
        <v>#N/A</v>
      </c>
      <c r="U362" s="545"/>
      <c r="V362" s="551"/>
      <c r="W362" s="552"/>
      <c r="X362" s="560" t="e">
        <v>#N/A</v>
      </c>
      <c r="Y362" s="560"/>
      <c r="Z362" s="564"/>
      <c r="AA362" s="569"/>
      <c r="AB362" s="573" t="e">
        <v>#N/A</v>
      </c>
      <c r="AC362" s="577"/>
      <c r="AD362" s="580" t="str">
        <f t="shared" si="20"/>
        <v/>
      </c>
      <c r="AE362" s="583" t="str">
        <f t="shared" si="21"/>
        <v/>
      </c>
      <c r="AF362" s="583" t="str">
        <f t="shared" si="22"/>
        <v/>
      </c>
      <c r="AG362" s="583" t="str">
        <f t="shared" si="23"/>
        <v/>
      </c>
    </row>
    <row r="363" spans="1:33" ht="24.9" customHeight="1">
      <c r="A363" s="477">
        <v>348</v>
      </c>
      <c r="B363" s="488" t="str">
        <f>IF(基本情報入力シート!C400="","",基本情報入力シート!C400)</f>
        <v/>
      </c>
      <c r="C363" s="488"/>
      <c r="D363" s="488"/>
      <c r="E363" s="488"/>
      <c r="F363" s="488"/>
      <c r="G363" s="488"/>
      <c r="H363" s="488"/>
      <c r="I363" s="488"/>
      <c r="J363" s="494" t="str">
        <f>IF(基本情報入力シート!M400="","",基本情報入力シート!M400)</f>
        <v/>
      </c>
      <c r="K363" s="495" t="str">
        <f>IF(基本情報入力シート!R400="","",基本情報入力シート!R400)</f>
        <v/>
      </c>
      <c r="L363" s="495" t="str">
        <f>IF(基本情報入力シート!W400="","",基本情報入力シート!W400)</f>
        <v/>
      </c>
      <c r="M363" s="502" t="str">
        <f>IF(基本情報入力シート!X400="","",基本情報入力シート!X400)</f>
        <v/>
      </c>
      <c r="N363" s="512" t="str">
        <f>IF(基本情報入力シート!Y400="","",基本情報入力シート!Y400)</f>
        <v/>
      </c>
      <c r="O363" s="519"/>
      <c r="P363" s="523"/>
      <c r="Q363" s="526"/>
      <c r="R363" s="533"/>
      <c r="S363" s="537"/>
      <c r="T363" s="541" t="e">
        <v>#N/A</v>
      </c>
      <c r="U363" s="545"/>
      <c r="V363" s="551"/>
      <c r="W363" s="552"/>
      <c r="X363" s="560" t="e">
        <v>#N/A</v>
      </c>
      <c r="Y363" s="560"/>
      <c r="Z363" s="564"/>
      <c r="AA363" s="569"/>
      <c r="AB363" s="573" t="e">
        <v>#N/A</v>
      </c>
      <c r="AC363" s="577"/>
      <c r="AD363" s="580" t="str">
        <f t="shared" si="20"/>
        <v/>
      </c>
      <c r="AE363" s="583" t="str">
        <f t="shared" si="21"/>
        <v/>
      </c>
      <c r="AF363" s="583" t="str">
        <f t="shared" si="22"/>
        <v/>
      </c>
      <c r="AG363" s="583" t="str">
        <f t="shared" si="23"/>
        <v/>
      </c>
    </row>
    <row r="364" spans="1:33" ht="24.9" customHeight="1">
      <c r="A364" s="477">
        <v>349</v>
      </c>
      <c r="B364" s="488" t="str">
        <f>IF(基本情報入力シート!C401="","",基本情報入力シート!C401)</f>
        <v/>
      </c>
      <c r="C364" s="488"/>
      <c r="D364" s="488"/>
      <c r="E364" s="488"/>
      <c r="F364" s="488"/>
      <c r="G364" s="488"/>
      <c r="H364" s="488"/>
      <c r="I364" s="488"/>
      <c r="J364" s="494" t="str">
        <f>IF(基本情報入力シート!M401="","",基本情報入力シート!M401)</f>
        <v/>
      </c>
      <c r="K364" s="495" t="str">
        <f>IF(基本情報入力シート!R401="","",基本情報入力シート!R401)</f>
        <v/>
      </c>
      <c r="L364" s="495" t="str">
        <f>IF(基本情報入力シート!W401="","",基本情報入力シート!W401)</f>
        <v/>
      </c>
      <c r="M364" s="502" t="str">
        <f>IF(基本情報入力シート!X401="","",基本情報入力シート!X401)</f>
        <v/>
      </c>
      <c r="N364" s="512" t="str">
        <f>IF(基本情報入力シート!Y401="","",基本情報入力シート!Y401)</f>
        <v/>
      </c>
      <c r="O364" s="519"/>
      <c r="P364" s="523"/>
      <c r="Q364" s="526"/>
      <c r="R364" s="533"/>
      <c r="S364" s="537"/>
      <c r="T364" s="541" t="e">
        <v>#N/A</v>
      </c>
      <c r="U364" s="545"/>
      <c r="V364" s="551"/>
      <c r="W364" s="552"/>
      <c r="X364" s="560" t="e">
        <v>#N/A</v>
      </c>
      <c r="Y364" s="560"/>
      <c r="Z364" s="564"/>
      <c r="AA364" s="569"/>
      <c r="AB364" s="573" t="e">
        <v>#N/A</v>
      </c>
      <c r="AC364" s="577"/>
      <c r="AD364" s="580" t="str">
        <f t="shared" si="20"/>
        <v/>
      </c>
      <c r="AE364" s="583" t="str">
        <f t="shared" si="21"/>
        <v/>
      </c>
      <c r="AF364" s="583" t="str">
        <f t="shared" si="22"/>
        <v/>
      </c>
      <c r="AG364" s="583" t="str">
        <f t="shared" si="23"/>
        <v/>
      </c>
    </row>
    <row r="365" spans="1:33" ht="24.9" customHeight="1">
      <c r="A365" s="477">
        <v>350</v>
      </c>
      <c r="B365" s="488" t="str">
        <f>IF(基本情報入力シート!C402="","",基本情報入力シート!C402)</f>
        <v/>
      </c>
      <c r="C365" s="488"/>
      <c r="D365" s="488"/>
      <c r="E365" s="488"/>
      <c r="F365" s="488"/>
      <c r="G365" s="488"/>
      <c r="H365" s="488"/>
      <c r="I365" s="488"/>
      <c r="J365" s="494" t="str">
        <f>IF(基本情報入力シート!M402="","",基本情報入力シート!M402)</f>
        <v/>
      </c>
      <c r="K365" s="495" t="str">
        <f>IF(基本情報入力シート!R402="","",基本情報入力シート!R402)</f>
        <v/>
      </c>
      <c r="L365" s="495" t="str">
        <f>IF(基本情報入力シート!W402="","",基本情報入力シート!W402)</f>
        <v/>
      </c>
      <c r="M365" s="502" t="str">
        <f>IF(基本情報入力シート!X402="","",基本情報入力シート!X402)</f>
        <v/>
      </c>
      <c r="N365" s="512" t="str">
        <f>IF(基本情報入力シート!Y402="","",基本情報入力シート!Y402)</f>
        <v/>
      </c>
      <c r="O365" s="519"/>
      <c r="P365" s="523"/>
      <c r="Q365" s="526"/>
      <c r="R365" s="533"/>
      <c r="S365" s="537"/>
      <c r="T365" s="541" t="e">
        <v>#N/A</v>
      </c>
      <c r="U365" s="545"/>
      <c r="V365" s="551"/>
      <c r="W365" s="552"/>
      <c r="X365" s="560" t="e">
        <v>#N/A</v>
      </c>
      <c r="Y365" s="560"/>
      <c r="Z365" s="564"/>
      <c r="AA365" s="569"/>
      <c r="AB365" s="573" t="e">
        <v>#N/A</v>
      </c>
      <c r="AC365" s="577"/>
      <c r="AD365" s="580" t="str">
        <f t="shared" si="20"/>
        <v/>
      </c>
      <c r="AE365" s="583" t="str">
        <f t="shared" si="21"/>
        <v/>
      </c>
      <c r="AF365" s="583" t="str">
        <f t="shared" si="22"/>
        <v/>
      </c>
      <c r="AG365" s="583" t="str">
        <f t="shared" si="23"/>
        <v/>
      </c>
    </row>
    <row r="366" spans="1:33" ht="24.9" customHeight="1">
      <c r="A366" s="477">
        <v>351</v>
      </c>
      <c r="B366" s="488" t="str">
        <f>IF(基本情報入力シート!C403="","",基本情報入力シート!C403)</f>
        <v/>
      </c>
      <c r="C366" s="488"/>
      <c r="D366" s="488"/>
      <c r="E366" s="488"/>
      <c r="F366" s="488"/>
      <c r="G366" s="488"/>
      <c r="H366" s="488"/>
      <c r="I366" s="488"/>
      <c r="J366" s="494" t="str">
        <f>IF(基本情報入力シート!M403="","",基本情報入力シート!M403)</f>
        <v/>
      </c>
      <c r="K366" s="495" t="str">
        <f>IF(基本情報入力シート!R403="","",基本情報入力シート!R403)</f>
        <v/>
      </c>
      <c r="L366" s="495" t="str">
        <f>IF(基本情報入力シート!W403="","",基本情報入力シート!W403)</f>
        <v/>
      </c>
      <c r="M366" s="502" t="str">
        <f>IF(基本情報入力シート!X403="","",基本情報入力シート!X403)</f>
        <v/>
      </c>
      <c r="N366" s="512" t="str">
        <f>IF(基本情報入力シート!Y403="","",基本情報入力シート!Y403)</f>
        <v/>
      </c>
      <c r="O366" s="519"/>
      <c r="P366" s="523"/>
      <c r="Q366" s="526"/>
      <c r="R366" s="533"/>
      <c r="S366" s="537"/>
      <c r="T366" s="541" t="e">
        <v>#N/A</v>
      </c>
      <c r="U366" s="545"/>
      <c r="V366" s="551"/>
      <c r="W366" s="552"/>
      <c r="X366" s="560" t="e">
        <v>#N/A</v>
      </c>
      <c r="Y366" s="560"/>
      <c r="Z366" s="564"/>
      <c r="AA366" s="569"/>
      <c r="AB366" s="573" t="e">
        <v>#N/A</v>
      </c>
      <c r="AC366" s="577"/>
      <c r="AD366" s="580" t="str">
        <f t="shared" si="20"/>
        <v/>
      </c>
      <c r="AE366" s="583" t="str">
        <f t="shared" si="21"/>
        <v/>
      </c>
      <c r="AF366" s="583" t="str">
        <f t="shared" si="22"/>
        <v/>
      </c>
      <c r="AG366" s="583" t="str">
        <f t="shared" si="23"/>
        <v/>
      </c>
    </row>
    <row r="367" spans="1:33" ht="24.9" customHeight="1">
      <c r="A367" s="477">
        <v>352</v>
      </c>
      <c r="B367" s="488" t="str">
        <f>IF(基本情報入力シート!C404="","",基本情報入力シート!C404)</f>
        <v/>
      </c>
      <c r="C367" s="488"/>
      <c r="D367" s="488"/>
      <c r="E367" s="488"/>
      <c r="F367" s="488"/>
      <c r="G367" s="488"/>
      <c r="H367" s="488"/>
      <c r="I367" s="488"/>
      <c r="J367" s="494" t="str">
        <f>IF(基本情報入力シート!M404="","",基本情報入力シート!M404)</f>
        <v/>
      </c>
      <c r="K367" s="495" t="str">
        <f>IF(基本情報入力シート!R404="","",基本情報入力シート!R404)</f>
        <v/>
      </c>
      <c r="L367" s="495" t="str">
        <f>IF(基本情報入力シート!W404="","",基本情報入力シート!W404)</f>
        <v/>
      </c>
      <c r="M367" s="502" t="str">
        <f>IF(基本情報入力シート!X404="","",基本情報入力シート!X404)</f>
        <v/>
      </c>
      <c r="N367" s="512" t="str">
        <f>IF(基本情報入力シート!Y404="","",基本情報入力シート!Y404)</f>
        <v/>
      </c>
      <c r="O367" s="519"/>
      <c r="P367" s="523"/>
      <c r="Q367" s="526"/>
      <c r="R367" s="533"/>
      <c r="S367" s="537"/>
      <c r="T367" s="541" t="e">
        <v>#N/A</v>
      </c>
      <c r="U367" s="545"/>
      <c r="V367" s="551"/>
      <c r="W367" s="552"/>
      <c r="X367" s="560" t="e">
        <v>#N/A</v>
      </c>
      <c r="Y367" s="560"/>
      <c r="Z367" s="564"/>
      <c r="AA367" s="569"/>
      <c r="AB367" s="573" t="e">
        <v>#N/A</v>
      </c>
      <c r="AC367" s="577"/>
      <c r="AD367" s="580" t="str">
        <f t="shared" si="20"/>
        <v/>
      </c>
      <c r="AE367" s="583" t="str">
        <f t="shared" si="21"/>
        <v/>
      </c>
      <c r="AF367" s="583" t="str">
        <f t="shared" si="22"/>
        <v/>
      </c>
      <c r="AG367" s="583" t="str">
        <f t="shared" si="23"/>
        <v/>
      </c>
    </row>
    <row r="368" spans="1:33" ht="24.9" customHeight="1">
      <c r="A368" s="477">
        <v>353</v>
      </c>
      <c r="B368" s="488" t="str">
        <f>IF(基本情報入力シート!C405="","",基本情報入力シート!C405)</f>
        <v/>
      </c>
      <c r="C368" s="488"/>
      <c r="D368" s="488"/>
      <c r="E368" s="488"/>
      <c r="F368" s="488"/>
      <c r="G368" s="488"/>
      <c r="H368" s="488"/>
      <c r="I368" s="488"/>
      <c r="J368" s="494" t="str">
        <f>IF(基本情報入力シート!M405="","",基本情報入力シート!M405)</f>
        <v/>
      </c>
      <c r="K368" s="495" t="str">
        <f>IF(基本情報入力シート!R405="","",基本情報入力シート!R405)</f>
        <v/>
      </c>
      <c r="L368" s="495" t="str">
        <f>IF(基本情報入力シート!W405="","",基本情報入力シート!W405)</f>
        <v/>
      </c>
      <c r="M368" s="502" t="str">
        <f>IF(基本情報入力シート!X405="","",基本情報入力シート!X405)</f>
        <v/>
      </c>
      <c r="N368" s="512" t="str">
        <f>IF(基本情報入力シート!Y405="","",基本情報入力シート!Y405)</f>
        <v/>
      </c>
      <c r="O368" s="519"/>
      <c r="P368" s="523"/>
      <c r="Q368" s="526"/>
      <c r="R368" s="533"/>
      <c r="S368" s="537"/>
      <c r="T368" s="541" t="e">
        <v>#N/A</v>
      </c>
      <c r="U368" s="545"/>
      <c r="V368" s="551"/>
      <c r="W368" s="552"/>
      <c r="X368" s="560" t="e">
        <v>#N/A</v>
      </c>
      <c r="Y368" s="560"/>
      <c r="Z368" s="564"/>
      <c r="AA368" s="569"/>
      <c r="AB368" s="573" t="e">
        <v>#N/A</v>
      </c>
      <c r="AC368" s="577"/>
      <c r="AD368" s="580" t="str">
        <f t="shared" si="20"/>
        <v/>
      </c>
      <c r="AE368" s="583" t="str">
        <f t="shared" si="21"/>
        <v/>
      </c>
      <c r="AF368" s="583" t="str">
        <f t="shared" si="22"/>
        <v/>
      </c>
      <c r="AG368" s="583" t="str">
        <f t="shared" si="23"/>
        <v/>
      </c>
    </row>
    <row r="369" spans="1:33" ht="24.9" customHeight="1">
      <c r="A369" s="477">
        <v>354</v>
      </c>
      <c r="B369" s="488" t="str">
        <f>IF(基本情報入力シート!C406="","",基本情報入力シート!C406)</f>
        <v/>
      </c>
      <c r="C369" s="488"/>
      <c r="D369" s="488"/>
      <c r="E369" s="488"/>
      <c r="F369" s="488"/>
      <c r="G369" s="488"/>
      <c r="H369" s="488"/>
      <c r="I369" s="488"/>
      <c r="J369" s="494" t="str">
        <f>IF(基本情報入力シート!M406="","",基本情報入力シート!M406)</f>
        <v/>
      </c>
      <c r="K369" s="495" t="str">
        <f>IF(基本情報入力シート!R406="","",基本情報入力シート!R406)</f>
        <v/>
      </c>
      <c r="L369" s="495" t="str">
        <f>IF(基本情報入力シート!W406="","",基本情報入力シート!W406)</f>
        <v/>
      </c>
      <c r="M369" s="502" t="str">
        <f>IF(基本情報入力シート!X406="","",基本情報入力シート!X406)</f>
        <v/>
      </c>
      <c r="N369" s="512" t="str">
        <f>IF(基本情報入力シート!Y406="","",基本情報入力シート!Y406)</f>
        <v/>
      </c>
      <c r="O369" s="519"/>
      <c r="P369" s="523"/>
      <c r="Q369" s="526"/>
      <c r="R369" s="533"/>
      <c r="S369" s="537"/>
      <c r="T369" s="541" t="e">
        <v>#N/A</v>
      </c>
      <c r="U369" s="545"/>
      <c r="V369" s="551"/>
      <c r="W369" s="552"/>
      <c r="X369" s="560" t="e">
        <v>#N/A</v>
      </c>
      <c r="Y369" s="560"/>
      <c r="Z369" s="564"/>
      <c r="AA369" s="569"/>
      <c r="AB369" s="573" t="e">
        <v>#N/A</v>
      </c>
      <c r="AC369" s="577"/>
      <c r="AD369" s="580" t="str">
        <f t="shared" si="20"/>
        <v/>
      </c>
      <c r="AE369" s="583" t="str">
        <f t="shared" si="21"/>
        <v/>
      </c>
      <c r="AF369" s="583" t="str">
        <f t="shared" si="22"/>
        <v/>
      </c>
      <c r="AG369" s="583" t="str">
        <f t="shared" si="23"/>
        <v/>
      </c>
    </row>
    <row r="370" spans="1:33" ht="24.9" customHeight="1">
      <c r="A370" s="477">
        <v>355</v>
      </c>
      <c r="B370" s="488" t="str">
        <f>IF(基本情報入力シート!C407="","",基本情報入力シート!C407)</f>
        <v/>
      </c>
      <c r="C370" s="488"/>
      <c r="D370" s="488"/>
      <c r="E370" s="488"/>
      <c r="F370" s="488"/>
      <c r="G370" s="488"/>
      <c r="H370" s="488"/>
      <c r="I370" s="488"/>
      <c r="J370" s="494" t="str">
        <f>IF(基本情報入力シート!M407="","",基本情報入力シート!M407)</f>
        <v/>
      </c>
      <c r="K370" s="495" t="str">
        <f>IF(基本情報入力シート!R407="","",基本情報入力シート!R407)</f>
        <v/>
      </c>
      <c r="L370" s="495" t="str">
        <f>IF(基本情報入力シート!W407="","",基本情報入力シート!W407)</f>
        <v/>
      </c>
      <c r="M370" s="502" t="str">
        <f>IF(基本情報入力シート!X407="","",基本情報入力シート!X407)</f>
        <v/>
      </c>
      <c r="N370" s="512" t="str">
        <f>IF(基本情報入力シート!Y407="","",基本情報入力シート!Y407)</f>
        <v/>
      </c>
      <c r="O370" s="519"/>
      <c r="P370" s="523"/>
      <c r="Q370" s="526"/>
      <c r="R370" s="533"/>
      <c r="S370" s="537"/>
      <c r="T370" s="541" t="e">
        <v>#N/A</v>
      </c>
      <c r="U370" s="545"/>
      <c r="V370" s="551"/>
      <c r="W370" s="552"/>
      <c r="X370" s="560" t="e">
        <v>#N/A</v>
      </c>
      <c r="Y370" s="560"/>
      <c r="Z370" s="564"/>
      <c r="AA370" s="569"/>
      <c r="AB370" s="573" t="e">
        <v>#N/A</v>
      </c>
      <c r="AC370" s="577"/>
      <c r="AD370" s="580" t="str">
        <f t="shared" si="20"/>
        <v/>
      </c>
      <c r="AE370" s="583" t="str">
        <f t="shared" si="21"/>
        <v/>
      </c>
      <c r="AF370" s="583" t="str">
        <f t="shared" si="22"/>
        <v/>
      </c>
      <c r="AG370" s="583" t="str">
        <f t="shared" si="23"/>
        <v/>
      </c>
    </row>
    <row r="371" spans="1:33" ht="24.9" customHeight="1">
      <c r="A371" s="477">
        <v>356</v>
      </c>
      <c r="B371" s="488" t="str">
        <f>IF(基本情報入力シート!C408="","",基本情報入力シート!C408)</f>
        <v/>
      </c>
      <c r="C371" s="488"/>
      <c r="D371" s="488"/>
      <c r="E371" s="488"/>
      <c r="F371" s="488"/>
      <c r="G371" s="488"/>
      <c r="H371" s="488"/>
      <c r="I371" s="488"/>
      <c r="J371" s="494" t="str">
        <f>IF(基本情報入力シート!M408="","",基本情報入力シート!M408)</f>
        <v/>
      </c>
      <c r="K371" s="495" t="str">
        <f>IF(基本情報入力シート!R408="","",基本情報入力シート!R408)</f>
        <v/>
      </c>
      <c r="L371" s="495" t="str">
        <f>IF(基本情報入力シート!W408="","",基本情報入力シート!W408)</f>
        <v/>
      </c>
      <c r="M371" s="502" t="str">
        <f>IF(基本情報入力シート!X408="","",基本情報入力シート!X408)</f>
        <v/>
      </c>
      <c r="N371" s="512" t="str">
        <f>IF(基本情報入力シート!Y408="","",基本情報入力シート!Y408)</f>
        <v/>
      </c>
      <c r="O371" s="519"/>
      <c r="P371" s="523"/>
      <c r="Q371" s="526"/>
      <c r="R371" s="533"/>
      <c r="S371" s="537"/>
      <c r="T371" s="541" t="e">
        <v>#N/A</v>
      </c>
      <c r="U371" s="545"/>
      <c r="V371" s="551"/>
      <c r="W371" s="552"/>
      <c r="X371" s="560" t="e">
        <v>#N/A</v>
      </c>
      <c r="Y371" s="560"/>
      <c r="Z371" s="564"/>
      <c r="AA371" s="569"/>
      <c r="AB371" s="573" t="e">
        <v>#N/A</v>
      </c>
      <c r="AC371" s="577"/>
      <c r="AD371" s="580" t="str">
        <f t="shared" si="20"/>
        <v/>
      </c>
      <c r="AE371" s="583" t="str">
        <f t="shared" si="21"/>
        <v/>
      </c>
      <c r="AF371" s="583" t="str">
        <f t="shared" si="22"/>
        <v/>
      </c>
      <c r="AG371" s="583" t="str">
        <f t="shared" si="23"/>
        <v/>
      </c>
    </row>
    <row r="372" spans="1:33" ht="24.9" customHeight="1">
      <c r="A372" s="477">
        <v>357</v>
      </c>
      <c r="B372" s="488" t="str">
        <f>IF(基本情報入力シート!C409="","",基本情報入力シート!C409)</f>
        <v/>
      </c>
      <c r="C372" s="488"/>
      <c r="D372" s="488"/>
      <c r="E372" s="488"/>
      <c r="F372" s="488"/>
      <c r="G372" s="488"/>
      <c r="H372" s="488"/>
      <c r="I372" s="488"/>
      <c r="J372" s="494" t="str">
        <f>IF(基本情報入力シート!M409="","",基本情報入力シート!M409)</f>
        <v/>
      </c>
      <c r="K372" s="495" t="str">
        <f>IF(基本情報入力シート!R409="","",基本情報入力シート!R409)</f>
        <v/>
      </c>
      <c r="L372" s="495" t="str">
        <f>IF(基本情報入力シート!W409="","",基本情報入力シート!W409)</f>
        <v/>
      </c>
      <c r="M372" s="502" t="str">
        <f>IF(基本情報入力シート!X409="","",基本情報入力シート!X409)</f>
        <v/>
      </c>
      <c r="N372" s="512" t="str">
        <f>IF(基本情報入力シート!Y409="","",基本情報入力シート!Y409)</f>
        <v/>
      </c>
      <c r="O372" s="519"/>
      <c r="P372" s="523"/>
      <c r="Q372" s="526"/>
      <c r="R372" s="533"/>
      <c r="S372" s="537"/>
      <c r="T372" s="541" t="e">
        <v>#N/A</v>
      </c>
      <c r="U372" s="545"/>
      <c r="V372" s="551"/>
      <c r="W372" s="552"/>
      <c r="X372" s="560" t="e">
        <v>#N/A</v>
      </c>
      <c r="Y372" s="560"/>
      <c r="Z372" s="564"/>
      <c r="AA372" s="569"/>
      <c r="AB372" s="573" t="e">
        <v>#N/A</v>
      </c>
      <c r="AC372" s="577"/>
      <c r="AD372" s="580" t="str">
        <f t="shared" si="20"/>
        <v/>
      </c>
      <c r="AE372" s="583" t="str">
        <f t="shared" si="21"/>
        <v/>
      </c>
      <c r="AF372" s="583" t="str">
        <f t="shared" si="22"/>
        <v/>
      </c>
      <c r="AG372" s="583" t="str">
        <f t="shared" si="23"/>
        <v/>
      </c>
    </row>
    <row r="373" spans="1:33" ht="24.9" customHeight="1">
      <c r="A373" s="477">
        <v>358</v>
      </c>
      <c r="B373" s="488" t="str">
        <f>IF(基本情報入力シート!C410="","",基本情報入力シート!C410)</f>
        <v/>
      </c>
      <c r="C373" s="488"/>
      <c r="D373" s="488"/>
      <c r="E373" s="488"/>
      <c r="F373" s="488"/>
      <c r="G373" s="488"/>
      <c r="H373" s="488"/>
      <c r="I373" s="488"/>
      <c r="J373" s="494" t="str">
        <f>IF(基本情報入力シート!M410="","",基本情報入力シート!M410)</f>
        <v/>
      </c>
      <c r="K373" s="495" t="str">
        <f>IF(基本情報入力シート!R410="","",基本情報入力シート!R410)</f>
        <v/>
      </c>
      <c r="L373" s="495" t="str">
        <f>IF(基本情報入力シート!W410="","",基本情報入力シート!W410)</f>
        <v/>
      </c>
      <c r="M373" s="502" t="str">
        <f>IF(基本情報入力シート!X410="","",基本情報入力シート!X410)</f>
        <v/>
      </c>
      <c r="N373" s="512" t="str">
        <f>IF(基本情報入力シート!Y410="","",基本情報入力シート!Y410)</f>
        <v/>
      </c>
      <c r="O373" s="519"/>
      <c r="P373" s="523"/>
      <c r="Q373" s="526"/>
      <c r="R373" s="533"/>
      <c r="S373" s="537"/>
      <c r="T373" s="541" t="e">
        <v>#N/A</v>
      </c>
      <c r="U373" s="545"/>
      <c r="V373" s="551"/>
      <c r="W373" s="552"/>
      <c r="X373" s="560" t="e">
        <v>#N/A</v>
      </c>
      <c r="Y373" s="560"/>
      <c r="Z373" s="564"/>
      <c r="AA373" s="569"/>
      <c r="AB373" s="573" t="e">
        <v>#N/A</v>
      </c>
      <c r="AC373" s="577"/>
      <c r="AD373" s="580" t="str">
        <f t="shared" si="20"/>
        <v/>
      </c>
      <c r="AE373" s="583" t="str">
        <f t="shared" si="21"/>
        <v/>
      </c>
      <c r="AF373" s="583" t="str">
        <f t="shared" si="22"/>
        <v/>
      </c>
      <c r="AG373" s="583" t="str">
        <f t="shared" si="23"/>
        <v/>
      </c>
    </row>
    <row r="374" spans="1:33" ht="24.9" customHeight="1">
      <c r="A374" s="477">
        <v>359</v>
      </c>
      <c r="B374" s="488" t="str">
        <f>IF(基本情報入力シート!C411="","",基本情報入力シート!C411)</f>
        <v/>
      </c>
      <c r="C374" s="488"/>
      <c r="D374" s="488"/>
      <c r="E374" s="488"/>
      <c r="F374" s="488"/>
      <c r="G374" s="488"/>
      <c r="H374" s="488"/>
      <c r="I374" s="488"/>
      <c r="J374" s="494" t="str">
        <f>IF(基本情報入力シート!M411="","",基本情報入力シート!M411)</f>
        <v/>
      </c>
      <c r="K374" s="495" t="str">
        <f>IF(基本情報入力シート!R411="","",基本情報入力シート!R411)</f>
        <v/>
      </c>
      <c r="L374" s="495" t="str">
        <f>IF(基本情報入力シート!W411="","",基本情報入力シート!W411)</f>
        <v/>
      </c>
      <c r="M374" s="502" t="str">
        <f>IF(基本情報入力シート!X411="","",基本情報入力シート!X411)</f>
        <v/>
      </c>
      <c r="N374" s="512" t="str">
        <f>IF(基本情報入力シート!Y411="","",基本情報入力シート!Y411)</f>
        <v/>
      </c>
      <c r="O374" s="519"/>
      <c r="P374" s="523"/>
      <c r="Q374" s="526"/>
      <c r="R374" s="533"/>
      <c r="S374" s="537"/>
      <c r="T374" s="541" t="e">
        <v>#N/A</v>
      </c>
      <c r="U374" s="545"/>
      <c r="V374" s="551"/>
      <c r="W374" s="552"/>
      <c r="X374" s="560" t="e">
        <v>#N/A</v>
      </c>
      <c r="Y374" s="560"/>
      <c r="Z374" s="564"/>
      <c r="AA374" s="569"/>
      <c r="AB374" s="573" t="e">
        <v>#N/A</v>
      </c>
      <c r="AC374" s="577"/>
      <c r="AD374" s="580" t="str">
        <f t="shared" si="20"/>
        <v/>
      </c>
      <c r="AE374" s="583" t="str">
        <f t="shared" si="21"/>
        <v/>
      </c>
      <c r="AF374" s="583" t="str">
        <f t="shared" si="22"/>
        <v/>
      </c>
      <c r="AG374" s="583" t="str">
        <f t="shared" si="23"/>
        <v/>
      </c>
    </row>
    <row r="375" spans="1:33" ht="24.9" customHeight="1">
      <c r="A375" s="477">
        <v>360</v>
      </c>
      <c r="B375" s="488" t="str">
        <f>IF(基本情報入力シート!C412="","",基本情報入力シート!C412)</f>
        <v/>
      </c>
      <c r="C375" s="488"/>
      <c r="D375" s="488"/>
      <c r="E375" s="488"/>
      <c r="F375" s="488"/>
      <c r="G375" s="488"/>
      <c r="H375" s="488"/>
      <c r="I375" s="488"/>
      <c r="J375" s="494" t="str">
        <f>IF(基本情報入力シート!M412="","",基本情報入力シート!M412)</f>
        <v/>
      </c>
      <c r="K375" s="495" t="str">
        <f>IF(基本情報入力シート!R412="","",基本情報入力シート!R412)</f>
        <v/>
      </c>
      <c r="L375" s="495" t="str">
        <f>IF(基本情報入力シート!W412="","",基本情報入力シート!W412)</f>
        <v/>
      </c>
      <c r="M375" s="502" t="str">
        <f>IF(基本情報入力シート!X412="","",基本情報入力シート!X412)</f>
        <v/>
      </c>
      <c r="N375" s="512" t="str">
        <f>IF(基本情報入力シート!Y412="","",基本情報入力シート!Y412)</f>
        <v/>
      </c>
      <c r="O375" s="519"/>
      <c r="P375" s="523"/>
      <c r="Q375" s="526"/>
      <c r="R375" s="533"/>
      <c r="S375" s="537"/>
      <c r="T375" s="541" t="e">
        <v>#N/A</v>
      </c>
      <c r="U375" s="545"/>
      <c r="V375" s="551"/>
      <c r="W375" s="552"/>
      <c r="X375" s="560" t="e">
        <v>#N/A</v>
      </c>
      <c r="Y375" s="560"/>
      <c r="Z375" s="564"/>
      <c r="AA375" s="569"/>
      <c r="AB375" s="573" t="e">
        <v>#N/A</v>
      </c>
      <c r="AC375" s="577"/>
      <c r="AD375" s="580" t="str">
        <f t="shared" si="20"/>
        <v/>
      </c>
      <c r="AE375" s="583" t="str">
        <f t="shared" si="21"/>
        <v/>
      </c>
      <c r="AF375" s="583" t="str">
        <f t="shared" si="22"/>
        <v/>
      </c>
      <c r="AG375" s="583" t="str">
        <f t="shared" si="23"/>
        <v/>
      </c>
    </row>
    <row r="376" spans="1:33" ht="24.9" customHeight="1">
      <c r="A376" s="477">
        <v>361</v>
      </c>
      <c r="B376" s="488" t="str">
        <f>IF(基本情報入力シート!C413="","",基本情報入力シート!C413)</f>
        <v/>
      </c>
      <c r="C376" s="488"/>
      <c r="D376" s="488"/>
      <c r="E376" s="488"/>
      <c r="F376" s="488"/>
      <c r="G376" s="488"/>
      <c r="H376" s="488"/>
      <c r="I376" s="488"/>
      <c r="J376" s="494" t="str">
        <f>IF(基本情報入力シート!M413="","",基本情報入力シート!M413)</f>
        <v/>
      </c>
      <c r="K376" s="495" t="str">
        <f>IF(基本情報入力シート!R413="","",基本情報入力シート!R413)</f>
        <v/>
      </c>
      <c r="L376" s="495" t="str">
        <f>IF(基本情報入力シート!W413="","",基本情報入力シート!W413)</f>
        <v/>
      </c>
      <c r="M376" s="502" t="str">
        <f>IF(基本情報入力シート!X413="","",基本情報入力シート!X413)</f>
        <v/>
      </c>
      <c r="N376" s="512" t="str">
        <f>IF(基本情報入力シート!Y413="","",基本情報入力シート!Y413)</f>
        <v/>
      </c>
      <c r="O376" s="519"/>
      <c r="P376" s="523"/>
      <c r="Q376" s="526"/>
      <c r="R376" s="533"/>
      <c r="S376" s="537"/>
      <c r="T376" s="541" t="e">
        <v>#N/A</v>
      </c>
      <c r="U376" s="545"/>
      <c r="V376" s="551"/>
      <c r="W376" s="552"/>
      <c r="X376" s="560" t="e">
        <v>#N/A</v>
      </c>
      <c r="Y376" s="560"/>
      <c r="Z376" s="564"/>
      <c r="AA376" s="569"/>
      <c r="AB376" s="573" t="e">
        <v>#N/A</v>
      </c>
      <c r="AC376" s="577"/>
      <c r="AD376" s="580" t="str">
        <f t="shared" si="20"/>
        <v/>
      </c>
      <c r="AE376" s="583" t="str">
        <f t="shared" si="21"/>
        <v/>
      </c>
      <c r="AF376" s="583" t="str">
        <f t="shared" si="22"/>
        <v/>
      </c>
      <c r="AG376" s="583" t="str">
        <f t="shared" si="23"/>
        <v/>
      </c>
    </row>
    <row r="377" spans="1:33" ht="24.9" customHeight="1">
      <c r="A377" s="477">
        <v>362</v>
      </c>
      <c r="B377" s="488" t="str">
        <f>IF(基本情報入力シート!C414="","",基本情報入力シート!C414)</f>
        <v/>
      </c>
      <c r="C377" s="488"/>
      <c r="D377" s="488"/>
      <c r="E377" s="488"/>
      <c r="F377" s="488"/>
      <c r="G377" s="488"/>
      <c r="H377" s="488"/>
      <c r="I377" s="488"/>
      <c r="J377" s="494" t="str">
        <f>IF(基本情報入力シート!M414="","",基本情報入力シート!M414)</f>
        <v/>
      </c>
      <c r="K377" s="495" t="str">
        <f>IF(基本情報入力シート!R414="","",基本情報入力シート!R414)</f>
        <v/>
      </c>
      <c r="L377" s="495" t="str">
        <f>IF(基本情報入力シート!W414="","",基本情報入力シート!W414)</f>
        <v/>
      </c>
      <c r="M377" s="502" t="str">
        <f>IF(基本情報入力シート!X414="","",基本情報入力シート!X414)</f>
        <v/>
      </c>
      <c r="N377" s="512" t="str">
        <f>IF(基本情報入力シート!Y414="","",基本情報入力シート!Y414)</f>
        <v/>
      </c>
      <c r="O377" s="519"/>
      <c r="P377" s="523"/>
      <c r="Q377" s="526"/>
      <c r="R377" s="533"/>
      <c r="S377" s="537"/>
      <c r="T377" s="541" t="e">
        <v>#N/A</v>
      </c>
      <c r="U377" s="545"/>
      <c r="V377" s="551"/>
      <c r="W377" s="552"/>
      <c r="X377" s="560" t="e">
        <v>#N/A</v>
      </c>
      <c r="Y377" s="560"/>
      <c r="Z377" s="564"/>
      <c r="AA377" s="569"/>
      <c r="AB377" s="573" t="e">
        <v>#N/A</v>
      </c>
      <c r="AC377" s="577"/>
      <c r="AD377" s="580" t="str">
        <f t="shared" si="20"/>
        <v/>
      </c>
      <c r="AE377" s="583" t="str">
        <f t="shared" si="21"/>
        <v/>
      </c>
      <c r="AF377" s="583" t="str">
        <f t="shared" si="22"/>
        <v/>
      </c>
      <c r="AG377" s="583" t="str">
        <f t="shared" si="23"/>
        <v/>
      </c>
    </row>
    <row r="378" spans="1:33" ht="24.9" customHeight="1">
      <c r="A378" s="477">
        <v>363</v>
      </c>
      <c r="B378" s="488" t="str">
        <f>IF(基本情報入力シート!C415="","",基本情報入力シート!C415)</f>
        <v/>
      </c>
      <c r="C378" s="488"/>
      <c r="D378" s="488"/>
      <c r="E378" s="488"/>
      <c r="F378" s="488"/>
      <c r="G378" s="488"/>
      <c r="H378" s="488"/>
      <c r="I378" s="488"/>
      <c r="J378" s="494" t="str">
        <f>IF(基本情報入力シート!M415="","",基本情報入力シート!M415)</f>
        <v/>
      </c>
      <c r="K378" s="495" t="str">
        <f>IF(基本情報入力シート!R415="","",基本情報入力シート!R415)</f>
        <v/>
      </c>
      <c r="L378" s="495" t="str">
        <f>IF(基本情報入力シート!W415="","",基本情報入力シート!W415)</f>
        <v/>
      </c>
      <c r="M378" s="502" t="str">
        <f>IF(基本情報入力シート!X415="","",基本情報入力シート!X415)</f>
        <v/>
      </c>
      <c r="N378" s="512" t="str">
        <f>IF(基本情報入力シート!Y415="","",基本情報入力シート!Y415)</f>
        <v/>
      </c>
      <c r="O378" s="519"/>
      <c r="P378" s="523"/>
      <c r="Q378" s="526"/>
      <c r="R378" s="533"/>
      <c r="S378" s="537"/>
      <c r="T378" s="541" t="e">
        <v>#N/A</v>
      </c>
      <c r="U378" s="545"/>
      <c r="V378" s="551"/>
      <c r="W378" s="552"/>
      <c r="X378" s="560" t="e">
        <v>#N/A</v>
      </c>
      <c r="Y378" s="560"/>
      <c r="Z378" s="564"/>
      <c r="AA378" s="569"/>
      <c r="AB378" s="573" t="e">
        <v>#N/A</v>
      </c>
      <c r="AC378" s="577"/>
      <c r="AD378" s="580" t="str">
        <f t="shared" si="20"/>
        <v/>
      </c>
      <c r="AE378" s="583" t="str">
        <f t="shared" si="21"/>
        <v/>
      </c>
      <c r="AF378" s="583" t="str">
        <f t="shared" si="22"/>
        <v/>
      </c>
      <c r="AG378" s="583" t="str">
        <f t="shared" si="23"/>
        <v/>
      </c>
    </row>
    <row r="379" spans="1:33" ht="24.9" customHeight="1">
      <c r="A379" s="477">
        <v>364</v>
      </c>
      <c r="B379" s="488" t="str">
        <f>IF(基本情報入力シート!C416="","",基本情報入力シート!C416)</f>
        <v/>
      </c>
      <c r="C379" s="488"/>
      <c r="D379" s="488"/>
      <c r="E379" s="488"/>
      <c r="F379" s="488"/>
      <c r="G379" s="488"/>
      <c r="H379" s="488"/>
      <c r="I379" s="488"/>
      <c r="J379" s="494" t="str">
        <f>IF(基本情報入力シート!M416="","",基本情報入力シート!M416)</f>
        <v/>
      </c>
      <c r="K379" s="495" t="str">
        <f>IF(基本情報入力シート!R416="","",基本情報入力シート!R416)</f>
        <v/>
      </c>
      <c r="L379" s="495" t="str">
        <f>IF(基本情報入力シート!W416="","",基本情報入力シート!W416)</f>
        <v/>
      </c>
      <c r="M379" s="502" t="str">
        <f>IF(基本情報入力シート!X416="","",基本情報入力シート!X416)</f>
        <v/>
      </c>
      <c r="N379" s="512" t="str">
        <f>IF(基本情報入力シート!Y416="","",基本情報入力シート!Y416)</f>
        <v/>
      </c>
      <c r="O379" s="519"/>
      <c r="P379" s="523"/>
      <c r="Q379" s="526"/>
      <c r="R379" s="533"/>
      <c r="S379" s="537"/>
      <c r="T379" s="541" t="e">
        <v>#N/A</v>
      </c>
      <c r="U379" s="545"/>
      <c r="V379" s="551"/>
      <c r="W379" s="552"/>
      <c r="X379" s="560" t="e">
        <v>#N/A</v>
      </c>
      <c r="Y379" s="560"/>
      <c r="Z379" s="564"/>
      <c r="AA379" s="569"/>
      <c r="AB379" s="573" t="e">
        <v>#N/A</v>
      </c>
      <c r="AC379" s="577"/>
      <c r="AD379" s="580" t="str">
        <f t="shared" si="20"/>
        <v/>
      </c>
      <c r="AE379" s="583" t="str">
        <f t="shared" si="21"/>
        <v/>
      </c>
      <c r="AF379" s="583" t="str">
        <f t="shared" si="22"/>
        <v/>
      </c>
      <c r="AG379" s="583" t="str">
        <f t="shared" si="23"/>
        <v/>
      </c>
    </row>
    <row r="380" spans="1:33" ht="24.9" customHeight="1">
      <c r="A380" s="477">
        <v>365</v>
      </c>
      <c r="B380" s="488" t="str">
        <f>IF(基本情報入力シート!C417="","",基本情報入力シート!C417)</f>
        <v/>
      </c>
      <c r="C380" s="488"/>
      <c r="D380" s="488"/>
      <c r="E380" s="488"/>
      <c r="F380" s="488"/>
      <c r="G380" s="488"/>
      <c r="H380" s="488"/>
      <c r="I380" s="488"/>
      <c r="J380" s="494" t="str">
        <f>IF(基本情報入力シート!M417="","",基本情報入力シート!M417)</f>
        <v/>
      </c>
      <c r="K380" s="495" t="str">
        <f>IF(基本情報入力シート!R417="","",基本情報入力シート!R417)</f>
        <v/>
      </c>
      <c r="L380" s="495" t="str">
        <f>IF(基本情報入力シート!W417="","",基本情報入力シート!W417)</f>
        <v/>
      </c>
      <c r="M380" s="502" t="str">
        <f>IF(基本情報入力シート!X417="","",基本情報入力シート!X417)</f>
        <v/>
      </c>
      <c r="N380" s="512" t="str">
        <f>IF(基本情報入力シート!Y417="","",基本情報入力シート!Y417)</f>
        <v/>
      </c>
      <c r="O380" s="519"/>
      <c r="P380" s="523"/>
      <c r="Q380" s="526"/>
      <c r="R380" s="533"/>
      <c r="S380" s="537"/>
      <c r="T380" s="541" t="e">
        <v>#N/A</v>
      </c>
      <c r="U380" s="545"/>
      <c r="V380" s="551"/>
      <c r="W380" s="552"/>
      <c r="X380" s="560" t="e">
        <v>#N/A</v>
      </c>
      <c r="Y380" s="560"/>
      <c r="Z380" s="564"/>
      <c r="AA380" s="569"/>
      <c r="AB380" s="573" t="e">
        <v>#N/A</v>
      </c>
      <c r="AC380" s="577"/>
      <c r="AD380" s="580" t="str">
        <f t="shared" si="20"/>
        <v/>
      </c>
      <c r="AE380" s="583" t="str">
        <f t="shared" si="21"/>
        <v/>
      </c>
      <c r="AF380" s="583" t="str">
        <f t="shared" si="22"/>
        <v/>
      </c>
      <c r="AG380" s="583" t="str">
        <f t="shared" si="23"/>
        <v/>
      </c>
    </row>
    <row r="381" spans="1:33" ht="24.9" customHeight="1">
      <c r="A381" s="477">
        <v>366</v>
      </c>
      <c r="B381" s="488" t="str">
        <f>IF(基本情報入力シート!C418="","",基本情報入力シート!C418)</f>
        <v/>
      </c>
      <c r="C381" s="488"/>
      <c r="D381" s="488"/>
      <c r="E381" s="488"/>
      <c r="F381" s="488"/>
      <c r="G381" s="488"/>
      <c r="H381" s="488"/>
      <c r="I381" s="488"/>
      <c r="J381" s="494" t="str">
        <f>IF(基本情報入力シート!M418="","",基本情報入力シート!M418)</f>
        <v/>
      </c>
      <c r="K381" s="495" t="str">
        <f>IF(基本情報入力シート!R418="","",基本情報入力シート!R418)</f>
        <v/>
      </c>
      <c r="L381" s="495" t="str">
        <f>IF(基本情報入力シート!W418="","",基本情報入力シート!W418)</f>
        <v/>
      </c>
      <c r="M381" s="502" t="str">
        <f>IF(基本情報入力シート!X418="","",基本情報入力シート!X418)</f>
        <v/>
      </c>
      <c r="N381" s="512" t="str">
        <f>IF(基本情報入力シート!Y418="","",基本情報入力シート!Y418)</f>
        <v/>
      </c>
      <c r="O381" s="519"/>
      <c r="P381" s="523"/>
      <c r="Q381" s="526"/>
      <c r="R381" s="533"/>
      <c r="S381" s="537"/>
      <c r="T381" s="541" t="e">
        <v>#N/A</v>
      </c>
      <c r="U381" s="545"/>
      <c r="V381" s="551"/>
      <c r="W381" s="552"/>
      <c r="X381" s="560" t="e">
        <v>#N/A</v>
      </c>
      <c r="Y381" s="560"/>
      <c r="Z381" s="564"/>
      <c r="AA381" s="569"/>
      <c r="AB381" s="573" t="e">
        <v>#N/A</v>
      </c>
      <c r="AC381" s="577"/>
      <c r="AD381" s="580" t="str">
        <f t="shared" si="20"/>
        <v/>
      </c>
      <c r="AE381" s="583" t="str">
        <f t="shared" si="21"/>
        <v/>
      </c>
      <c r="AF381" s="583" t="str">
        <f t="shared" si="22"/>
        <v/>
      </c>
      <c r="AG381" s="583" t="str">
        <f t="shared" si="23"/>
        <v/>
      </c>
    </row>
    <row r="382" spans="1:33" ht="24.9" customHeight="1">
      <c r="A382" s="477">
        <v>367</v>
      </c>
      <c r="B382" s="488" t="str">
        <f>IF(基本情報入力シート!C419="","",基本情報入力シート!C419)</f>
        <v/>
      </c>
      <c r="C382" s="488"/>
      <c r="D382" s="488"/>
      <c r="E382" s="488"/>
      <c r="F382" s="488"/>
      <c r="G382" s="488"/>
      <c r="H382" s="488"/>
      <c r="I382" s="488"/>
      <c r="J382" s="494" t="str">
        <f>IF(基本情報入力シート!M419="","",基本情報入力シート!M419)</f>
        <v/>
      </c>
      <c r="K382" s="495" t="str">
        <f>IF(基本情報入力シート!R419="","",基本情報入力シート!R419)</f>
        <v/>
      </c>
      <c r="L382" s="495" t="str">
        <f>IF(基本情報入力シート!W419="","",基本情報入力シート!W419)</f>
        <v/>
      </c>
      <c r="M382" s="502" t="str">
        <f>IF(基本情報入力シート!X419="","",基本情報入力シート!X419)</f>
        <v/>
      </c>
      <c r="N382" s="512" t="str">
        <f>IF(基本情報入力シート!Y419="","",基本情報入力シート!Y419)</f>
        <v/>
      </c>
      <c r="O382" s="519"/>
      <c r="P382" s="523"/>
      <c r="Q382" s="526"/>
      <c r="R382" s="533"/>
      <c r="S382" s="537"/>
      <c r="T382" s="541" t="e">
        <v>#N/A</v>
      </c>
      <c r="U382" s="545"/>
      <c r="V382" s="551"/>
      <c r="W382" s="552"/>
      <c r="X382" s="560" t="e">
        <v>#N/A</v>
      </c>
      <c r="Y382" s="560"/>
      <c r="Z382" s="564"/>
      <c r="AA382" s="569"/>
      <c r="AB382" s="573" t="e">
        <v>#N/A</v>
      </c>
      <c r="AC382" s="577"/>
      <c r="AD382" s="580" t="str">
        <f t="shared" si="20"/>
        <v/>
      </c>
      <c r="AE382" s="583" t="str">
        <f t="shared" si="21"/>
        <v/>
      </c>
      <c r="AF382" s="583" t="str">
        <f t="shared" si="22"/>
        <v/>
      </c>
      <c r="AG382" s="583" t="str">
        <f t="shared" si="23"/>
        <v/>
      </c>
    </row>
    <row r="383" spans="1:33" ht="24.9" customHeight="1">
      <c r="A383" s="477">
        <v>368</v>
      </c>
      <c r="B383" s="488" t="str">
        <f>IF(基本情報入力シート!C420="","",基本情報入力シート!C420)</f>
        <v/>
      </c>
      <c r="C383" s="488"/>
      <c r="D383" s="488"/>
      <c r="E383" s="488"/>
      <c r="F383" s="488"/>
      <c r="G383" s="488"/>
      <c r="H383" s="488"/>
      <c r="I383" s="488"/>
      <c r="J383" s="494" t="str">
        <f>IF(基本情報入力シート!M420="","",基本情報入力シート!M420)</f>
        <v/>
      </c>
      <c r="K383" s="495" t="str">
        <f>IF(基本情報入力シート!R420="","",基本情報入力シート!R420)</f>
        <v/>
      </c>
      <c r="L383" s="495" t="str">
        <f>IF(基本情報入力シート!W420="","",基本情報入力シート!W420)</f>
        <v/>
      </c>
      <c r="M383" s="502" t="str">
        <f>IF(基本情報入力シート!X420="","",基本情報入力シート!X420)</f>
        <v/>
      </c>
      <c r="N383" s="512" t="str">
        <f>IF(基本情報入力シート!Y420="","",基本情報入力シート!Y420)</f>
        <v/>
      </c>
      <c r="O383" s="519"/>
      <c r="P383" s="523"/>
      <c r="Q383" s="526"/>
      <c r="R383" s="533"/>
      <c r="S383" s="537"/>
      <c r="T383" s="541" t="e">
        <v>#N/A</v>
      </c>
      <c r="U383" s="545"/>
      <c r="V383" s="551"/>
      <c r="W383" s="552"/>
      <c r="X383" s="560" t="e">
        <v>#N/A</v>
      </c>
      <c r="Y383" s="560"/>
      <c r="Z383" s="564"/>
      <c r="AA383" s="569"/>
      <c r="AB383" s="573" t="e">
        <v>#N/A</v>
      </c>
      <c r="AC383" s="577"/>
      <c r="AD383" s="580" t="str">
        <f t="shared" si="20"/>
        <v/>
      </c>
      <c r="AE383" s="583" t="str">
        <f t="shared" si="21"/>
        <v/>
      </c>
      <c r="AF383" s="583" t="str">
        <f t="shared" si="22"/>
        <v/>
      </c>
      <c r="AG383" s="583" t="str">
        <f t="shared" si="23"/>
        <v/>
      </c>
    </row>
    <row r="384" spans="1:33" ht="24.9" customHeight="1">
      <c r="A384" s="477">
        <v>369</v>
      </c>
      <c r="B384" s="488" t="str">
        <f>IF(基本情報入力シート!C421="","",基本情報入力シート!C421)</f>
        <v/>
      </c>
      <c r="C384" s="488"/>
      <c r="D384" s="488"/>
      <c r="E384" s="488"/>
      <c r="F384" s="488"/>
      <c r="G384" s="488"/>
      <c r="H384" s="488"/>
      <c r="I384" s="488"/>
      <c r="J384" s="494" t="str">
        <f>IF(基本情報入力シート!M421="","",基本情報入力シート!M421)</f>
        <v/>
      </c>
      <c r="K384" s="495" t="str">
        <f>IF(基本情報入力シート!R421="","",基本情報入力シート!R421)</f>
        <v/>
      </c>
      <c r="L384" s="495" t="str">
        <f>IF(基本情報入力シート!W421="","",基本情報入力シート!W421)</f>
        <v/>
      </c>
      <c r="M384" s="502" t="str">
        <f>IF(基本情報入力シート!X421="","",基本情報入力シート!X421)</f>
        <v/>
      </c>
      <c r="N384" s="512" t="str">
        <f>IF(基本情報入力シート!Y421="","",基本情報入力シート!Y421)</f>
        <v/>
      </c>
      <c r="O384" s="519"/>
      <c r="P384" s="523"/>
      <c r="Q384" s="526"/>
      <c r="R384" s="533"/>
      <c r="S384" s="537"/>
      <c r="T384" s="541" t="e">
        <v>#N/A</v>
      </c>
      <c r="U384" s="545"/>
      <c r="V384" s="551"/>
      <c r="W384" s="552"/>
      <c r="X384" s="560" t="e">
        <v>#N/A</v>
      </c>
      <c r="Y384" s="560"/>
      <c r="Z384" s="564"/>
      <c r="AA384" s="569"/>
      <c r="AB384" s="573" t="e">
        <v>#N/A</v>
      </c>
      <c r="AC384" s="577"/>
      <c r="AD384" s="580" t="str">
        <f t="shared" si="20"/>
        <v/>
      </c>
      <c r="AE384" s="583" t="str">
        <f t="shared" si="21"/>
        <v/>
      </c>
      <c r="AF384" s="583" t="str">
        <f t="shared" si="22"/>
        <v/>
      </c>
      <c r="AG384" s="583" t="str">
        <f t="shared" si="23"/>
        <v/>
      </c>
    </row>
    <row r="385" spans="1:33" ht="24.9" customHeight="1">
      <c r="A385" s="477">
        <v>370</v>
      </c>
      <c r="B385" s="488" t="str">
        <f>IF(基本情報入力シート!C422="","",基本情報入力シート!C422)</f>
        <v/>
      </c>
      <c r="C385" s="488"/>
      <c r="D385" s="488"/>
      <c r="E385" s="488"/>
      <c r="F385" s="488"/>
      <c r="G385" s="488"/>
      <c r="H385" s="488"/>
      <c r="I385" s="488"/>
      <c r="J385" s="494" t="str">
        <f>IF(基本情報入力シート!M422="","",基本情報入力シート!M422)</f>
        <v/>
      </c>
      <c r="K385" s="495" t="str">
        <f>IF(基本情報入力シート!R422="","",基本情報入力シート!R422)</f>
        <v/>
      </c>
      <c r="L385" s="495" t="str">
        <f>IF(基本情報入力シート!W422="","",基本情報入力シート!W422)</f>
        <v/>
      </c>
      <c r="M385" s="502" t="str">
        <f>IF(基本情報入力シート!X422="","",基本情報入力シート!X422)</f>
        <v/>
      </c>
      <c r="N385" s="512" t="str">
        <f>IF(基本情報入力シート!Y422="","",基本情報入力シート!Y422)</f>
        <v/>
      </c>
      <c r="O385" s="519"/>
      <c r="P385" s="523"/>
      <c r="Q385" s="526"/>
      <c r="R385" s="533"/>
      <c r="S385" s="537"/>
      <c r="T385" s="541" t="e">
        <v>#N/A</v>
      </c>
      <c r="U385" s="545"/>
      <c r="V385" s="551"/>
      <c r="W385" s="552"/>
      <c r="X385" s="560" t="e">
        <v>#N/A</v>
      </c>
      <c r="Y385" s="560"/>
      <c r="Z385" s="564"/>
      <c r="AA385" s="569"/>
      <c r="AB385" s="573" t="e">
        <v>#N/A</v>
      </c>
      <c r="AC385" s="577"/>
      <c r="AD385" s="580" t="str">
        <f t="shared" si="20"/>
        <v/>
      </c>
      <c r="AE385" s="583" t="str">
        <f t="shared" si="21"/>
        <v/>
      </c>
      <c r="AF385" s="583" t="str">
        <f t="shared" si="22"/>
        <v/>
      </c>
      <c r="AG385" s="583" t="str">
        <f t="shared" si="23"/>
        <v/>
      </c>
    </row>
    <row r="386" spans="1:33" ht="24.9" customHeight="1">
      <c r="A386" s="477">
        <v>371</v>
      </c>
      <c r="B386" s="488" t="str">
        <f>IF(基本情報入力シート!C423="","",基本情報入力シート!C423)</f>
        <v/>
      </c>
      <c r="C386" s="488"/>
      <c r="D386" s="488"/>
      <c r="E386" s="488"/>
      <c r="F386" s="488"/>
      <c r="G386" s="488"/>
      <c r="H386" s="488"/>
      <c r="I386" s="488"/>
      <c r="J386" s="494" t="str">
        <f>IF(基本情報入力シート!M423="","",基本情報入力シート!M423)</f>
        <v/>
      </c>
      <c r="K386" s="495" t="str">
        <f>IF(基本情報入力シート!R423="","",基本情報入力シート!R423)</f>
        <v/>
      </c>
      <c r="L386" s="495" t="str">
        <f>IF(基本情報入力シート!W423="","",基本情報入力シート!W423)</f>
        <v/>
      </c>
      <c r="M386" s="502" t="str">
        <f>IF(基本情報入力シート!X423="","",基本情報入力シート!X423)</f>
        <v/>
      </c>
      <c r="N386" s="512" t="str">
        <f>IF(基本情報入力シート!Y423="","",基本情報入力シート!Y423)</f>
        <v/>
      </c>
      <c r="O386" s="519"/>
      <c r="P386" s="523"/>
      <c r="Q386" s="526"/>
      <c r="R386" s="533"/>
      <c r="S386" s="537"/>
      <c r="T386" s="541" t="e">
        <v>#N/A</v>
      </c>
      <c r="U386" s="545"/>
      <c r="V386" s="551"/>
      <c r="W386" s="552"/>
      <c r="X386" s="560" t="e">
        <v>#N/A</v>
      </c>
      <c r="Y386" s="560"/>
      <c r="Z386" s="564"/>
      <c r="AA386" s="569"/>
      <c r="AB386" s="573" t="e">
        <v>#N/A</v>
      </c>
      <c r="AC386" s="577"/>
      <c r="AD386" s="580" t="str">
        <f t="shared" si="20"/>
        <v/>
      </c>
      <c r="AE386" s="583" t="str">
        <f t="shared" si="21"/>
        <v/>
      </c>
      <c r="AF386" s="583" t="str">
        <f t="shared" si="22"/>
        <v/>
      </c>
      <c r="AG386" s="583" t="str">
        <f t="shared" si="23"/>
        <v/>
      </c>
    </row>
    <row r="387" spans="1:33" ht="24.9" customHeight="1">
      <c r="A387" s="477">
        <v>372</v>
      </c>
      <c r="B387" s="488" t="str">
        <f>IF(基本情報入力シート!C424="","",基本情報入力シート!C424)</f>
        <v/>
      </c>
      <c r="C387" s="488"/>
      <c r="D387" s="488"/>
      <c r="E387" s="488"/>
      <c r="F387" s="488"/>
      <c r="G387" s="488"/>
      <c r="H387" s="488"/>
      <c r="I387" s="488"/>
      <c r="J387" s="494" t="str">
        <f>IF(基本情報入力シート!M424="","",基本情報入力シート!M424)</f>
        <v/>
      </c>
      <c r="K387" s="495" t="str">
        <f>IF(基本情報入力シート!R424="","",基本情報入力シート!R424)</f>
        <v/>
      </c>
      <c r="L387" s="495" t="str">
        <f>IF(基本情報入力シート!W424="","",基本情報入力シート!W424)</f>
        <v/>
      </c>
      <c r="M387" s="502" t="str">
        <f>IF(基本情報入力シート!X424="","",基本情報入力シート!X424)</f>
        <v/>
      </c>
      <c r="N387" s="512" t="str">
        <f>IF(基本情報入力シート!Y424="","",基本情報入力シート!Y424)</f>
        <v/>
      </c>
      <c r="O387" s="519"/>
      <c r="P387" s="523"/>
      <c r="Q387" s="526"/>
      <c r="R387" s="533"/>
      <c r="S387" s="537"/>
      <c r="T387" s="541" t="e">
        <v>#N/A</v>
      </c>
      <c r="U387" s="545"/>
      <c r="V387" s="551"/>
      <c r="W387" s="552"/>
      <c r="X387" s="560" t="e">
        <v>#N/A</v>
      </c>
      <c r="Y387" s="560"/>
      <c r="Z387" s="564"/>
      <c r="AA387" s="569"/>
      <c r="AB387" s="573" t="e">
        <v>#N/A</v>
      </c>
      <c r="AC387" s="577"/>
      <c r="AD387" s="580" t="str">
        <f t="shared" si="20"/>
        <v/>
      </c>
      <c r="AE387" s="583" t="str">
        <f t="shared" si="21"/>
        <v/>
      </c>
      <c r="AF387" s="583" t="str">
        <f t="shared" si="22"/>
        <v/>
      </c>
      <c r="AG387" s="583" t="str">
        <f t="shared" si="23"/>
        <v/>
      </c>
    </row>
    <row r="388" spans="1:33" ht="24.9" customHeight="1">
      <c r="A388" s="477">
        <v>373</v>
      </c>
      <c r="B388" s="488" t="str">
        <f>IF(基本情報入力シート!C425="","",基本情報入力シート!C425)</f>
        <v/>
      </c>
      <c r="C388" s="488"/>
      <c r="D388" s="488"/>
      <c r="E388" s="488"/>
      <c r="F388" s="488"/>
      <c r="G388" s="488"/>
      <c r="H388" s="488"/>
      <c r="I388" s="488"/>
      <c r="J388" s="494" t="str">
        <f>IF(基本情報入力シート!M425="","",基本情報入力シート!M425)</f>
        <v/>
      </c>
      <c r="K388" s="495" t="str">
        <f>IF(基本情報入力シート!R425="","",基本情報入力シート!R425)</f>
        <v/>
      </c>
      <c r="L388" s="495" t="str">
        <f>IF(基本情報入力シート!W425="","",基本情報入力シート!W425)</f>
        <v/>
      </c>
      <c r="M388" s="502" t="str">
        <f>IF(基本情報入力シート!X425="","",基本情報入力シート!X425)</f>
        <v/>
      </c>
      <c r="N388" s="512" t="str">
        <f>IF(基本情報入力シート!Y425="","",基本情報入力シート!Y425)</f>
        <v/>
      </c>
      <c r="O388" s="519"/>
      <c r="P388" s="523"/>
      <c r="Q388" s="526"/>
      <c r="R388" s="533"/>
      <c r="S388" s="537"/>
      <c r="T388" s="541" t="e">
        <v>#N/A</v>
      </c>
      <c r="U388" s="545"/>
      <c r="V388" s="551"/>
      <c r="W388" s="552"/>
      <c r="X388" s="560" t="e">
        <v>#N/A</v>
      </c>
      <c r="Y388" s="560"/>
      <c r="Z388" s="564"/>
      <c r="AA388" s="569"/>
      <c r="AB388" s="573" t="e">
        <v>#N/A</v>
      </c>
      <c r="AC388" s="577"/>
      <c r="AD388" s="580" t="str">
        <f t="shared" si="20"/>
        <v/>
      </c>
      <c r="AE388" s="583" t="str">
        <f t="shared" si="21"/>
        <v/>
      </c>
      <c r="AF388" s="583" t="str">
        <f t="shared" si="22"/>
        <v/>
      </c>
      <c r="AG388" s="583" t="str">
        <f t="shared" si="23"/>
        <v/>
      </c>
    </row>
    <row r="389" spans="1:33" ht="24.9" customHeight="1">
      <c r="A389" s="477">
        <v>374</v>
      </c>
      <c r="B389" s="488" t="str">
        <f>IF(基本情報入力シート!C426="","",基本情報入力シート!C426)</f>
        <v/>
      </c>
      <c r="C389" s="488"/>
      <c r="D389" s="488"/>
      <c r="E389" s="488"/>
      <c r="F389" s="488"/>
      <c r="G389" s="488"/>
      <c r="H389" s="488"/>
      <c r="I389" s="488"/>
      <c r="J389" s="494" t="str">
        <f>IF(基本情報入力シート!M426="","",基本情報入力シート!M426)</f>
        <v/>
      </c>
      <c r="K389" s="495" t="str">
        <f>IF(基本情報入力シート!R426="","",基本情報入力シート!R426)</f>
        <v/>
      </c>
      <c r="L389" s="495" t="str">
        <f>IF(基本情報入力シート!W426="","",基本情報入力シート!W426)</f>
        <v/>
      </c>
      <c r="M389" s="502" t="str">
        <f>IF(基本情報入力シート!X426="","",基本情報入力シート!X426)</f>
        <v/>
      </c>
      <c r="N389" s="512" t="str">
        <f>IF(基本情報入力シート!Y426="","",基本情報入力シート!Y426)</f>
        <v/>
      </c>
      <c r="O389" s="519"/>
      <c r="P389" s="523"/>
      <c r="Q389" s="526"/>
      <c r="R389" s="533"/>
      <c r="S389" s="537"/>
      <c r="T389" s="541" t="e">
        <v>#N/A</v>
      </c>
      <c r="U389" s="545"/>
      <c r="V389" s="551"/>
      <c r="W389" s="552"/>
      <c r="X389" s="560" t="e">
        <v>#N/A</v>
      </c>
      <c r="Y389" s="560"/>
      <c r="Z389" s="564"/>
      <c r="AA389" s="569"/>
      <c r="AB389" s="573" t="e">
        <v>#N/A</v>
      </c>
      <c r="AC389" s="577"/>
      <c r="AD389" s="580" t="str">
        <f t="shared" si="20"/>
        <v/>
      </c>
      <c r="AE389" s="583" t="str">
        <f t="shared" si="21"/>
        <v/>
      </c>
      <c r="AF389" s="583" t="str">
        <f t="shared" si="22"/>
        <v/>
      </c>
      <c r="AG389" s="583" t="str">
        <f t="shared" si="23"/>
        <v/>
      </c>
    </row>
    <row r="390" spans="1:33" ht="24.9" customHeight="1">
      <c r="A390" s="477">
        <v>375</v>
      </c>
      <c r="B390" s="488" t="str">
        <f>IF(基本情報入力シート!C427="","",基本情報入力シート!C427)</f>
        <v/>
      </c>
      <c r="C390" s="488"/>
      <c r="D390" s="488"/>
      <c r="E390" s="488"/>
      <c r="F390" s="488"/>
      <c r="G390" s="488"/>
      <c r="H390" s="488"/>
      <c r="I390" s="488"/>
      <c r="J390" s="494" t="str">
        <f>IF(基本情報入力シート!M427="","",基本情報入力シート!M427)</f>
        <v/>
      </c>
      <c r="K390" s="495" t="str">
        <f>IF(基本情報入力シート!R427="","",基本情報入力シート!R427)</f>
        <v/>
      </c>
      <c r="L390" s="495" t="str">
        <f>IF(基本情報入力シート!W427="","",基本情報入力シート!W427)</f>
        <v/>
      </c>
      <c r="M390" s="502" t="str">
        <f>IF(基本情報入力シート!X427="","",基本情報入力シート!X427)</f>
        <v/>
      </c>
      <c r="N390" s="512" t="str">
        <f>IF(基本情報入力シート!Y427="","",基本情報入力シート!Y427)</f>
        <v/>
      </c>
      <c r="O390" s="519"/>
      <c r="P390" s="523"/>
      <c r="Q390" s="526"/>
      <c r="R390" s="533"/>
      <c r="S390" s="537"/>
      <c r="T390" s="541" t="e">
        <v>#N/A</v>
      </c>
      <c r="U390" s="545"/>
      <c r="V390" s="551"/>
      <c r="W390" s="552"/>
      <c r="X390" s="560" t="e">
        <v>#N/A</v>
      </c>
      <c r="Y390" s="560"/>
      <c r="Z390" s="564"/>
      <c r="AA390" s="569"/>
      <c r="AB390" s="573" t="e">
        <v>#N/A</v>
      </c>
      <c r="AC390" s="577"/>
      <c r="AD390" s="580" t="str">
        <f t="shared" si="20"/>
        <v/>
      </c>
      <c r="AE390" s="583" t="str">
        <f t="shared" si="21"/>
        <v/>
      </c>
      <c r="AF390" s="583" t="str">
        <f t="shared" si="22"/>
        <v/>
      </c>
      <c r="AG390" s="583" t="str">
        <f t="shared" si="23"/>
        <v/>
      </c>
    </row>
    <row r="391" spans="1:33" ht="24.9" customHeight="1">
      <c r="A391" s="477">
        <v>376</v>
      </c>
      <c r="B391" s="488" t="str">
        <f>IF(基本情報入力シート!C428="","",基本情報入力シート!C428)</f>
        <v/>
      </c>
      <c r="C391" s="488"/>
      <c r="D391" s="488"/>
      <c r="E391" s="488"/>
      <c r="F391" s="488"/>
      <c r="G391" s="488"/>
      <c r="H391" s="488"/>
      <c r="I391" s="488"/>
      <c r="J391" s="494" t="str">
        <f>IF(基本情報入力シート!M428="","",基本情報入力シート!M428)</f>
        <v/>
      </c>
      <c r="K391" s="495" t="str">
        <f>IF(基本情報入力シート!R428="","",基本情報入力シート!R428)</f>
        <v/>
      </c>
      <c r="L391" s="495" t="str">
        <f>IF(基本情報入力シート!W428="","",基本情報入力シート!W428)</f>
        <v/>
      </c>
      <c r="M391" s="502" t="str">
        <f>IF(基本情報入力シート!X428="","",基本情報入力シート!X428)</f>
        <v/>
      </c>
      <c r="N391" s="512" t="str">
        <f>IF(基本情報入力シート!Y428="","",基本情報入力シート!Y428)</f>
        <v/>
      </c>
      <c r="O391" s="519"/>
      <c r="P391" s="523"/>
      <c r="Q391" s="526"/>
      <c r="R391" s="533"/>
      <c r="S391" s="537"/>
      <c r="T391" s="541" t="e">
        <v>#N/A</v>
      </c>
      <c r="U391" s="545"/>
      <c r="V391" s="551"/>
      <c r="W391" s="552"/>
      <c r="X391" s="560" t="e">
        <v>#N/A</v>
      </c>
      <c r="Y391" s="560"/>
      <c r="Z391" s="564"/>
      <c r="AA391" s="569"/>
      <c r="AB391" s="573" t="e">
        <v>#N/A</v>
      </c>
      <c r="AC391" s="577"/>
      <c r="AD391" s="580" t="str">
        <f t="shared" si="20"/>
        <v/>
      </c>
      <c r="AE391" s="583" t="str">
        <f t="shared" si="21"/>
        <v/>
      </c>
      <c r="AF391" s="583" t="str">
        <f t="shared" si="22"/>
        <v/>
      </c>
      <c r="AG391" s="583" t="str">
        <f t="shared" si="23"/>
        <v/>
      </c>
    </row>
    <row r="392" spans="1:33" ht="24.9" customHeight="1">
      <c r="A392" s="477">
        <v>377</v>
      </c>
      <c r="B392" s="488" t="str">
        <f>IF(基本情報入力シート!C429="","",基本情報入力シート!C429)</f>
        <v/>
      </c>
      <c r="C392" s="488"/>
      <c r="D392" s="488"/>
      <c r="E392" s="488"/>
      <c r="F392" s="488"/>
      <c r="G392" s="488"/>
      <c r="H392" s="488"/>
      <c r="I392" s="488"/>
      <c r="J392" s="494" t="str">
        <f>IF(基本情報入力シート!M429="","",基本情報入力シート!M429)</f>
        <v/>
      </c>
      <c r="K392" s="495" t="str">
        <f>IF(基本情報入力シート!R429="","",基本情報入力シート!R429)</f>
        <v/>
      </c>
      <c r="L392" s="495" t="str">
        <f>IF(基本情報入力シート!W429="","",基本情報入力シート!W429)</f>
        <v/>
      </c>
      <c r="M392" s="502" t="str">
        <f>IF(基本情報入力シート!X429="","",基本情報入力シート!X429)</f>
        <v/>
      </c>
      <c r="N392" s="512" t="str">
        <f>IF(基本情報入力シート!Y429="","",基本情報入力シート!Y429)</f>
        <v/>
      </c>
      <c r="O392" s="519"/>
      <c r="P392" s="523"/>
      <c r="Q392" s="526"/>
      <c r="R392" s="533"/>
      <c r="S392" s="537"/>
      <c r="T392" s="541" t="e">
        <v>#N/A</v>
      </c>
      <c r="U392" s="545"/>
      <c r="V392" s="551"/>
      <c r="W392" s="552"/>
      <c r="X392" s="560" t="e">
        <v>#N/A</v>
      </c>
      <c r="Y392" s="560"/>
      <c r="Z392" s="564"/>
      <c r="AA392" s="569"/>
      <c r="AB392" s="573" t="e">
        <v>#N/A</v>
      </c>
      <c r="AC392" s="577"/>
      <c r="AD392" s="580" t="str">
        <f t="shared" si="20"/>
        <v/>
      </c>
      <c r="AE392" s="583" t="str">
        <f t="shared" si="21"/>
        <v/>
      </c>
      <c r="AF392" s="583" t="str">
        <f t="shared" si="22"/>
        <v/>
      </c>
      <c r="AG392" s="583" t="str">
        <f t="shared" si="23"/>
        <v/>
      </c>
    </row>
    <row r="393" spans="1:33" ht="24.9" customHeight="1">
      <c r="A393" s="477">
        <v>378</v>
      </c>
      <c r="B393" s="488" t="str">
        <f>IF(基本情報入力シート!C430="","",基本情報入力シート!C430)</f>
        <v/>
      </c>
      <c r="C393" s="488"/>
      <c r="D393" s="488"/>
      <c r="E393" s="488"/>
      <c r="F393" s="488"/>
      <c r="G393" s="488"/>
      <c r="H393" s="488"/>
      <c r="I393" s="488"/>
      <c r="J393" s="494" t="str">
        <f>IF(基本情報入力シート!M430="","",基本情報入力シート!M430)</f>
        <v/>
      </c>
      <c r="K393" s="495" t="str">
        <f>IF(基本情報入力シート!R430="","",基本情報入力シート!R430)</f>
        <v/>
      </c>
      <c r="L393" s="495" t="str">
        <f>IF(基本情報入力シート!W430="","",基本情報入力シート!W430)</f>
        <v/>
      </c>
      <c r="M393" s="502" t="str">
        <f>IF(基本情報入力シート!X430="","",基本情報入力シート!X430)</f>
        <v/>
      </c>
      <c r="N393" s="512" t="str">
        <f>IF(基本情報入力シート!Y430="","",基本情報入力シート!Y430)</f>
        <v/>
      </c>
      <c r="O393" s="519"/>
      <c r="P393" s="523"/>
      <c r="Q393" s="526"/>
      <c r="R393" s="533"/>
      <c r="S393" s="537"/>
      <c r="T393" s="541" t="e">
        <v>#N/A</v>
      </c>
      <c r="U393" s="545"/>
      <c r="V393" s="551"/>
      <c r="W393" s="552"/>
      <c r="X393" s="560" t="e">
        <v>#N/A</v>
      </c>
      <c r="Y393" s="560"/>
      <c r="Z393" s="564"/>
      <c r="AA393" s="569"/>
      <c r="AB393" s="573" t="e">
        <v>#N/A</v>
      </c>
      <c r="AC393" s="577"/>
      <c r="AD393" s="580" t="str">
        <f t="shared" si="20"/>
        <v/>
      </c>
      <c r="AE393" s="583" t="str">
        <f t="shared" si="21"/>
        <v/>
      </c>
      <c r="AF393" s="583" t="str">
        <f t="shared" si="22"/>
        <v/>
      </c>
      <c r="AG393" s="583" t="str">
        <f t="shared" si="23"/>
        <v/>
      </c>
    </row>
    <row r="394" spans="1:33" ht="24.9" customHeight="1">
      <c r="A394" s="477">
        <v>379</v>
      </c>
      <c r="B394" s="488" t="str">
        <f>IF(基本情報入力シート!C431="","",基本情報入力シート!C431)</f>
        <v/>
      </c>
      <c r="C394" s="488"/>
      <c r="D394" s="488"/>
      <c r="E394" s="488"/>
      <c r="F394" s="488"/>
      <c r="G394" s="488"/>
      <c r="H394" s="488"/>
      <c r="I394" s="488"/>
      <c r="J394" s="494" t="str">
        <f>IF(基本情報入力シート!M431="","",基本情報入力シート!M431)</f>
        <v/>
      </c>
      <c r="K394" s="495" t="str">
        <f>IF(基本情報入力シート!R431="","",基本情報入力シート!R431)</f>
        <v/>
      </c>
      <c r="L394" s="495" t="str">
        <f>IF(基本情報入力シート!W431="","",基本情報入力シート!W431)</f>
        <v/>
      </c>
      <c r="M394" s="502" t="str">
        <f>IF(基本情報入力シート!X431="","",基本情報入力シート!X431)</f>
        <v/>
      </c>
      <c r="N394" s="512" t="str">
        <f>IF(基本情報入力シート!Y431="","",基本情報入力シート!Y431)</f>
        <v/>
      </c>
      <c r="O394" s="519"/>
      <c r="P394" s="523"/>
      <c r="Q394" s="526"/>
      <c r="R394" s="533"/>
      <c r="S394" s="537"/>
      <c r="T394" s="541" t="e">
        <v>#N/A</v>
      </c>
      <c r="U394" s="545"/>
      <c r="V394" s="551"/>
      <c r="W394" s="552"/>
      <c r="X394" s="560" t="e">
        <v>#N/A</v>
      </c>
      <c r="Y394" s="560"/>
      <c r="Z394" s="564"/>
      <c r="AA394" s="569"/>
      <c r="AB394" s="573" t="e">
        <v>#N/A</v>
      </c>
      <c r="AC394" s="577"/>
      <c r="AD394" s="580" t="str">
        <f t="shared" si="20"/>
        <v/>
      </c>
      <c r="AE394" s="583" t="str">
        <f t="shared" si="21"/>
        <v/>
      </c>
      <c r="AF394" s="583" t="str">
        <f t="shared" si="22"/>
        <v/>
      </c>
      <c r="AG394" s="583" t="str">
        <f t="shared" si="23"/>
        <v/>
      </c>
    </row>
    <row r="395" spans="1:33" ht="24.9" customHeight="1">
      <c r="A395" s="477">
        <v>380</v>
      </c>
      <c r="B395" s="488" t="str">
        <f>IF(基本情報入力シート!C432="","",基本情報入力シート!C432)</f>
        <v/>
      </c>
      <c r="C395" s="488"/>
      <c r="D395" s="488"/>
      <c r="E395" s="488"/>
      <c r="F395" s="488"/>
      <c r="G395" s="488"/>
      <c r="H395" s="488"/>
      <c r="I395" s="488"/>
      <c r="J395" s="494" t="str">
        <f>IF(基本情報入力シート!M432="","",基本情報入力シート!M432)</f>
        <v/>
      </c>
      <c r="K395" s="495" t="str">
        <f>IF(基本情報入力シート!R432="","",基本情報入力シート!R432)</f>
        <v/>
      </c>
      <c r="L395" s="495" t="str">
        <f>IF(基本情報入力シート!W432="","",基本情報入力シート!W432)</f>
        <v/>
      </c>
      <c r="M395" s="502" t="str">
        <f>IF(基本情報入力シート!X432="","",基本情報入力シート!X432)</f>
        <v/>
      </c>
      <c r="N395" s="512" t="str">
        <f>IF(基本情報入力シート!Y432="","",基本情報入力シート!Y432)</f>
        <v/>
      </c>
      <c r="O395" s="519"/>
      <c r="P395" s="523"/>
      <c r="Q395" s="526"/>
      <c r="R395" s="533"/>
      <c r="S395" s="537"/>
      <c r="T395" s="541" t="e">
        <v>#N/A</v>
      </c>
      <c r="U395" s="545"/>
      <c r="V395" s="551"/>
      <c r="W395" s="552"/>
      <c r="X395" s="560" t="e">
        <v>#N/A</v>
      </c>
      <c r="Y395" s="560"/>
      <c r="Z395" s="564"/>
      <c r="AA395" s="569"/>
      <c r="AB395" s="573" t="e">
        <v>#N/A</v>
      </c>
      <c r="AC395" s="577"/>
      <c r="AD395" s="580" t="str">
        <f t="shared" si="20"/>
        <v/>
      </c>
      <c r="AE395" s="583" t="str">
        <f t="shared" si="21"/>
        <v/>
      </c>
      <c r="AF395" s="583" t="str">
        <f t="shared" si="22"/>
        <v/>
      </c>
      <c r="AG395" s="583" t="str">
        <f t="shared" si="23"/>
        <v/>
      </c>
    </row>
    <row r="396" spans="1:33" ht="24.9" customHeight="1">
      <c r="A396" s="477">
        <v>381</v>
      </c>
      <c r="B396" s="488" t="str">
        <f>IF(基本情報入力シート!C433="","",基本情報入力シート!C433)</f>
        <v/>
      </c>
      <c r="C396" s="488"/>
      <c r="D396" s="488"/>
      <c r="E396" s="488"/>
      <c r="F396" s="488"/>
      <c r="G396" s="488"/>
      <c r="H396" s="488"/>
      <c r="I396" s="488"/>
      <c r="J396" s="494" t="str">
        <f>IF(基本情報入力シート!M433="","",基本情報入力シート!M433)</f>
        <v/>
      </c>
      <c r="K396" s="495" t="str">
        <f>IF(基本情報入力シート!R433="","",基本情報入力シート!R433)</f>
        <v/>
      </c>
      <c r="L396" s="495" t="str">
        <f>IF(基本情報入力シート!W433="","",基本情報入力シート!W433)</f>
        <v/>
      </c>
      <c r="M396" s="502" t="str">
        <f>IF(基本情報入力シート!X433="","",基本情報入力シート!X433)</f>
        <v/>
      </c>
      <c r="N396" s="512" t="str">
        <f>IF(基本情報入力シート!Y433="","",基本情報入力シート!Y433)</f>
        <v/>
      </c>
      <c r="O396" s="519"/>
      <c r="P396" s="523"/>
      <c r="Q396" s="526"/>
      <c r="R396" s="533"/>
      <c r="S396" s="537"/>
      <c r="T396" s="541" t="e">
        <v>#N/A</v>
      </c>
      <c r="U396" s="545"/>
      <c r="V396" s="551"/>
      <c r="W396" s="552"/>
      <c r="X396" s="560" t="e">
        <v>#N/A</v>
      </c>
      <c r="Y396" s="560"/>
      <c r="Z396" s="564"/>
      <c r="AA396" s="569"/>
      <c r="AB396" s="573" t="e">
        <v>#N/A</v>
      </c>
      <c r="AC396" s="577"/>
      <c r="AD396" s="580" t="str">
        <f t="shared" si="20"/>
        <v/>
      </c>
      <c r="AE396" s="583" t="str">
        <f t="shared" si="21"/>
        <v/>
      </c>
      <c r="AF396" s="583" t="str">
        <f t="shared" si="22"/>
        <v/>
      </c>
      <c r="AG396" s="583" t="str">
        <f t="shared" si="23"/>
        <v/>
      </c>
    </row>
    <row r="397" spans="1:33" ht="24.9" customHeight="1">
      <c r="A397" s="477">
        <v>382</v>
      </c>
      <c r="B397" s="488" t="str">
        <f>IF(基本情報入力シート!C434="","",基本情報入力シート!C434)</f>
        <v/>
      </c>
      <c r="C397" s="488"/>
      <c r="D397" s="488"/>
      <c r="E397" s="488"/>
      <c r="F397" s="488"/>
      <c r="G397" s="488"/>
      <c r="H397" s="488"/>
      <c r="I397" s="488"/>
      <c r="J397" s="494" t="str">
        <f>IF(基本情報入力シート!M434="","",基本情報入力シート!M434)</f>
        <v/>
      </c>
      <c r="K397" s="495" t="str">
        <f>IF(基本情報入力シート!R434="","",基本情報入力シート!R434)</f>
        <v/>
      </c>
      <c r="L397" s="495" t="str">
        <f>IF(基本情報入力シート!W434="","",基本情報入力シート!W434)</f>
        <v/>
      </c>
      <c r="M397" s="502" t="str">
        <f>IF(基本情報入力シート!X434="","",基本情報入力シート!X434)</f>
        <v/>
      </c>
      <c r="N397" s="512" t="str">
        <f>IF(基本情報入力シート!Y434="","",基本情報入力シート!Y434)</f>
        <v/>
      </c>
      <c r="O397" s="519"/>
      <c r="P397" s="523"/>
      <c r="Q397" s="526"/>
      <c r="R397" s="533"/>
      <c r="S397" s="537"/>
      <c r="T397" s="541" t="e">
        <v>#N/A</v>
      </c>
      <c r="U397" s="545"/>
      <c r="V397" s="551"/>
      <c r="W397" s="552"/>
      <c r="X397" s="560" t="e">
        <v>#N/A</v>
      </c>
      <c r="Y397" s="560"/>
      <c r="Z397" s="564"/>
      <c r="AA397" s="569"/>
      <c r="AB397" s="573" t="e">
        <v>#N/A</v>
      </c>
      <c r="AC397" s="577"/>
      <c r="AD397" s="580" t="str">
        <f t="shared" si="20"/>
        <v/>
      </c>
      <c r="AE397" s="583" t="str">
        <f t="shared" si="21"/>
        <v/>
      </c>
      <c r="AF397" s="583" t="str">
        <f t="shared" si="22"/>
        <v/>
      </c>
      <c r="AG397" s="583" t="str">
        <f t="shared" si="23"/>
        <v/>
      </c>
    </row>
    <row r="398" spans="1:33" ht="24.9" customHeight="1">
      <c r="A398" s="477">
        <v>383</v>
      </c>
      <c r="B398" s="488" t="str">
        <f>IF(基本情報入力シート!C435="","",基本情報入力シート!C435)</f>
        <v/>
      </c>
      <c r="C398" s="488"/>
      <c r="D398" s="488"/>
      <c r="E398" s="488"/>
      <c r="F398" s="488"/>
      <c r="G398" s="488"/>
      <c r="H398" s="488"/>
      <c r="I398" s="488"/>
      <c r="J398" s="494" t="str">
        <f>IF(基本情報入力シート!M435="","",基本情報入力シート!M435)</f>
        <v/>
      </c>
      <c r="K398" s="495" t="str">
        <f>IF(基本情報入力シート!R435="","",基本情報入力シート!R435)</f>
        <v/>
      </c>
      <c r="L398" s="495" t="str">
        <f>IF(基本情報入力シート!W435="","",基本情報入力シート!W435)</f>
        <v/>
      </c>
      <c r="M398" s="502" t="str">
        <f>IF(基本情報入力シート!X435="","",基本情報入力シート!X435)</f>
        <v/>
      </c>
      <c r="N398" s="512" t="str">
        <f>IF(基本情報入力シート!Y435="","",基本情報入力シート!Y435)</f>
        <v/>
      </c>
      <c r="O398" s="519"/>
      <c r="P398" s="523"/>
      <c r="Q398" s="526"/>
      <c r="R398" s="533"/>
      <c r="S398" s="537"/>
      <c r="T398" s="541" t="e">
        <v>#N/A</v>
      </c>
      <c r="U398" s="545"/>
      <c r="V398" s="551"/>
      <c r="W398" s="552"/>
      <c r="X398" s="560" t="e">
        <v>#N/A</v>
      </c>
      <c r="Y398" s="560"/>
      <c r="Z398" s="564"/>
      <c r="AA398" s="569"/>
      <c r="AB398" s="573" t="e">
        <v>#N/A</v>
      </c>
      <c r="AC398" s="577"/>
      <c r="AD398" s="580" t="str">
        <f t="shared" si="20"/>
        <v/>
      </c>
      <c r="AE398" s="583" t="str">
        <f t="shared" si="21"/>
        <v/>
      </c>
      <c r="AF398" s="583" t="str">
        <f t="shared" si="22"/>
        <v/>
      </c>
      <c r="AG398" s="583" t="str">
        <f t="shared" si="23"/>
        <v/>
      </c>
    </row>
    <row r="399" spans="1:33" ht="24.9" customHeight="1">
      <c r="A399" s="477">
        <v>384</v>
      </c>
      <c r="B399" s="488" t="str">
        <f>IF(基本情報入力シート!C436="","",基本情報入力シート!C436)</f>
        <v/>
      </c>
      <c r="C399" s="488"/>
      <c r="D399" s="488"/>
      <c r="E399" s="488"/>
      <c r="F399" s="488"/>
      <c r="G399" s="488"/>
      <c r="H399" s="488"/>
      <c r="I399" s="488"/>
      <c r="J399" s="494" t="str">
        <f>IF(基本情報入力シート!M436="","",基本情報入力シート!M436)</f>
        <v/>
      </c>
      <c r="K399" s="495" t="str">
        <f>IF(基本情報入力シート!R436="","",基本情報入力シート!R436)</f>
        <v/>
      </c>
      <c r="L399" s="495" t="str">
        <f>IF(基本情報入力シート!W436="","",基本情報入力シート!W436)</f>
        <v/>
      </c>
      <c r="M399" s="502" t="str">
        <f>IF(基本情報入力シート!X436="","",基本情報入力シート!X436)</f>
        <v/>
      </c>
      <c r="N399" s="512" t="str">
        <f>IF(基本情報入力シート!Y436="","",基本情報入力シート!Y436)</f>
        <v/>
      </c>
      <c r="O399" s="519"/>
      <c r="P399" s="523"/>
      <c r="Q399" s="526"/>
      <c r="R399" s="533"/>
      <c r="S399" s="537"/>
      <c r="T399" s="541" t="e">
        <v>#N/A</v>
      </c>
      <c r="U399" s="545"/>
      <c r="V399" s="551"/>
      <c r="W399" s="552"/>
      <c r="X399" s="560" t="e">
        <v>#N/A</v>
      </c>
      <c r="Y399" s="560"/>
      <c r="Z399" s="564"/>
      <c r="AA399" s="569"/>
      <c r="AB399" s="573" t="e">
        <v>#N/A</v>
      </c>
      <c r="AC399" s="577"/>
      <c r="AD399" s="580" t="str">
        <f t="shared" si="20"/>
        <v/>
      </c>
      <c r="AE399" s="583" t="str">
        <f t="shared" si="21"/>
        <v/>
      </c>
      <c r="AF399" s="583" t="str">
        <f t="shared" si="22"/>
        <v/>
      </c>
      <c r="AG399" s="583" t="str">
        <f t="shared" si="23"/>
        <v/>
      </c>
    </row>
    <row r="400" spans="1:33" ht="24.9" customHeight="1">
      <c r="A400" s="477">
        <v>385</v>
      </c>
      <c r="B400" s="488" t="str">
        <f>IF(基本情報入力シート!C437="","",基本情報入力シート!C437)</f>
        <v/>
      </c>
      <c r="C400" s="488"/>
      <c r="D400" s="488"/>
      <c r="E400" s="488"/>
      <c r="F400" s="488"/>
      <c r="G400" s="488"/>
      <c r="H400" s="488"/>
      <c r="I400" s="488"/>
      <c r="J400" s="494" t="str">
        <f>IF(基本情報入力シート!M437="","",基本情報入力シート!M437)</f>
        <v/>
      </c>
      <c r="K400" s="495" t="str">
        <f>IF(基本情報入力シート!R437="","",基本情報入力シート!R437)</f>
        <v/>
      </c>
      <c r="L400" s="495" t="str">
        <f>IF(基本情報入力シート!W437="","",基本情報入力シート!W437)</f>
        <v/>
      </c>
      <c r="M400" s="502" t="str">
        <f>IF(基本情報入力シート!X437="","",基本情報入力シート!X437)</f>
        <v/>
      </c>
      <c r="N400" s="512" t="str">
        <f>IF(基本情報入力シート!Y437="","",基本情報入力シート!Y437)</f>
        <v/>
      </c>
      <c r="O400" s="519"/>
      <c r="P400" s="523"/>
      <c r="Q400" s="526"/>
      <c r="R400" s="533"/>
      <c r="S400" s="537"/>
      <c r="T400" s="541" t="e">
        <v>#N/A</v>
      </c>
      <c r="U400" s="545"/>
      <c r="V400" s="551"/>
      <c r="W400" s="552"/>
      <c r="X400" s="560" t="e">
        <v>#N/A</v>
      </c>
      <c r="Y400" s="560"/>
      <c r="Z400" s="564"/>
      <c r="AA400" s="569"/>
      <c r="AB400" s="573" t="e">
        <v>#N/A</v>
      </c>
      <c r="AC400" s="577"/>
      <c r="AD400" s="580" t="str">
        <f t="shared" ref="AD400:AD463" si="24">IF(OR(U400="特定加算Ⅰ",U400="特定加算Ⅱ"),IF(OR(AND(N400&lt;&gt;"訪問型サービス（総合事業）",N400&lt;&gt;"通所型サービス（総合事業）",N400&lt;&gt;"（介護予防）短期入所生活介護",N400&lt;&gt;"（介護予防）短期入所療養介護（老健）",N400&lt;&gt;"（介護予防）短期入所療養介護 （病院等（老健以外）)",N400&lt;&gt;"（介護予防）短期入所療養介護（医療院）"),W400&lt;&gt;""),1,""),"")</f>
        <v/>
      </c>
      <c r="AE400" s="583" t="str">
        <f t="shared" ref="AE400:AE463" si="25">IF(AND(O400="",R400=""),"",O400&amp;"から"&amp;R400)</f>
        <v/>
      </c>
      <c r="AF400" s="583" t="str">
        <f t="shared" ref="AF400:AF463" si="26">IF(AND(P400="",U400=""),"",P400&amp;"から"&amp;U400)</f>
        <v/>
      </c>
      <c r="AG400" s="583" t="str">
        <f t="shared" ref="AG400:AG463" si="27">IF(AND(Q400="",Z400=""),"",Q400&amp;"から"&amp;Z400)</f>
        <v/>
      </c>
    </row>
    <row r="401" spans="1:33" ht="24.9" customHeight="1">
      <c r="A401" s="477">
        <v>386</v>
      </c>
      <c r="B401" s="488" t="str">
        <f>IF(基本情報入力シート!C438="","",基本情報入力シート!C438)</f>
        <v/>
      </c>
      <c r="C401" s="488"/>
      <c r="D401" s="488"/>
      <c r="E401" s="488"/>
      <c r="F401" s="488"/>
      <c r="G401" s="488"/>
      <c r="H401" s="488"/>
      <c r="I401" s="488"/>
      <c r="J401" s="494" t="str">
        <f>IF(基本情報入力シート!M438="","",基本情報入力シート!M438)</f>
        <v/>
      </c>
      <c r="K401" s="495" t="str">
        <f>IF(基本情報入力シート!R438="","",基本情報入力シート!R438)</f>
        <v/>
      </c>
      <c r="L401" s="495" t="str">
        <f>IF(基本情報入力シート!W438="","",基本情報入力シート!W438)</f>
        <v/>
      </c>
      <c r="M401" s="502" t="str">
        <f>IF(基本情報入力シート!X438="","",基本情報入力シート!X438)</f>
        <v/>
      </c>
      <c r="N401" s="512" t="str">
        <f>IF(基本情報入力シート!Y438="","",基本情報入力シート!Y438)</f>
        <v/>
      </c>
      <c r="O401" s="519"/>
      <c r="P401" s="523"/>
      <c r="Q401" s="526"/>
      <c r="R401" s="533"/>
      <c r="S401" s="537"/>
      <c r="T401" s="541" t="e">
        <v>#N/A</v>
      </c>
      <c r="U401" s="545"/>
      <c r="V401" s="551"/>
      <c r="W401" s="552"/>
      <c r="X401" s="560" t="e">
        <v>#N/A</v>
      </c>
      <c r="Y401" s="560"/>
      <c r="Z401" s="564"/>
      <c r="AA401" s="569"/>
      <c r="AB401" s="573" t="e">
        <v>#N/A</v>
      </c>
      <c r="AC401" s="577"/>
      <c r="AD401" s="580" t="str">
        <f t="shared" si="24"/>
        <v/>
      </c>
      <c r="AE401" s="583" t="str">
        <f t="shared" si="25"/>
        <v/>
      </c>
      <c r="AF401" s="583" t="str">
        <f t="shared" si="26"/>
        <v/>
      </c>
      <c r="AG401" s="583" t="str">
        <f t="shared" si="27"/>
        <v/>
      </c>
    </row>
    <row r="402" spans="1:33" ht="24.9" customHeight="1">
      <c r="A402" s="477">
        <v>387</v>
      </c>
      <c r="B402" s="488" t="str">
        <f>IF(基本情報入力シート!C439="","",基本情報入力シート!C439)</f>
        <v/>
      </c>
      <c r="C402" s="488"/>
      <c r="D402" s="488"/>
      <c r="E402" s="488"/>
      <c r="F402" s="488"/>
      <c r="G402" s="488"/>
      <c r="H402" s="488"/>
      <c r="I402" s="488"/>
      <c r="J402" s="494" t="str">
        <f>IF(基本情報入力シート!M439="","",基本情報入力シート!M439)</f>
        <v/>
      </c>
      <c r="K402" s="495" t="str">
        <f>IF(基本情報入力シート!R439="","",基本情報入力シート!R439)</f>
        <v/>
      </c>
      <c r="L402" s="495" t="str">
        <f>IF(基本情報入力シート!W439="","",基本情報入力シート!W439)</f>
        <v/>
      </c>
      <c r="M402" s="502" t="str">
        <f>IF(基本情報入力シート!X439="","",基本情報入力シート!X439)</f>
        <v/>
      </c>
      <c r="N402" s="512" t="str">
        <f>IF(基本情報入力シート!Y439="","",基本情報入力シート!Y439)</f>
        <v/>
      </c>
      <c r="O402" s="519"/>
      <c r="P402" s="523"/>
      <c r="Q402" s="526"/>
      <c r="R402" s="533"/>
      <c r="S402" s="537"/>
      <c r="T402" s="541" t="e">
        <v>#N/A</v>
      </c>
      <c r="U402" s="545"/>
      <c r="V402" s="551"/>
      <c r="W402" s="552"/>
      <c r="X402" s="560" t="e">
        <v>#N/A</v>
      </c>
      <c r="Y402" s="560"/>
      <c r="Z402" s="564"/>
      <c r="AA402" s="569"/>
      <c r="AB402" s="573" t="e">
        <v>#N/A</v>
      </c>
      <c r="AC402" s="577"/>
      <c r="AD402" s="580" t="str">
        <f t="shared" si="24"/>
        <v/>
      </c>
      <c r="AE402" s="583" t="str">
        <f t="shared" si="25"/>
        <v/>
      </c>
      <c r="AF402" s="583" t="str">
        <f t="shared" si="26"/>
        <v/>
      </c>
      <c r="AG402" s="583" t="str">
        <f t="shared" si="27"/>
        <v/>
      </c>
    </row>
    <row r="403" spans="1:33" ht="24.9" customHeight="1">
      <c r="A403" s="477">
        <v>388</v>
      </c>
      <c r="B403" s="488" t="str">
        <f>IF(基本情報入力シート!C440="","",基本情報入力シート!C440)</f>
        <v/>
      </c>
      <c r="C403" s="488"/>
      <c r="D403" s="488"/>
      <c r="E403" s="488"/>
      <c r="F403" s="488"/>
      <c r="G403" s="488"/>
      <c r="H403" s="488"/>
      <c r="I403" s="488"/>
      <c r="J403" s="494" t="str">
        <f>IF(基本情報入力シート!M440="","",基本情報入力シート!M440)</f>
        <v/>
      </c>
      <c r="K403" s="495" t="str">
        <f>IF(基本情報入力シート!R440="","",基本情報入力シート!R440)</f>
        <v/>
      </c>
      <c r="L403" s="495" t="str">
        <f>IF(基本情報入力シート!W440="","",基本情報入力シート!W440)</f>
        <v/>
      </c>
      <c r="M403" s="502" t="str">
        <f>IF(基本情報入力シート!X440="","",基本情報入力シート!X440)</f>
        <v/>
      </c>
      <c r="N403" s="512" t="str">
        <f>IF(基本情報入力シート!Y440="","",基本情報入力シート!Y440)</f>
        <v/>
      </c>
      <c r="O403" s="519"/>
      <c r="P403" s="523"/>
      <c r="Q403" s="526"/>
      <c r="R403" s="533"/>
      <c r="S403" s="537"/>
      <c r="T403" s="541" t="e">
        <v>#N/A</v>
      </c>
      <c r="U403" s="545"/>
      <c r="V403" s="551"/>
      <c r="W403" s="552"/>
      <c r="X403" s="560" t="e">
        <v>#N/A</v>
      </c>
      <c r="Y403" s="560"/>
      <c r="Z403" s="564"/>
      <c r="AA403" s="569"/>
      <c r="AB403" s="573" t="e">
        <v>#N/A</v>
      </c>
      <c r="AC403" s="577"/>
      <c r="AD403" s="580" t="str">
        <f t="shared" si="24"/>
        <v/>
      </c>
      <c r="AE403" s="583" t="str">
        <f t="shared" si="25"/>
        <v/>
      </c>
      <c r="AF403" s="583" t="str">
        <f t="shared" si="26"/>
        <v/>
      </c>
      <c r="AG403" s="583" t="str">
        <f t="shared" si="27"/>
        <v/>
      </c>
    </row>
    <row r="404" spans="1:33" ht="24.9" customHeight="1">
      <c r="A404" s="477">
        <v>389</v>
      </c>
      <c r="B404" s="488" t="str">
        <f>IF(基本情報入力シート!C441="","",基本情報入力シート!C441)</f>
        <v/>
      </c>
      <c r="C404" s="488"/>
      <c r="D404" s="488"/>
      <c r="E404" s="488"/>
      <c r="F404" s="488"/>
      <c r="G404" s="488"/>
      <c r="H404" s="488"/>
      <c r="I404" s="488"/>
      <c r="J404" s="494" t="str">
        <f>IF(基本情報入力シート!M441="","",基本情報入力シート!M441)</f>
        <v/>
      </c>
      <c r="K404" s="495" t="str">
        <f>IF(基本情報入力シート!R441="","",基本情報入力シート!R441)</f>
        <v/>
      </c>
      <c r="L404" s="495" t="str">
        <f>IF(基本情報入力シート!W441="","",基本情報入力シート!W441)</f>
        <v/>
      </c>
      <c r="M404" s="502" t="str">
        <f>IF(基本情報入力シート!X441="","",基本情報入力シート!X441)</f>
        <v/>
      </c>
      <c r="N404" s="512" t="str">
        <f>IF(基本情報入力シート!Y441="","",基本情報入力シート!Y441)</f>
        <v/>
      </c>
      <c r="O404" s="519"/>
      <c r="P404" s="523"/>
      <c r="Q404" s="526"/>
      <c r="R404" s="533"/>
      <c r="S404" s="537"/>
      <c r="T404" s="541" t="e">
        <v>#N/A</v>
      </c>
      <c r="U404" s="545"/>
      <c r="V404" s="551"/>
      <c r="W404" s="552"/>
      <c r="X404" s="560" t="e">
        <v>#N/A</v>
      </c>
      <c r="Y404" s="560"/>
      <c r="Z404" s="564"/>
      <c r="AA404" s="569"/>
      <c r="AB404" s="573" t="e">
        <v>#N/A</v>
      </c>
      <c r="AC404" s="577"/>
      <c r="AD404" s="580" t="str">
        <f t="shared" si="24"/>
        <v/>
      </c>
      <c r="AE404" s="583" t="str">
        <f t="shared" si="25"/>
        <v/>
      </c>
      <c r="AF404" s="583" t="str">
        <f t="shared" si="26"/>
        <v/>
      </c>
      <c r="AG404" s="583" t="str">
        <f t="shared" si="27"/>
        <v/>
      </c>
    </row>
    <row r="405" spans="1:33" ht="24.9" customHeight="1">
      <c r="A405" s="477">
        <v>390</v>
      </c>
      <c r="B405" s="488" t="str">
        <f>IF(基本情報入力シート!C442="","",基本情報入力シート!C442)</f>
        <v/>
      </c>
      <c r="C405" s="488"/>
      <c r="D405" s="488"/>
      <c r="E405" s="488"/>
      <c r="F405" s="488"/>
      <c r="G405" s="488"/>
      <c r="H405" s="488"/>
      <c r="I405" s="488"/>
      <c r="J405" s="494" t="str">
        <f>IF(基本情報入力シート!M442="","",基本情報入力シート!M442)</f>
        <v/>
      </c>
      <c r="K405" s="495" t="str">
        <f>IF(基本情報入力シート!R442="","",基本情報入力シート!R442)</f>
        <v/>
      </c>
      <c r="L405" s="495" t="str">
        <f>IF(基本情報入力シート!W442="","",基本情報入力シート!W442)</f>
        <v/>
      </c>
      <c r="M405" s="502" t="str">
        <f>IF(基本情報入力シート!X442="","",基本情報入力シート!X442)</f>
        <v/>
      </c>
      <c r="N405" s="512" t="str">
        <f>IF(基本情報入力シート!Y442="","",基本情報入力シート!Y442)</f>
        <v/>
      </c>
      <c r="O405" s="519"/>
      <c r="P405" s="523"/>
      <c r="Q405" s="526"/>
      <c r="R405" s="533"/>
      <c r="S405" s="537"/>
      <c r="T405" s="541" t="e">
        <v>#N/A</v>
      </c>
      <c r="U405" s="545"/>
      <c r="V405" s="551"/>
      <c r="W405" s="552"/>
      <c r="X405" s="560" t="e">
        <v>#N/A</v>
      </c>
      <c r="Y405" s="560"/>
      <c r="Z405" s="564"/>
      <c r="AA405" s="569"/>
      <c r="AB405" s="573" t="e">
        <v>#N/A</v>
      </c>
      <c r="AC405" s="577"/>
      <c r="AD405" s="580" t="str">
        <f t="shared" si="24"/>
        <v/>
      </c>
      <c r="AE405" s="583" t="str">
        <f t="shared" si="25"/>
        <v/>
      </c>
      <c r="AF405" s="583" t="str">
        <f t="shared" si="26"/>
        <v/>
      </c>
      <c r="AG405" s="583" t="str">
        <f t="shared" si="27"/>
        <v/>
      </c>
    </row>
    <row r="406" spans="1:33" ht="24.9" customHeight="1">
      <c r="A406" s="477">
        <v>391</v>
      </c>
      <c r="B406" s="488" t="str">
        <f>IF(基本情報入力シート!C443="","",基本情報入力シート!C443)</f>
        <v/>
      </c>
      <c r="C406" s="488"/>
      <c r="D406" s="488"/>
      <c r="E406" s="488"/>
      <c r="F406" s="488"/>
      <c r="G406" s="488"/>
      <c r="H406" s="488"/>
      <c r="I406" s="488"/>
      <c r="J406" s="494" t="str">
        <f>IF(基本情報入力シート!M443="","",基本情報入力シート!M443)</f>
        <v/>
      </c>
      <c r="K406" s="495" t="str">
        <f>IF(基本情報入力シート!R443="","",基本情報入力シート!R443)</f>
        <v/>
      </c>
      <c r="L406" s="495" t="str">
        <f>IF(基本情報入力シート!W443="","",基本情報入力シート!W443)</f>
        <v/>
      </c>
      <c r="M406" s="502" t="str">
        <f>IF(基本情報入力シート!X443="","",基本情報入力シート!X443)</f>
        <v/>
      </c>
      <c r="N406" s="512" t="str">
        <f>IF(基本情報入力シート!Y443="","",基本情報入力シート!Y443)</f>
        <v/>
      </c>
      <c r="O406" s="519"/>
      <c r="P406" s="523"/>
      <c r="Q406" s="526"/>
      <c r="R406" s="533"/>
      <c r="S406" s="537"/>
      <c r="T406" s="541" t="e">
        <v>#N/A</v>
      </c>
      <c r="U406" s="545"/>
      <c r="V406" s="551"/>
      <c r="W406" s="552"/>
      <c r="X406" s="560" t="e">
        <v>#N/A</v>
      </c>
      <c r="Y406" s="560"/>
      <c r="Z406" s="564"/>
      <c r="AA406" s="569"/>
      <c r="AB406" s="573" t="e">
        <v>#N/A</v>
      </c>
      <c r="AC406" s="577"/>
      <c r="AD406" s="580" t="str">
        <f t="shared" si="24"/>
        <v/>
      </c>
      <c r="AE406" s="583" t="str">
        <f t="shared" si="25"/>
        <v/>
      </c>
      <c r="AF406" s="583" t="str">
        <f t="shared" si="26"/>
        <v/>
      </c>
      <c r="AG406" s="583" t="str">
        <f t="shared" si="27"/>
        <v/>
      </c>
    </row>
    <row r="407" spans="1:33" ht="24.9" customHeight="1">
      <c r="A407" s="477">
        <v>392</v>
      </c>
      <c r="B407" s="488" t="str">
        <f>IF(基本情報入力シート!C444="","",基本情報入力シート!C444)</f>
        <v/>
      </c>
      <c r="C407" s="488"/>
      <c r="D407" s="488"/>
      <c r="E407" s="488"/>
      <c r="F407" s="488"/>
      <c r="G407" s="488"/>
      <c r="H407" s="488"/>
      <c r="I407" s="488"/>
      <c r="J407" s="494" t="str">
        <f>IF(基本情報入力シート!M444="","",基本情報入力シート!M444)</f>
        <v/>
      </c>
      <c r="K407" s="495" t="str">
        <f>IF(基本情報入力シート!R444="","",基本情報入力シート!R444)</f>
        <v/>
      </c>
      <c r="L407" s="495" t="str">
        <f>IF(基本情報入力シート!W444="","",基本情報入力シート!W444)</f>
        <v/>
      </c>
      <c r="M407" s="502" t="str">
        <f>IF(基本情報入力シート!X444="","",基本情報入力シート!X444)</f>
        <v/>
      </c>
      <c r="N407" s="512" t="str">
        <f>IF(基本情報入力シート!Y444="","",基本情報入力シート!Y444)</f>
        <v/>
      </c>
      <c r="O407" s="519"/>
      <c r="P407" s="523"/>
      <c r="Q407" s="526"/>
      <c r="R407" s="533"/>
      <c r="S407" s="537"/>
      <c r="T407" s="541" t="e">
        <v>#N/A</v>
      </c>
      <c r="U407" s="545"/>
      <c r="V407" s="551"/>
      <c r="W407" s="552"/>
      <c r="X407" s="560" t="e">
        <v>#N/A</v>
      </c>
      <c r="Y407" s="560"/>
      <c r="Z407" s="564"/>
      <c r="AA407" s="569"/>
      <c r="AB407" s="573" t="e">
        <v>#N/A</v>
      </c>
      <c r="AC407" s="577"/>
      <c r="AD407" s="580" t="str">
        <f t="shared" si="24"/>
        <v/>
      </c>
      <c r="AE407" s="583" t="str">
        <f t="shared" si="25"/>
        <v/>
      </c>
      <c r="AF407" s="583" t="str">
        <f t="shared" si="26"/>
        <v/>
      </c>
      <c r="AG407" s="583" t="str">
        <f t="shared" si="27"/>
        <v/>
      </c>
    </row>
    <row r="408" spans="1:33" ht="24.9" customHeight="1">
      <c r="A408" s="477">
        <v>393</v>
      </c>
      <c r="B408" s="488" t="str">
        <f>IF(基本情報入力シート!C445="","",基本情報入力シート!C445)</f>
        <v/>
      </c>
      <c r="C408" s="488"/>
      <c r="D408" s="488"/>
      <c r="E408" s="488"/>
      <c r="F408" s="488"/>
      <c r="G408" s="488"/>
      <c r="H408" s="488"/>
      <c r="I408" s="488"/>
      <c r="J408" s="494" t="str">
        <f>IF(基本情報入力シート!M445="","",基本情報入力シート!M445)</f>
        <v/>
      </c>
      <c r="K408" s="495" t="str">
        <f>IF(基本情報入力シート!R445="","",基本情報入力シート!R445)</f>
        <v/>
      </c>
      <c r="L408" s="495" t="str">
        <f>IF(基本情報入力シート!W445="","",基本情報入力シート!W445)</f>
        <v/>
      </c>
      <c r="M408" s="502" t="str">
        <f>IF(基本情報入力シート!X445="","",基本情報入力シート!X445)</f>
        <v/>
      </c>
      <c r="N408" s="512" t="str">
        <f>IF(基本情報入力シート!Y445="","",基本情報入力シート!Y445)</f>
        <v/>
      </c>
      <c r="O408" s="519"/>
      <c r="P408" s="523"/>
      <c r="Q408" s="526"/>
      <c r="R408" s="533"/>
      <c r="S408" s="537"/>
      <c r="T408" s="541" t="e">
        <v>#N/A</v>
      </c>
      <c r="U408" s="545"/>
      <c r="V408" s="551"/>
      <c r="W408" s="552"/>
      <c r="X408" s="560" t="e">
        <v>#N/A</v>
      </c>
      <c r="Y408" s="560"/>
      <c r="Z408" s="564"/>
      <c r="AA408" s="569"/>
      <c r="AB408" s="573" t="e">
        <v>#N/A</v>
      </c>
      <c r="AC408" s="577"/>
      <c r="AD408" s="580" t="str">
        <f t="shared" si="24"/>
        <v/>
      </c>
      <c r="AE408" s="583" t="str">
        <f t="shared" si="25"/>
        <v/>
      </c>
      <c r="AF408" s="583" t="str">
        <f t="shared" si="26"/>
        <v/>
      </c>
      <c r="AG408" s="583" t="str">
        <f t="shared" si="27"/>
        <v/>
      </c>
    </row>
    <row r="409" spans="1:33" ht="24.9" customHeight="1">
      <c r="A409" s="477">
        <v>394</v>
      </c>
      <c r="B409" s="488" t="str">
        <f>IF(基本情報入力シート!C446="","",基本情報入力シート!C446)</f>
        <v/>
      </c>
      <c r="C409" s="488"/>
      <c r="D409" s="488"/>
      <c r="E409" s="488"/>
      <c r="F409" s="488"/>
      <c r="G409" s="488"/>
      <c r="H409" s="488"/>
      <c r="I409" s="488"/>
      <c r="J409" s="494" t="str">
        <f>IF(基本情報入力シート!M446="","",基本情報入力シート!M446)</f>
        <v/>
      </c>
      <c r="K409" s="495" t="str">
        <f>IF(基本情報入力シート!R446="","",基本情報入力シート!R446)</f>
        <v/>
      </c>
      <c r="L409" s="495" t="str">
        <f>IF(基本情報入力シート!W446="","",基本情報入力シート!W446)</f>
        <v/>
      </c>
      <c r="M409" s="502" t="str">
        <f>IF(基本情報入力シート!X446="","",基本情報入力シート!X446)</f>
        <v/>
      </c>
      <c r="N409" s="512" t="str">
        <f>IF(基本情報入力シート!Y446="","",基本情報入力シート!Y446)</f>
        <v/>
      </c>
      <c r="O409" s="519"/>
      <c r="P409" s="523"/>
      <c r="Q409" s="526"/>
      <c r="R409" s="533"/>
      <c r="S409" s="537"/>
      <c r="T409" s="541" t="e">
        <v>#N/A</v>
      </c>
      <c r="U409" s="545"/>
      <c r="V409" s="551"/>
      <c r="W409" s="552"/>
      <c r="X409" s="560" t="e">
        <v>#N/A</v>
      </c>
      <c r="Y409" s="560"/>
      <c r="Z409" s="564"/>
      <c r="AA409" s="569"/>
      <c r="AB409" s="573" t="e">
        <v>#N/A</v>
      </c>
      <c r="AC409" s="577"/>
      <c r="AD409" s="580" t="str">
        <f t="shared" si="24"/>
        <v/>
      </c>
      <c r="AE409" s="583" t="str">
        <f t="shared" si="25"/>
        <v/>
      </c>
      <c r="AF409" s="583" t="str">
        <f t="shared" si="26"/>
        <v/>
      </c>
      <c r="AG409" s="583" t="str">
        <f t="shared" si="27"/>
        <v/>
      </c>
    </row>
    <row r="410" spans="1:33" ht="24.9" customHeight="1">
      <c r="A410" s="477">
        <v>395</v>
      </c>
      <c r="B410" s="488" t="str">
        <f>IF(基本情報入力シート!C447="","",基本情報入力シート!C447)</f>
        <v/>
      </c>
      <c r="C410" s="488"/>
      <c r="D410" s="488"/>
      <c r="E410" s="488"/>
      <c r="F410" s="488"/>
      <c r="G410" s="488"/>
      <c r="H410" s="488"/>
      <c r="I410" s="488"/>
      <c r="J410" s="494" t="str">
        <f>IF(基本情報入力シート!M447="","",基本情報入力シート!M447)</f>
        <v/>
      </c>
      <c r="K410" s="495" t="str">
        <f>IF(基本情報入力シート!R447="","",基本情報入力シート!R447)</f>
        <v/>
      </c>
      <c r="L410" s="495" t="str">
        <f>IF(基本情報入力シート!W447="","",基本情報入力シート!W447)</f>
        <v/>
      </c>
      <c r="M410" s="502" t="str">
        <f>IF(基本情報入力シート!X447="","",基本情報入力シート!X447)</f>
        <v/>
      </c>
      <c r="N410" s="512" t="str">
        <f>IF(基本情報入力シート!Y447="","",基本情報入力シート!Y447)</f>
        <v/>
      </c>
      <c r="O410" s="519"/>
      <c r="P410" s="523"/>
      <c r="Q410" s="526"/>
      <c r="R410" s="533"/>
      <c r="S410" s="537"/>
      <c r="T410" s="541" t="e">
        <v>#N/A</v>
      </c>
      <c r="U410" s="545"/>
      <c r="V410" s="551"/>
      <c r="W410" s="552"/>
      <c r="X410" s="560" t="e">
        <v>#N/A</v>
      </c>
      <c r="Y410" s="560"/>
      <c r="Z410" s="564"/>
      <c r="AA410" s="569"/>
      <c r="AB410" s="573" t="e">
        <v>#N/A</v>
      </c>
      <c r="AC410" s="577"/>
      <c r="AD410" s="580" t="str">
        <f t="shared" si="24"/>
        <v/>
      </c>
      <c r="AE410" s="583" t="str">
        <f t="shared" si="25"/>
        <v/>
      </c>
      <c r="AF410" s="583" t="str">
        <f t="shared" si="26"/>
        <v/>
      </c>
      <c r="AG410" s="583" t="str">
        <f t="shared" si="27"/>
        <v/>
      </c>
    </row>
    <row r="411" spans="1:33" ht="24.9" customHeight="1">
      <c r="A411" s="477">
        <v>396</v>
      </c>
      <c r="B411" s="488" t="str">
        <f>IF(基本情報入力シート!C448="","",基本情報入力シート!C448)</f>
        <v/>
      </c>
      <c r="C411" s="488"/>
      <c r="D411" s="488"/>
      <c r="E411" s="488"/>
      <c r="F411" s="488"/>
      <c r="G411" s="488"/>
      <c r="H411" s="488"/>
      <c r="I411" s="488"/>
      <c r="J411" s="494" t="str">
        <f>IF(基本情報入力シート!M448="","",基本情報入力シート!M448)</f>
        <v/>
      </c>
      <c r="K411" s="495" t="str">
        <f>IF(基本情報入力シート!R448="","",基本情報入力シート!R448)</f>
        <v/>
      </c>
      <c r="L411" s="495" t="str">
        <f>IF(基本情報入力シート!W448="","",基本情報入力シート!W448)</f>
        <v/>
      </c>
      <c r="M411" s="502" t="str">
        <f>IF(基本情報入力シート!X448="","",基本情報入力シート!X448)</f>
        <v/>
      </c>
      <c r="N411" s="512" t="str">
        <f>IF(基本情報入力シート!Y448="","",基本情報入力シート!Y448)</f>
        <v/>
      </c>
      <c r="O411" s="519"/>
      <c r="P411" s="523"/>
      <c r="Q411" s="526"/>
      <c r="R411" s="533"/>
      <c r="S411" s="537"/>
      <c r="T411" s="541" t="e">
        <v>#N/A</v>
      </c>
      <c r="U411" s="545"/>
      <c r="V411" s="551"/>
      <c r="W411" s="552"/>
      <c r="X411" s="560" t="e">
        <v>#N/A</v>
      </c>
      <c r="Y411" s="560"/>
      <c r="Z411" s="564"/>
      <c r="AA411" s="569"/>
      <c r="AB411" s="573" t="e">
        <v>#N/A</v>
      </c>
      <c r="AC411" s="577"/>
      <c r="AD411" s="580" t="str">
        <f t="shared" si="24"/>
        <v/>
      </c>
      <c r="AE411" s="583" t="str">
        <f t="shared" si="25"/>
        <v/>
      </c>
      <c r="AF411" s="583" t="str">
        <f t="shared" si="26"/>
        <v/>
      </c>
      <c r="AG411" s="583" t="str">
        <f t="shared" si="27"/>
        <v/>
      </c>
    </row>
    <row r="412" spans="1:33" ht="24.9" customHeight="1">
      <c r="A412" s="477">
        <v>397</v>
      </c>
      <c r="B412" s="488" t="str">
        <f>IF(基本情報入力シート!C449="","",基本情報入力シート!C449)</f>
        <v/>
      </c>
      <c r="C412" s="488"/>
      <c r="D412" s="488"/>
      <c r="E412" s="488"/>
      <c r="F412" s="488"/>
      <c r="G412" s="488"/>
      <c r="H412" s="488"/>
      <c r="I412" s="488"/>
      <c r="J412" s="494" t="str">
        <f>IF(基本情報入力シート!M449="","",基本情報入力シート!M449)</f>
        <v/>
      </c>
      <c r="K412" s="495" t="str">
        <f>IF(基本情報入力シート!R449="","",基本情報入力シート!R449)</f>
        <v/>
      </c>
      <c r="L412" s="495" t="str">
        <f>IF(基本情報入力シート!W449="","",基本情報入力シート!W449)</f>
        <v/>
      </c>
      <c r="M412" s="502" t="str">
        <f>IF(基本情報入力シート!X449="","",基本情報入力シート!X449)</f>
        <v/>
      </c>
      <c r="N412" s="512" t="str">
        <f>IF(基本情報入力シート!Y449="","",基本情報入力シート!Y449)</f>
        <v/>
      </c>
      <c r="O412" s="519"/>
      <c r="P412" s="523"/>
      <c r="Q412" s="526"/>
      <c r="R412" s="533"/>
      <c r="S412" s="537"/>
      <c r="T412" s="541" t="e">
        <v>#N/A</v>
      </c>
      <c r="U412" s="545"/>
      <c r="V412" s="551"/>
      <c r="W412" s="552"/>
      <c r="X412" s="560" t="e">
        <v>#N/A</v>
      </c>
      <c r="Y412" s="560"/>
      <c r="Z412" s="564"/>
      <c r="AA412" s="569"/>
      <c r="AB412" s="573" t="e">
        <v>#N/A</v>
      </c>
      <c r="AC412" s="577"/>
      <c r="AD412" s="580" t="str">
        <f t="shared" si="24"/>
        <v/>
      </c>
      <c r="AE412" s="583" t="str">
        <f t="shared" si="25"/>
        <v/>
      </c>
      <c r="AF412" s="583" t="str">
        <f t="shared" si="26"/>
        <v/>
      </c>
      <c r="AG412" s="583" t="str">
        <f t="shared" si="27"/>
        <v/>
      </c>
    </row>
    <row r="413" spans="1:33" ht="24.9" customHeight="1">
      <c r="A413" s="477">
        <v>398</v>
      </c>
      <c r="B413" s="488" t="str">
        <f>IF(基本情報入力シート!C450="","",基本情報入力シート!C450)</f>
        <v/>
      </c>
      <c r="C413" s="488"/>
      <c r="D413" s="488"/>
      <c r="E413" s="488"/>
      <c r="F413" s="488"/>
      <c r="G413" s="488"/>
      <c r="H413" s="488"/>
      <c r="I413" s="488"/>
      <c r="J413" s="494" t="str">
        <f>IF(基本情報入力シート!M450="","",基本情報入力シート!M450)</f>
        <v/>
      </c>
      <c r="K413" s="495" t="str">
        <f>IF(基本情報入力シート!R450="","",基本情報入力シート!R450)</f>
        <v/>
      </c>
      <c r="L413" s="495" t="str">
        <f>IF(基本情報入力シート!W450="","",基本情報入力シート!W450)</f>
        <v/>
      </c>
      <c r="M413" s="502" t="str">
        <f>IF(基本情報入力シート!X450="","",基本情報入力シート!X450)</f>
        <v/>
      </c>
      <c r="N413" s="512" t="str">
        <f>IF(基本情報入力シート!Y450="","",基本情報入力シート!Y450)</f>
        <v/>
      </c>
      <c r="O413" s="519"/>
      <c r="P413" s="523"/>
      <c r="Q413" s="526"/>
      <c r="R413" s="533"/>
      <c r="S413" s="537"/>
      <c r="T413" s="541" t="e">
        <v>#N/A</v>
      </c>
      <c r="U413" s="545"/>
      <c r="V413" s="551"/>
      <c r="W413" s="552"/>
      <c r="X413" s="560" t="e">
        <v>#N/A</v>
      </c>
      <c r="Y413" s="560"/>
      <c r="Z413" s="564"/>
      <c r="AA413" s="569"/>
      <c r="AB413" s="573" t="e">
        <v>#N/A</v>
      </c>
      <c r="AC413" s="577"/>
      <c r="AD413" s="580" t="str">
        <f t="shared" si="24"/>
        <v/>
      </c>
      <c r="AE413" s="583" t="str">
        <f t="shared" si="25"/>
        <v/>
      </c>
      <c r="AF413" s="583" t="str">
        <f t="shared" si="26"/>
        <v/>
      </c>
      <c r="AG413" s="583" t="str">
        <f t="shared" si="27"/>
        <v/>
      </c>
    </row>
    <row r="414" spans="1:33" ht="24.9" customHeight="1">
      <c r="A414" s="477">
        <v>399</v>
      </c>
      <c r="B414" s="488" t="str">
        <f>IF(基本情報入力シート!C451="","",基本情報入力シート!C451)</f>
        <v/>
      </c>
      <c r="C414" s="488"/>
      <c r="D414" s="488"/>
      <c r="E414" s="488"/>
      <c r="F414" s="488"/>
      <c r="G414" s="488"/>
      <c r="H414" s="488"/>
      <c r="I414" s="488"/>
      <c r="J414" s="494" t="str">
        <f>IF(基本情報入力シート!M451="","",基本情報入力シート!M451)</f>
        <v/>
      </c>
      <c r="K414" s="495" t="str">
        <f>IF(基本情報入力シート!R451="","",基本情報入力シート!R451)</f>
        <v/>
      </c>
      <c r="L414" s="495" t="str">
        <f>IF(基本情報入力シート!W451="","",基本情報入力シート!W451)</f>
        <v/>
      </c>
      <c r="M414" s="502" t="str">
        <f>IF(基本情報入力シート!X451="","",基本情報入力シート!X451)</f>
        <v/>
      </c>
      <c r="N414" s="512" t="str">
        <f>IF(基本情報入力シート!Y451="","",基本情報入力シート!Y451)</f>
        <v/>
      </c>
      <c r="O414" s="519"/>
      <c r="P414" s="523"/>
      <c r="Q414" s="526"/>
      <c r="R414" s="533"/>
      <c r="S414" s="537"/>
      <c r="T414" s="541" t="e">
        <v>#N/A</v>
      </c>
      <c r="U414" s="545"/>
      <c r="V414" s="551"/>
      <c r="W414" s="552"/>
      <c r="X414" s="560" t="e">
        <v>#N/A</v>
      </c>
      <c r="Y414" s="560"/>
      <c r="Z414" s="564"/>
      <c r="AA414" s="569"/>
      <c r="AB414" s="573" t="e">
        <v>#N/A</v>
      </c>
      <c r="AC414" s="577"/>
      <c r="AD414" s="580" t="str">
        <f t="shared" si="24"/>
        <v/>
      </c>
      <c r="AE414" s="583" t="str">
        <f t="shared" si="25"/>
        <v/>
      </c>
      <c r="AF414" s="583" t="str">
        <f t="shared" si="26"/>
        <v/>
      </c>
      <c r="AG414" s="583" t="str">
        <f t="shared" si="27"/>
        <v/>
      </c>
    </row>
    <row r="415" spans="1:33" ht="24.9" customHeight="1">
      <c r="A415" s="477">
        <v>400</v>
      </c>
      <c r="B415" s="488" t="str">
        <f>IF(基本情報入力シート!C452="","",基本情報入力シート!C452)</f>
        <v/>
      </c>
      <c r="C415" s="488"/>
      <c r="D415" s="488"/>
      <c r="E415" s="488"/>
      <c r="F415" s="488"/>
      <c r="G415" s="488"/>
      <c r="H415" s="488"/>
      <c r="I415" s="488"/>
      <c r="J415" s="494" t="str">
        <f>IF(基本情報入力シート!M452="","",基本情報入力シート!M452)</f>
        <v/>
      </c>
      <c r="K415" s="495" t="str">
        <f>IF(基本情報入力シート!R452="","",基本情報入力シート!R452)</f>
        <v/>
      </c>
      <c r="L415" s="495" t="str">
        <f>IF(基本情報入力シート!W452="","",基本情報入力シート!W452)</f>
        <v/>
      </c>
      <c r="M415" s="502" t="str">
        <f>IF(基本情報入力シート!X452="","",基本情報入力シート!X452)</f>
        <v/>
      </c>
      <c r="N415" s="512" t="str">
        <f>IF(基本情報入力シート!Y452="","",基本情報入力シート!Y452)</f>
        <v/>
      </c>
      <c r="O415" s="519"/>
      <c r="P415" s="523"/>
      <c r="Q415" s="526"/>
      <c r="R415" s="533"/>
      <c r="S415" s="537"/>
      <c r="T415" s="541" t="e">
        <v>#N/A</v>
      </c>
      <c r="U415" s="545"/>
      <c r="V415" s="551"/>
      <c r="W415" s="552"/>
      <c r="X415" s="560" t="e">
        <v>#N/A</v>
      </c>
      <c r="Y415" s="560"/>
      <c r="Z415" s="564"/>
      <c r="AA415" s="569"/>
      <c r="AB415" s="573" t="e">
        <v>#N/A</v>
      </c>
      <c r="AC415" s="577"/>
      <c r="AD415" s="580" t="str">
        <f t="shared" si="24"/>
        <v/>
      </c>
      <c r="AE415" s="583" t="str">
        <f t="shared" si="25"/>
        <v/>
      </c>
      <c r="AF415" s="583" t="str">
        <f t="shared" si="26"/>
        <v/>
      </c>
      <c r="AG415" s="583" t="str">
        <f t="shared" si="27"/>
        <v/>
      </c>
    </row>
    <row r="416" spans="1:33" ht="24.9" customHeight="1">
      <c r="A416" s="477">
        <v>401</v>
      </c>
      <c r="B416" s="488" t="str">
        <f>IF(基本情報入力シート!C453="","",基本情報入力シート!C453)</f>
        <v/>
      </c>
      <c r="C416" s="488"/>
      <c r="D416" s="488"/>
      <c r="E416" s="488"/>
      <c r="F416" s="488"/>
      <c r="G416" s="488"/>
      <c r="H416" s="488"/>
      <c r="I416" s="488"/>
      <c r="J416" s="494" t="str">
        <f>IF(基本情報入力シート!M453="","",基本情報入力シート!M453)</f>
        <v/>
      </c>
      <c r="K416" s="495" t="str">
        <f>IF(基本情報入力シート!R453="","",基本情報入力シート!R453)</f>
        <v/>
      </c>
      <c r="L416" s="495" t="str">
        <f>IF(基本情報入力シート!W453="","",基本情報入力シート!W453)</f>
        <v/>
      </c>
      <c r="M416" s="502" t="str">
        <f>IF(基本情報入力シート!X453="","",基本情報入力シート!X453)</f>
        <v/>
      </c>
      <c r="N416" s="512" t="str">
        <f>IF(基本情報入力シート!Y453="","",基本情報入力シート!Y453)</f>
        <v/>
      </c>
      <c r="O416" s="519"/>
      <c r="P416" s="523"/>
      <c r="Q416" s="526"/>
      <c r="R416" s="533"/>
      <c r="S416" s="537"/>
      <c r="T416" s="541" t="e">
        <v>#N/A</v>
      </c>
      <c r="U416" s="545"/>
      <c r="V416" s="551"/>
      <c r="W416" s="552"/>
      <c r="X416" s="560" t="e">
        <v>#N/A</v>
      </c>
      <c r="Y416" s="560"/>
      <c r="Z416" s="564"/>
      <c r="AA416" s="569"/>
      <c r="AB416" s="573" t="e">
        <v>#N/A</v>
      </c>
      <c r="AC416" s="577"/>
      <c r="AD416" s="580" t="str">
        <f t="shared" si="24"/>
        <v/>
      </c>
      <c r="AE416" s="583" t="str">
        <f t="shared" si="25"/>
        <v/>
      </c>
      <c r="AF416" s="583" t="str">
        <f t="shared" si="26"/>
        <v/>
      </c>
      <c r="AG416" s="583" t="str">
        <f t="shared" si="27"/>
        <v/>
      </c>
    </row>
    <row r="417" spans="1:33" ht="24.9" customHeight="1">
      <c r="A417" s="477">
        <v>402</v>
      </c>
      <c r="B417" s="488" t="str">
        <f>IF(基本情報入力シート!C454="","",基本情報入力シート!C454)</f>
        <v/>
      </c>
      <c r="C417" s="488"/>
      <c r="D417" s="488"/>
      <c r="E417" s="488"/>
      <c r="F417" s="488"/>
      <c r="G417" s="488"/>
      <c r="H417" s="488"/>
      <c r="I417" s="488"/>
      <c r="J417" s="494" t="str">
        <f>IF(基本情報入力シート!M454="","",基本情報入力シート!M454)</f>
        <v/>
      </c>
      <c r="K417" s="495" t="str">
        <f>IF(基本情報入力シート!R454="","",基本情報入力シート!R454)</f>
        <v/>
      </c>
      <c r="L417" s="495" t="str">
        <f>IF(基本情報入力シート!W454="","",基本情報入力シート!W454)</f>
        <v/>
      </c>
      <c r="M417" s="502" t="str">
        <f>IF(基本情報入力シート!X454="","",基本情報入力シート!X454)</f>
        <v/>
      </c>
      <c r="N417" s="512" t="str">
        <f>IF(基本情報入力シート!Y454="","",基本情報入力シート!Y454)</f>
        <v/>
      </c>
      <c r="O417" s="519"/>
      <c r="P417" s="523"/>
      <c r="Q417" s="526"/>
      <c r="R417" s="533"/>
      <c r="S417" s="537"/>
      <c r="T417" s="541" t="e">
        <v>#N/A</v>
      </c>
      <c r="U417" s="545"/>
      <c r="V417" s="551"/>
      <c r="W417" s="552"/>
      <c r="X417" s="560" t="e">
        <v>#N/A</v>
      </c>
      <c r="Y417" s="560"/>
      <c r="Z417" s="564"/>
      <c r="AA417" s="569"/>
      <c r="AB417" s="573" t="e">
        <v>#N/A</v>
      </c>
      <c r="AC417" s="577"/>
      <c r="AD417" s="580" t="str">
        <f t="shared" si="24"/>
        <v/>
      </c>
      <c r="AE417" s="583" t="str">
        <f t="shared" si="25"/>
        <v/>
      </c>
      <c r="AF417" s="583" t="str">
        <f t="shared" si="26"/>
        <v/>
      </c>
      <c r="AG417" s="583" t="str">
        <f t="shared" si="27"/>
        <v/>
      </c>
    </row>
    <row r="418" spans="1:33" ht="24.9" customHeight="1">
      <c r="A418" s="477">
        <v>403</v>
      </c>
      <c r="B418" s="488" t="str">
        <f>IF(基本情報入力シート!C455="","",基本情報入力シート!C455)</f>
        <v/>
      </c>
      <c r="C418" s="488"/>
      <c r="D418" s="488"/>
      <c r="E418" s="488"/>
      <c r="F418" s="488"/>
      <c r="G418" s="488"/>
      <c r="H418" s="488"/>
      <c r="I418" s="488"/>
      <c r="J418" s="494" t="str">
        <f>IF(基本情報入力シート!M455="","",基本情報入力シート!M455)</f>
        <v/>
      </c>
      <c r="K418" s="495" t="str">
        <f>IF(基本情報入力シート!R455="","",基本情報入力シート!R455)</f>
        <v/>
      </c>
      <c r="L418" s="495" t="str">
        <f>IF(基本情報入力シート!W455="","",基本情報入力シート!W455)</f>
        <v/>
      </c>
      <c r="M418" s="502" t="str">
        <f>IF(基本情報入力シート!X455="","",基本情報入力シート!X455)</f>
        <v/>
      </c>
      <c r="N418" s="512" t="str">
        <f>IF(基本情報入力シート!Y455="","",基本情報入力シート!Y455)</f>
        <v/>
      </c>
      <c r="O418" s="519"/>
      <c r="P418" s="523"/>
      <c r="Q418" s="526"/>
      <c r="R418" s="533"/>
      <c r="S418" s="537"/>
      <c r="T418" s="541" t="e">
        <v>#N/A</v>
      </c>
      <c r="U418" s="545"/>
      <c r="V418" s="551"/>
      <c r="W418" s="552"/>
      <c r="X418" s="560" t="e">
        <v>#N/A</v>
      </c>
      <c r="Y418" s="560"/>
      <c r="Z418" s="564"/>
      <c r="AA418" s="569"/>
      <c r="AB418" s="573" t="e">
        <v>#N/A</v>
      </c>
      <c r="AC418" s="577"/>
      <c r="AD418" s="580" t="str">
        <f t="shared" si="24"/>
        <v/>
      </c>
      <c r="AE418" s="583" t="str">
        <f t="shared" si="25"/>
        <v/>
      </c>
      <c r="AF418" s="583" t="str">
        <f t="shared" si="26"/>
        <v/>
      </c>
      <c r="AG418" s="583" t="str">
        <f t="shared" si="27"/>
        <v/>
      </c>
    </row>
    <row r="419" spans="1:33" ht="24.9" customHeight="1">
      <c r="A419" s="477">
        <v>404</v>
      </c>
      <c r="B419" s="488" t="str">
        <f>IF(基本情報入力シート!C456="","",基本情報入力シート!C456)</f>
        <v/>
      </c>
      <c r="C419" s="488"/>
      <c r="D419" s="488"/>
      <c r="E419" s="488"/>
      <c r="F419" s="488"/>
      <c r="G419" s="488"/>
      <c r="H419" s="488"/>
      <c r="I419" s="488"/>
      <c r="J419" s="494" t="str">
        <f>IF(基本情報入力シート!M456="","",基本情報入力シート!M456)</f>
        <v/>
      </c>
      <c r="K419" s="495" t="str">
        <f>IF(基本情報入力シート!R456="","",基本情報入力シート!R456)</f>
        <v/>
      </c>
      <c r="L419" s="495" t="str">
        <f>IF(基本情報入力シート!W456="","",基本情報入力シート!W456)</f>
        <v/>
      </c>
      <c r="M419" s="502" t="str">
        <f>IF(基本情報入力シート!X456="","",基本情報入力シート!X456)</f>
        <v/>
      </c>
      <c r="N419" s="512" t="str">
        <f>IF(基本情報入力シート!Y456="","",基本情報入力シート!Y456)</f>
        <v/>
      </c>
      <c r="O419" s="519"/>
      <c r="P419" s="523"/>
      <c r="Q419" s="526"/>
      <c r="R419" s="533"/>
      <c r="S419" s="537"/>
      <c r="T419" s="541" t="e">
        <v>#N/A</v>
      </c>
      <c r="U419" s="545"/>
      <c r="V419" s="551"/>
      <c r="W419" s="552"/>
      <c r="X419" s="560" t="e">
        <v>#N/A</v>
      </c>
      <c r="Y419" s="560"/>
      <c r="Z419" s="564"/>
      <c r="AA419" s="569"/>
      <c r="AB419" s="573" t="e">
        <v>#N/A</v>
      </c>
      <c r="AC419" s="577"/>
      <c r="AD419" s="580" t="str">
        <f t="shared" si="24"/>
        <v/>
      </c>
      <c r="AE419" s="583" t="str">
        <f t="shared" si="25"/>
        <v/>
      </c>
      <c r="AF419" s="583" t="str">
        <f t="shared" si="26"/>
        <v/>
      </c>
      <c r="AG419" s="583" t="str">
        <f t="shared" si="27"/>
        <v/>
      </c>
    </row>
    <row r="420" spans="1:33" ht="24.9" customHeight="1">
      <c r="A420" s="477">
        <v>405</v>
      </c>
      <c r="B420" s="488" t="str">
        <f>IF(基本情報入力シート!C457="","",基本情報入力シート!C457)</f>
        <v/>
      </c>
      <c r="C420" s="488"/>
      <c r="D420" s="488"/>
      <c r="E420" s="488"/>
      <c r="F420" s="488"/>
      <c r="G420" s="488"/>
      <c r="H420" s="488"/>
      <c r="I420" s="488"/>
      <c r="J420" s="494" t="str">
        <f>IF(基本情報入力シート!M457="","",基本情報入力シート!M457)</f>
        <v/>
      </c>
      <c r="K420" s="495" t="str">
        <f>IF(基本情報入力シート!R457="","",基本情報入力シート!R457)</f>
        <v/>
      </c>
      <c r="L420" s="495" t="str">
        <f>IF(基本情報入力シート!W457="","",基本情報入力シート!W457)</f>
        <v/>
      </c>
      <c r="M420" s="502" t="str">
        <f>IF(基本情報入力シート!X457="","",基本情報入力シート!X457)</f>
        <v/>
      </c>
      <c r="N420" s="512" t="str">
        <f>IF(基本情報入力シート!Y457="","",基本情報入力シート!Y457)</f>
        <v/>
      </c>
      <c r="O420" s="519"/>
      <c r="P420" s="523"/>
      <c r="Q420" s="526"/>
      <c r="R420" s="533"/>
      <c r="S420" s="537"/>
      <c r="T420" s="541" t="e">
        <v>#N/A</v>
      </c>
      <c r="U420" s="545"/>
      <c r="V420" s="551"/>
      <c r="W420" s="552"/>
      <c r="X420" s="560" t="e">
        <v>#N/A</v>
      </c>
      <c r="Y420" s="560"/>
      <c r="Z420" s="564"/>
      <c r="AA420" s="569"/>
      <c r="AB420" s="573" t="e">
        <v>#N/A</v>
      </c>
      <c r="AC420" s="577"/>
      <c r="AD420" s="580" t="str">
        <f t="shared" si="24"/>
        <v/>
      </c>
      <c r="AE420" s="583" t="str">
        <f t="shared" si="25"/>
        <v/>
      </c>
      <c r="AF420" s="583" t="str">
        <f t="shared" si="26"/>
        <v/>
      </c>
      <c r="AG420" s="583" t="str">
        <f t="shared" si="27"/>
        <v/>
      </c>
    </row>
    <row r="421" spans="1:33" ht="24.9" customHeight="1">
      <c r="A421" s="477">
        <v>406</v>
      </c>
      <c r="B421" s="488" t="str">
        <f>IF(基本情報入力シート!C458="","",基本情報入力シート!C458)</f>
        <v/>
      </c>
      <c r="C421" s="488"/>
      <c r="D421" s="488"/>
      <c r="E421" s="488"/>
      <c r="F421" s="488"/>
      <c r="G421" s="488"/>
      <c r="H421" s="488"/>
      <c r="I421" s="488"/>
      <c r="J421" s="494" t="str">
        <f>IF(基本情報入力シート!M458="","",基本情報入力シート!M458)</f>
        <v/>
      </c>
      <c r="K421" s="495" t="str">
        <f>IF(基本情報入力シート!R458="","",基本情報入力シート!R458)</f>
        <v/>
      </c>
      <c r="L421" s="495" t="str">
        <f>IF(基本情報入力シート!W458="","",基本情報入力シート!W458)</f>
        <v/>
      </c>
      <c r="M421" s="502" t="str">
        <f>IF(基本情報入力シート!X458="","",基本情報入力シート!X458)</f>
        <v/>
      </c>
      <c r="N421" s="512" t="str">
        <f>IF(基本情報入力シート!Y458="","",基本情報入力シート!Y458)</f>
        <v/>
      </c>
      <c r="O421" s="519"/>
      <c r="P421" s="523"/>
      <c r="Q421" s="526"/>
      <c r="R421" s="533"/>
      <c r="S421" s="537"/>
      <c r="T421" s="541" t="e">
        <v>#N/A</v>
      </c>
      <c r="U421" s="545"/>
      <c r="V421" s="551"/>
      <c r="W421" s="552"/>
      <c r="X421" s="560" t="e">
        <v>#N/A</v>
      </c>
      <c r="Y421" s="560"/>
      <c r="Z421" s="564"/>
      <c r="AA421" s="569"/>
      <c r="AB421" s="573" t="e">
        <v>#N/A</v>
      </c>
      <c r="AC421" s="577"/>
      <c r="AD421" s="580" t="str">
        <f t="shared" si="24"/>
        <v/>
      </c>
      <c r="AE421" s="583" t="str">
        <f t="shared" si="25"/>
        <v/>
      </c>
      <c r="AF421" s="583" t="str">
        <f t="shared" si="26"/>
        <v/>
      </c>
      <c r="AG421" s="583" t="str">
        <f t="shared" si="27"/>
        <v/>
      </c>
    </row>
    <row r="422" spans="1:33" ht="24.9" customHeight="1">
      <c r="A422" s="477">
        <v>407</v>
      </c>
      <c r="B422" s="488" t="str">
        <f>IF(基本情報入力シート!C459="","",基本情報入力シート!C459)</f>
        <v/>
      </c>
      <c r="C422" s="488"/>
      <c r="D422" s="488"/>
      <c r="E422" s="488"/>
      <c r="F422" s="488"/>
      <c r="G422" s="488"/>
      <c r="H422" s="488"/>
      <c r="I422" s="488"/>
      <c r="J422" s="494" t="str">
        <f>IF(基本情報入力シート!M459="","",基本情報入力シート!M459)</f>
        <v/>
      </c>
      <c r="K422" s="495" t="str">
        <f>IF(基本情報入力シート!R459="","",基本情報入力シート!R459)</f>
        <v/>
      </c>
      <c r="L422" s="495" t="str">
        <f>IF(基本情報入力シート!W459="","",基本情報入力シート!W459)</f>
        <v/>
      </c>
      <c r="M422" s="502" t="str">
        <f>IF(基本情報入力シート!X459="","",基本情報入力シート!X459)</f>
        <v/>
      </c>
      <c r="N422" s="512" t="str">
        <f>IF(基本情報入力シート!Y459="","",基本情報入力シート!Y459)</f>
        <v/>
      </c>
      <c r="O422" s="519"/>
      <c r="P422" s="523"/>
      <c r="Q422" s="526"/>
      <c r="R422" s="533"/>
      <c r="S422" s="537"/>
      <c r="T422" s="541" t="e">
        <v>#N/A</v>
      </c>
      <c r="U422" s="545"/>
      <c r="V422" s="551"/>
      <c r="W422" s="552"/>
      <c r="X422" s="560" t="e">
        <v>#N/A</v>
      </c>
      <c r="Y422" s="560"/>
      <c r="Z422" s="564"/>
      <c r="AA422" s="569"/>
      <c r="AB422" s="573" t="e">
        <v>#N/A</v>
      </c>
      <c r="AC422" s="577"/>
      <c r="AD422" s="580" t="str">
        <f t="shared" si="24"/>
        <v/>
      </c>
      <c r="AE422" s="583" t="str">
        <f t="shared" si="25"/>
        <v/>
      </c>
      <c r="AF422" s="583" t="str">
        <f t="shared" si="26"/>
        <v/>
      </c>
      <c r="AG422" s="583" t="str">
        <f t="shared" si="27"/>
        <v/>
      </c>
    </row>
    <row r="423" spans="1:33" ht="24.9" customHeight="1">
      <c r="A423" s="477">
        <v>408</v>
      </c>
      <c r="B423" s="488" t="str">
        <f>IF(基本情報入力シート!C460="","",基本情報入力シート!C460)</f>
        <v/>
      </c>
      <c r="C423" s="488"/>
      <c r="D423" s="488"/>
      <c r="E423" s="488"/>
      <c r="F423" s="488"/>
      <c r="G423" s="488"/>
      <c r="H423" s="488"/>
      <c r="I423" s="488"/>
      <c r="J423" s="494" t="str">
        <f>IF(基本情報入力シート!M460="","",基本情報入力シート!M460)</f>
        <v/>
      </c>
      <c r="K423" s="495" t="str">
        <f>IF(基本情報入力シート!R460="","",基本情報入力シート!R460)</f>
        <v/>
      </c>
      <c r="L423" s="495" t="str">
        <f>IF(基本情報入力シート!W460="","",基本情報入力シート!W460)</f>
        <v/>
      </c>
      <c r="M423" s="502" t="str">
        <f>IF(基本情報入力シート!X460="","",基本情報入力シート!X460)</f>
        <v/>
      </c>
      <c r="N423" s="512" t="str">
        <f>IF(基本情報入力シート!Y460="","",基本情報入力シート!Y460)</f>
        <v/>
      </c>
      <c r="O423" s="519"/>
      <c r="P423" s="523"/>
      <c r="Q423" s="526"/>
      <c r="R423" s="533"/>
      <c r="S423" s="537"/>
      <c r="T423" s="541" t="e">
        <v>#N/A</v>
      </c>
      <c r="U423" s="545"/>
      <c r="V423" s="551"/>
      <c r="W423" s="552"/>
      <c r="X423" s="560" t="e">
        <v>#N/A</v>
      </c>
      <c r="Y423" s="560"/>
      <c r="Z423" s="564"/>
      <c r="AA423" s="569"/>
      <c r="AB423" s="573" t="e">
        <v>#N/A</v>
      </c>
      <c r="AC423" s="577"/>
      <c r="AD423" s="580" t="str">
        <f t="shared" si="24"/>
        <v/>
      </c>
      <c r="AE423" s="583" t="str">
        <f t="shared" si="25"/>
        <v/>
      </c>
      <c r="AF423" s="583" t="str">
        <f t="shared" si="26"/>
        <v/>
      </c>
      <c r="AG423" s="583" t="str">
        <f t="shared" si="27"/>
        <v/>
      </c>
    </row>
    <row r="424" spans="1:33" ht="24.9" customHeight="1">
      <c r="A424" s="477">
        <v>409</v>
      </c>
      <c r="B424" s="488" t="str">
        <f>IF(基本情報入力シート!C461="","",基本情報入力シート!C461)</f>
        <v/>
      </c>
      <c r="C424" s="488"/>
      <c r="D424" s="488"/>
      <c r="E424" s="488"/>
      <c r="F424" s="488"/>
      <c r="G424" s="488"/>
      <c r="H424" s="488"/>
      <c r="I424" s="488"/>
      <c r="J424" s="494" t="str">
        <f>IF(基本情報入力シート!M461="","",基本情報入力シート!M461)</f>
        <v/>
      </c>
      <c r="K424" s="495" t="str">
        <f>IF(基本情報入力シート!R461="","",基本情報入力シート!R461)</f>
        <v/>
      </c>
      <c r="L424" s="495" t="str">
        <f>IF(基本情報入力シート!W461="","",基本情報入力シート!W461)</f>
        <v/>
      </c>
      <c r="M424" s="502" t="str">
        <f>IF(基本情報入力シート!X461="","",基本情報入力シート!X461)</f>
        <v/>
      </c>
      <c r="N424" s="512" t="str">
        <f>IF(基本情報入力シート!Y461="","",基本情報入力シート!Y461)</f>
        <v/>
      </c>
      <c r="O424" s="519"/>
      <c r="P424" s="523"/>
      <c r="Q424" s="526"/>
      <c r="R424" s="533"/>
      <c r="S424" s="537"/>
      <c r="T424" s="541" t="e">
        <v>#N/A</v>
      </c>
      <c r="U424" s="545"/>
      <c r="V424" s="551"/>
      <c r="W424" s="552"/>
      <c r="X424" s="560" t="e">
        <v>#N/A</v>
      </c>
      <c r="Y424" s="560"/>
      <c r="Z424" s="564"/>
      <c r="AA424" s="569"/>
      <c r="AB424" s="573" t="e">
        <v>#N/A</v>
      </c>
      <c r="AC424" s="577"/>
      <c r="AD424" s="580" t="str">
        <f t="shared" si="24"/>
        <v/>
      </c>
      <c r="AE424" s="583" t="str">
        <f t="shared" si="25"/>
        <v/>
      </c>
      <c r="AF424" s="583" t="str">
        <f t="shared" si="26"/>
        <v/>
      </c>
      <c r="AG424" s="583" t="str">
        <f t="shared" si="27"/>
        <v/>
      </c>
    </row>
    <row r="425" spans="1:33" ht="24.9" customHeight="1">
      <c r="A425" s="477">
        <v>410</v>
      </c>
      <c r="B425" s="488" t="str">
        <f>IF(基本情報入力シート!C462="","",基本情報入力シート!C462)</f>
        <v/>
      </c>
      <c r="C425" s="488"/>
      <c r="D425" s="488"/>
      <c r="E425" s="488"/>
      <c r="F425" s="488"/>
      <c r="G425" s="488"/>
      <c r="H425" s="488"/>
      <c r="I425" s="488"/>
      <c r="J425" s="494" t="str">
        <f>IF(基本情報入力シート!M462="","",基本情報入力シート!M462)</f>
        <v/>
      </c>
      <c r="K425" s="495" t="str">
        <f>IF(基本情報入力シート!R462="","",基本情報入力シート!R462)</f>
        <v/>
      </c>
      <c r="L425" s="495" t="str">
        <f>IF(基本情報入力シート!W462="","",基本情報入力シート!W462)</f>
        <v/>
      </c>
      <c r="M425" s="502" t="str">
        <f>IF(基本情報入力シート!X462="","",基本情報入力シート!X462)</f>
        <v/>
      </c>
      <c r="N425" s="512" t="str">
        <f>IF(基本情報入力シート!Y462="","",基本情報入力シート!Y462)</f>
        <v/>
      </c>
      <c r="O425" s="519"/>
      <c r="P425" s="523"/>
      <c r="Q425" s="526"/>
      <c r="R425" s="533"/>
      <c r="S425" s="537"/>
      <c r="T425" s="541" t="e">
        <v>#N/A</v>
      </c>
      <c r="U425" s="545"/>
      <c r="V425" s="551"/>
      <c r="W425" s="552"/>
      <c r="X425" s="560" t="e">
        <v>#N/A</v>
      </c>
      <c r="Y425" s="560"/>
      <c r="Z425" s="564"/>
      <c r="AA425" s="569"/>
      <c r="AB425" s="573" t="e">
        <v>#N/A</v>
      </c>
      <c r="AC425" s="577"/>
      <c r="AD425" s="580" t="str">
        <f t="shared" si="24"/>
        <v/>
      </c>
      <c r="AE425" s="583" t="str">
        <f t="shared" si="25"/>
        <v/>
      </c>
      <c r="AF425" s="583" t="str">
        <f t="shared" si="26"/>
        <v/>
      </c>
      <c r="AG425" s="583" t="str">
        <f t="shared" si="27"/>
        <v/>
      </c>
    </row>
    <row r="426" spans="1:33" ht="24.9" customHeight="1">
      <c r="A426" s="477">
        <v>411</v>
      </c>
      <c r="B426" s="488" t="str">
        <f>IF(基本情報入力シート!C463="","",基本情報入力シート!C463)</f>
        <v/>
      </c>
      <c r="C426" s="488"/>
      <c r="D426" s="488"/>
      <c r="E426" s="488"/>
      <c r="F426" s="488"/>
      <c r="G426" s="488"/>
      <c r="H426" s="488"/>
      <c r="I426" s="488"/>
      <c r="J426" s="494" t="str">
        <f>IF(基本情報入力シート!M463="","",基本情報入力シート!M463)</f>
        <v/>
      </c>
      <c r="K426" s="495" t="str">
        <f>IF(基本情報入力シート!R463="","",基本情報入力シート!R463)</f>
        <v/>
      </c>
      <c r="L426" s="495" t="str">
        <f>IF(基本情報入力シート!W463="","",基本情報入力シート!W463)</f>
        <v/>
      </c>
      <c r="M426" s="502" t="str">
        <f>IF(基本情報入力シート!X463="","",基本情報入力シート!X463)</f>
        <v/>
      </c>
      <c r="N426" s="512" t="str">
        <f>IF(基本情報入力シート!Y463="","",基本情報入力シート!Y463)</f>
        <v/>
      </c>
      <c r="O426" s="519"/>
      <c r="P426" s="523"/>
      <c r="Q426" s="526"/>
      <c r="R426" s="533"/>
      <c r="S426" s="537"/>
      <c r="T426" s="541" t="e">
        <v>#N/A</v>
      </c>
      <c r="U426" s="545"/>
      <c r="V426" s="551"/>
      <c r="W426" s="552"/>
      <c r="X426" s="560" t="e">
        <v>#N/A</v>
      </c>
      <c r="Y426" s="560"/>
      <c r="Z426" s="564"/>
      <c r="AA426" s="569"/>
      <c r="AB426" s="573" t="e">
        <v>#N/A</v>
      </c>
      <c r="AC426" s="577"/>
      <c r="AD426" s="580" t="str">
        <f t="shared" si="24"/>
        <v/>
      </c>
      <c r="AE426" s="583" t="str">
        <f t="shared" si="25"/>
        <v/>
      </c>
      <c r="AF426" s="583" t="str">
        <f t="shared" si="26"/>
        <v/>
      </c>
      <c r="AG426" s="583" t="str">
        <f t="shared" si="27"/>
        <v/>
      </c>
    </row>
    <row r="427" spans="1:33" ht="24.9" customHeight="1">
      <c r="A427" s="477">
        <v>412</v>
      </c>
      <c r="B427" s="488" t="str">
        <f>IF(基本情報入力シート!C464="","",基本情報入力シート!C464)</f>
        <v/>
      </c>
      <c r="C427" s="488"/>
      <c r="D427" s="488"/>
      <c r="E427" s="488"/>
      <c r="F427" s="488"/>
      <c r="G427" s="488"/>
      <c r="H427" s="488"/>
      <c r="I427" s="488"/>
      <c r="J427" s="494" t="str">
        <f>IF(基本情報入力シート!M464="","",基本情報入力シート!M464)</f>
        <v/>
      </c>
      <c r="K427" s="495" t="str">
        <f>IF(基本情報入力シート!R464="","",基本情報入力シート!R464)</f>
        <v/>
      </c>
      <c r="L427" s="495" t="str">
        <f>IF(基本情報入力シート!W464="","",基本情報入力シート!W464)</f>
        <v/>
      </c>
      <c r="M427" s="502" t="str">
        <f>IF(基本情報入力シート!X464="","",基本情報入力シート!X464)</f>
        <v/>
      </c>
      <c r="N427" s="512" t="str">
        <f>IF(基本情報入力シート!Y464="","",基本情報入力シート!Y464)</f>
        <v/>
      </c>
      <c r="O427" s="519"/>
      <c r="P427" s="523"/>
      <c r="Q427" s="526"/>
      <c r="R427" s="533"/>
      <c r="S427" s="537"/>
      <c r="T427" s="541" t="e">
        <v>#N/A</v>
      </c>
      <c r="U427" s="545"/>
      <c r="V427" s="551"/>
      <c r="W427" s="552"/>
      <c r="X427" s="560" t="e">
        <v>#N/A</v>
      </c>
      <c r="Y427" s="560"/>
      <c r="Z427" s="564"/>
      <c r="AA427" s="569"/>
      <c r="AB427" s="573" t="e">
        <v>#N/A</v>
      </c>
      <c r="AC427" s="577"/>
      <c r="AD427" s="580" t="str">
        <f t="shared" si="24"/>
        <v/>
      </c>
      <c r="AE427" s="583" t="str">
        <f t="shared" si="25"/>
        <v/>
      </c>
      <c r="AF427" s="583" t="str">
        <f t="shared" si="26"/>
        <v/>
      </c>
      <c r="AG427" s="583" t="str">
        <f t="shared" si="27"/>
        <v/>
      </c>
    </row>
    <row r="428" spans="1:33" ht="24.9" customHeight="1">
      <c r="A428" s="477">
        <v>413</v>
      </c>
      <c r="B428" s="488" t="str">
        <f>IF(基本情報入力シート!C465="","",基本情報入力シート!C465)</f>
        <v/>
      </c>
      <c r="C428" s="488"/>
      <c r="D428" s="488"/>
      <c r="E428" s="488"/>
      <c r="F428" s="488"/>
      <c r="G428" s="488"/>
      <c r="H428" s="488"/>
      <c r="I428" s="488"/>
      <c r="J428" s="494" t="str">
        <f>IF(基本情報入力シート!M465="","",基本情報入力シート!M465)</f>
        <v/>
      </c>
      <c r="K428" s="495" t="str">
        <f>IF(基本情報入力シート!R465="","",基本情報入力シート!R465)</f>
        <v/>
      </c>
      <c r="L428" s="495" t="str">
        <f>IF(基本情報入力シート!W465="","",基本情報入力シート!W465)</f>
        <v/>
      </c>
      <c r="M428" s="502" t="str">
        <f>IF(基本情報入力シート!X465="","",基本情報入力シート!X465)</f>
        <v/>
      </c>
      <c r="N428" s="512" t="str">
        <f>IF(基本情報入力シート!Y465="","",基本情報入力シート!Y465)</f>
        <v/>
      </c>
      <c r="O428" s="519"/>
      <c r="P428" s="523"/>
      <c r="Q428" s="526"/>
      <c r="R428" s="533"/>
      <c r="S428" s="537"/>
      <c r="T428" s="541" t="e">
        <v>#N/A</v>
      </c>
      <c r="U428" s="545"/>
      <c r="V428" s="551"/>
      <c r="W428" s="552"/>
      <c r="X428" s="560" t="e">
        <v>#N/A</v>
      </c>
      <c r="Y428" s="560"/>
      <c r="Z428" s="564"/>
      <c r="AA428" s="569"/>
      <c r="AB428" s="573" t="e">
        <v>#N/A</v>
      </c>
      <c r="AC428" s="577"/>
      <c r="AD428" s="580" t="str">
        <f t="shared" si="24"/>
        <v/>
      </c>
      <c r="AE428" s="583" t="str">
        <f t="shared" si="25"/>
        <v/>
      </c>
      <c r="AF428" s="583" t="str">
        <f t="shared" si="26"/>
        <v/>
      </c>
      <c r="AG428" s="583" t="str">
        <f t="shared" si="27"/>
        <v/>
      </c>
    </row>
    <row r="429" spans="1:33" ht="24.9" customHeight="1">
      <c r="A429" s="477">
        <v>414</v>
      </c>
      <c r="B429" s="488" t="str">
        <f>IF(基本情報入力シート!C466="","",基本情報入力シート!C466)</f>
        <v/>
      </c>
      <c r="C429" s="488"/>
      <c r="D429" s="488"/>
      <c r="E429" s="488"/>
      <c r="F429" s="488"/>
      <c r="G429" s="488"/>
      <c r="H429" s="488"/>
      <c r="I429" s="488"/>
      <c r="J429" s="494" t="str">
        <f>IF(基本情報入力シート!M466="","",基本情報入力シート!M466)</f>
        <v/>
      </c>
      <c r="K429" s="495" t="str">
        <f>IF(基本情報入力シート!R466="","",基本情報入力シート!R466)</f>
        <v/>
      </c>
      <c r="L429" s="495" t="str">
        <f>IF(基本情報入力シート!W466="","",基本情報入力シート!W466)</f>
        <v/>
      </c>
      <c r="M429" s="502" t="str">
        <f>IF(基本情報入力シート!X466="","",基本情報入力シート!X466)</f>
        <v/>
      </c>
      <c r="N429" s="512" t="str">
        <f>IF(基本情報入力シート!Y466="","",基本情報入力シート!Y466)</f>
        <v/>
      </c>
      <c r="O429" s="519"/>
      <c r="P429" s="523"/>
      <c r="Q429" s="526"/>
      <c r="R429" s="533"/>
      <c r="S429" s="537"/>
      <c r="T429" s="541" t="e">
        <v>#N/A</v>
      </c>
      <c r="U429" s="545"/>
      <c r="V429" s="551"/>
      <c r="W429" s="552"/>
      <c r="X429" s="560" t="e">
        <v>#N/A</v>
      </c>
      <c r="Y429" s="560"/>
      <c r="Z429" s="564"/>
      <c r="AA429" s="569"/>
      <c r="AB429" s="573" t="e">
        <v>#N/A</v>
      </c>
      <c r="AC429" s="577"/>
      <c r="AD429" s="580" t="str">
        <f t="shared" si="24"/>
        <v/>
      </c>
      <c r="AE429" s="583" t="str">
        <f t="shared" si="25"/>
        <v/>
      </c>
      <c r="AF429" s="583" t="str">
        <f t="shared" si="26"/>
        <v/>
      </c>
      <c r="AG429" s="583" t="str">
        <f t="shared" si="27"/>
        <v/>
      </c>
    </row>
    <row r="430" spans="1:33" ht="24.9" customHeight="1">
      <c r="A430" s="477">
        <v>415</v>
      </c>
      <c r="B430" s="488" t="str">
        <f>IF(基本情報入力シート!C467="","",基本情報入力シート!C467)</f>
        <v/>
      </c>
      <c r="C430" s="488"/>
      <c r="D430" s="488"/>
      <c r="E430" s="488"/>
      <c r="F430" s="488"/>
      <c r="G430" s="488"/>
      <c r="H430" s="488"/>
      <c r="I430" s="488"/>
      <c r="J430" s="494" t="str">
        <f>IF(基本情報入力シート!M467="","",基本情報入力シート!M467)</f>
        <v/>
      </c>
      <c r="K430" s="495" t="str">
        <f>IF(基本情報入力シート!R467="","",基本情報入力シート!R467)</f>
        <v/>
      </c>
      <c r="L430" s="495" t="str">
        <f>IF(基本情報入力シート!W467="","",基本情報入力シート!W467)</f>
        <v/>
      </c>
      <c r="M430" s="502" t="str">
        <f>IF(基本情報入力シート!X467="","",基本情報入力シート!X467)</f>
        <v/>
      </c>
      <c r="N430" s="512" t="str">
        <f>IF(基本情報入力シート!Y467="","",基本情報入力シート!Y467)</f>
        <v/>
      </c>
      <c r="O430" s="519"/>
      <c r="P430" s="523"/>
      <c r="Q430" s="526"/>
      <c r="R430" s="533"/>
      <c r="S430" s="537"/>
      <c r="T430" s="541" t="e">
        <v>#N/A</v>
      </c>
      <c r="U430" s="545"/>
      <c r="V430" s="551"/>
      <c r="W430" s="552"/>
      <c r="X430" s="560" t="e">
        <v>#N/A</v>
      </c>
      <c r="Y430" s="560"/>
      <c r="Z430" s="564"/>
      <c r="AA430" s="569"/>
      <c r="AB430" s="573" t="e">
        <v>#N/A</v>
      </c>
      <c r="AC430" s="577"/>
      <c r="AD430" s="580" t="str">
        <f t="shared" si="24"/>
        <v/>
      </c>
      <c r="AE430" s="583" t="str">
        <f t="shared" si="25"/>
        <v/>
      </c>
      <c r="AF430" s="583" t="str">
        <f t="shared" si="26"/>
        <v/>
      </c>
      <c r="AG430" s="583" t="str">
        <f t="shared" si="27"/>
        <v/>
      </c>
    </row>
    <row r="431" spans="1:33" ht="24.9" customHeight="1">
      <c r="A431" s="477">
        <v>416</v>
      </c>
      <c r="B431" s="488" t="str">
        <f>IF(基本情報入力シート!C468="","",基本情報入力シート!C468)</f>
        <v/>
      </c>
      <c r="C431" s="488"/>
      <c r="D431" s="488"/>
      <c r="E431" s="488"/>
      <c r="F431" s="488"/>
      <c r="G431" s="488"/>
      <c r="H431" s="488"/>
      <c r="I431" s="488"/>
      <c r="J431" s="494" t="str">
        <f>IF(基本情報入力シート!M468="","",基本情報入力シート!M468)</f>
        <v/>
      </c>
      <c r="K431" s="495" t="str">
        <f>IF(基本情報入力シート!R468="","",基本情報入力シート!R468)</f>
        <v/>
      </c>
      <c r="L431" s="495" t="str">
        <f>IF(基本情報入力シート!W468="","",基本情報入力シート!W468)</f>
        <v/>
      </c>
      <c r="M431" s="502" t="str">
        <f>IF(基本情報入力シート!X468="","",基本情報入力シート!X468)</f>
        <v/>
      </c>
      <c r="N431" s="512" t="str">
        <f>IF(基本情報入力シート!Y468="","",基本情報入力シート!Y468)</f>
        <v/>
      </c>
      <c r="O431" s="519"/>
      <c r="P431" s="523"/>
      <c r="Q431" s="526"/>
      <c r="R431" s="533"/>
      <c r="S431" s="537"/>
      <c r="T431" s="541" t="e">
        <v>#N/A</v>
      </c>
      <c r="U431" s="545"/>
      <c r="V431" s="551"/>
      <c r="W431" s="552"/>
      <c r="X431" s="560" t="e">
        <v>#N/A</v>
      </c>
      <c r="Y431" s="560"/>
      <c r="Z431" s="564"/>
      <c r="AA431" s="569"/>
      <c r="AB431" s="573" t="e">
        <v>#N/A</v>
      </c>
      <c r="AC431" s="577"/>
      <c r="AD431" s="580" t="str">
        <f t="shared" si="24"/>
        <v/>
      </c>
      <c r="AE431" s="583" t="str">
        <f t="shared" si="25"/>
        <v/>
      </c>
      <c r="AF431" s="583" t="str">
        <f t="shared" si="26"/>
        <v/>
      </c>
      <c r="AG431" s="583" t="str">
        <f t="shared" si="27"/>
        <v/>
      </c>
    </row>
    <row r="432" spans="1:33" ht="24.9" customHeight="1">
      <c r="A432" s="477">
        <v>417</v>
      </c>
      <c r="B432" s="488" t="str">
        <f>IF(基本情報入力シート!C469="","",基本情報入力シート!C469)</f>
        <v/>
      </c>
      <c r="C432" s="488"/>
      <c r="D432" s="488"/>
      <c r="E432" s="488"/>
      <c r="F432" s="488"/>
      <c r="G432" s="488"/>
      <c r="H432" s="488"/>
      <c r="I432" s="488"/>
      <c r="J432" s="494" t="str">
        <f>IF(基本情報入力シート!M469="","",基本情報入力シート!M469)</f>
        <v/>
      </c>
      <c r="K432" s="495" t="str">
        <f>IF(基本情報入力シート!R469="","",基本情報入力シート!R469)</f>
        <v/>
      </c>
      <c r="L432" s="495" t="str">
        <f>IF(基本情報入力シート!W469="","",基本情報入力シート!W469)</f>
        <v/>
      </c>
      <c r="M432" s="502" t="str">
        <f>IF(基本情報入力シート!X469="","",基本情報入力シート!X469)</f>
        <v/>
      </c>
      <c r="N432" s="512" t="str">
        <f>IF(基本情報入力シート!Y469="","",基本情報入力シート!Y469)</f>
        <v/>
      </c>
      <c r="O432" s="519"/>
      <c r="P432" s="523"/>
      <c r="Q432" s="526"/>
      <c r="R432" s="533"/>
      <c r="S432" s="537"/>
      <c r="T432" s="541" t="e">
        <v>#N/A</v>
      </c>
      <c r="U432" s="545"/>
      <c r="V432" s="551"/>
      <c r="W432" s="552"/>
      <c r="X432" s="560" t="e">
        <v>#N/A</v>
      </c>
      <c r="Y432" s="560"/>
      <c r="Z432" s="564"/>
      <c r="AA432" s="569"/>
      <c r="AB432" s="573" t="e">
        <v>#N/A</v>
      </c>
      <c r="AC432" s="577"/>
      <c r="AD432" s="580" t="str">
        <f t="shared" si="24"/>
        <v/>
      </c>
      <c r="AE432" s="583" t="str">
        <f t="shared" si="25"/>
        <v/>
      </c>
      <c r="AF432" s="583" t="str">
        <f t="shared" si="26"/>
        <v/>
      </c>
      <c r="AG432" s="583" t="str">
        <f t="shared" si="27"/>
        <v/>
      </c>
    </row>
    <row r="433" spans="1:33" ht="24.9" customHeight="1">
      <c r="A433" s="477">
        <v>418</v>
      </c>
      <c r="B433" s="488" t="str">
        <f>IF(基本情報入力シート!C470="","",基本情報入力シート!C470)</f>
        <v/>
      </c>
      <c r="C433" s="488"/>
      <c r="D433" s="488"/>
      <c r="E433" s="488"/>
      <c r="F433" s="488"/>
      <c r="G433" s="488"/>
      <c r="H433" s="488"/>
      <c r="I433" s="488"/>
      <c r="J433" s="494" t="str">
        <f>IF(基本情報入力シート!M470="","",基本情報入力シート!M470)</f>
        <v/>
      </c>
      <c r="K433" s="495" t="str">
        <f>IF(基本情報入力シート!R470="","",基本情報入力シート!R470)</f>
        <v/>
      </c>
      <c r="L433" s="495" t="str">
        <f>IF(基本情報入力シート!W470="","",基本情報入力シート!W470)</f>
        <v/>
      </c>
      <c r="M433" s="502" t="str">
        <f>IF(基本情報入力シート!X470="","",基本情報入力シート!X470)</f>
        <v/>
      </c>
      <c r="N433" s="512" t="str">
        <f>IF(基本情報入力シート!Y470="","",基本情報入力シート!Y470)</f>
        <v/>
      </c>
      <c r="O433" s="519"/>
      <c r="P433" s="523"/>
      <c r="Q433" s="526"/>
      <c r="R433" s="533"/>
      <c r="S433" s="537"/>
      <c r="T433" s="541" t="e">
        <v>#N/A</v>
      </c>
      <c r="U433" s="545"/>
      <c r="V433" s="551"/>
      <c r="W433" s="552"/>
      <c r="X433" s="560" t="e">
        <v>#N/A</v>
      </c>
      <c r="Y433" s="560"/>
      <c r="Z433" s="564"/>
      <c r="AA433" s="569"/>
      <c r="AB433" s="573" t="e">
        <v>#N/A</v>
      </c>
      <c r="AC433" s="577"/>
      <c r="AD433" s="580" t="str">
        <f t="shared" si="24"/>
        <v/>
      </c>
      <c r="AE433" s="583" t="str">
        <f t="shared" si="25"/>
        <v/>
      </c>
      <c r="AF433" s="583" t="str">
        <f t="shared" si="26"/>
        <v/>
      </c>
      <c r="AG433" s="583" t="str">
        <f t="shared" si="27"/>
        <v/>
      </c>
    </row>
    <row r="434" spans="1:33" ht="24.9" customHeight="1">
      <c r="A434" s="477">
        <v>419</v>
      </c>
      <c r="B434" s="488" t="str">
        <f>IF(基本情報入力シート!C471="","",基本情報入力シート!C471)</f>
        <v/>
      </c>
      <c r="C434" s="488"/>
      <c r="D434" s="488"/>
      <c r="E434" s="488"/>
      <c r="F434" s="488"/>
      <c r="G434" s="488"/>
      <c r="H434" s="488"/>
      <c r="I434" s="488"/>
      <c r="J434" s="494" t="str">
        <f>IF(基本情報入力シート!M471="","",基本情報入力シート!M471)</f>
        <v/>
      </c>
      <c r="K434" s="495" t="str">
        <f>IF(基本情報入力シート!R471="","",基本情報入力シート!R471)</f>
        <v/>
      </c>
      <c r="L434" s="495" t="str">
        <f>IF(基本情報入力シート!W471="","",基本情報入力シート!W471)</f>
        <v/>
      </c>
      <c r="M434" s="502" t="str">
        <f>IF(基本情報入力シート!X471="","",基本情報入力シート!X471)</f>
        <v/>
      </c>
      <c r="N434" s="512" t="str">
        <f>IF(基本情報入力シート!Y471="","",基本情報入力シート!Y471)</f>
        <v/>
      </c>
      <c r="O434" s="519"/>
      <c r="P434" s="523"/>
      <c r="Q434" s="526"/>
      <c r="R434" s="533"/>
      <c r="S434" s="537"/>
      <c r="T434" s="541" t="e">
        <v>#N/A</v>
      </c>
      <c r="U434" s="545"/>
      <c r="V434" s="551"/>
      <c r="W434" s="552"/>
      <c r="X434" s="560" t="e">
        <v>#N/A</v>
      </c>
      <c r="Y434" s="560"/>
      <c r="Z434" s="564"/>
      <c r="AA434" s="569"/>
      <c r="AB434" s="573" t="e">
        <v>#N/A</v>
      </c>
      <c r="AC434" s="577"/>
      <c r="AD434" s="580" t="str">
        <f t="shared" si="24"/>
        <v/>
      </c>
      <c r="AE434" s="583" t="str">
        <f t="shared" si="25"/>
        <v/>
      </c>
      <c r="AF434" s="583" t="str">
        <f t="shared" si="26"/>
        <v/>
      </c>
      <c r="AG434" s="583" t="str">
        <f t="shared" si="27"/>
        <v/>
      </c>
    </row>
    <row r="435" spans="1:33" ht="24.9" customHeight="1">
      <c r="A435" s="477">
        <v>420</v>
      </c>
      <c r="B435" s="488" t="str">
        <f>IF(基本情報入力シート!C472="","",基本情報入力シート!C472)</f>
        <v/>
      </c>
      <c r="C435" s="488"/>
      <c r="D435" s="488"/>
      <c r="E435" s="488"/>
      <c r="F435" s="488"/>
      <c r="G435" s="488"/>
      <c r="H435" s="488"/>
      <c r="I435" s="488"/>
      <c r="J435" s="494" t="str">
        <f>IF(基本情報入力シート!M472="","",基本情報入力シート!M472)</f>
        <v/>
      </c>
      <c r="K435" s="495" t="str">
        <f>IF(基本情報入力シート!R472="","",基本情報入力シート!R472)</f>
        <v/>
      </c>
      <c r="L435" s="495" t="str">
        <f>IF(基本情報入力シート!W472="","",基本情報入力シート!W472)</f>
        <v/>
      </c>
      <c r="M435" s="502" t="str">
        <f>IF(基本情報入力シート!X472="","",基本情報入力シート!X472)</f>
        <v/>
      </c>
      <c r="N435" s="512" t="str">
        <f>IF(基本情報入力シート!Y472="","",基本情報入力シート!Y472)</f>
        <v/>
      </c>
      <c r="O435" s="519"/>
      <c r="P435" s="523"/>
      <c r="Q435" s="526"/>
      <c r="R435" s="533"/>
      <c r="S435" s="537"/>
      <c r="T435" s="541" t="e">
        <v>#N/A</v>
      </c>
      <c r="U435" s="545"/>
      <c r="V435" s="551"/>
      <c r="W435" s="552"/>
      <c r="X435" s="560" t="e">
        <v>#N/A</v>
      </c>
      <c r="Y435" s="560"/>
      <c r="Z435" s="564"/>
      <c r="AA435" s="569"/>
      <c r="AB435" s="573" t="e">
        <v>#N/A</v>
      </c>
      <c r="AC435" s="577"/>
      <c r="AD435" s="580" t="str">
        <f t="shared" si="24"/>
        <v/>
      </c>
      <c r="AE435" s="583" t="str">
        <f t="shared" si="25"/>
        <v/>
      </c>
      <c r="AF435" s="583" t="str">
        <f t="shared" si="26"/>
        <v/>
      </c>
      <c r="AG435" s="583" t="str">
        <f t="shared" si="27"/>
        <v/>
      </c>
    </row>
    <row r="436" spans="1:33" ht="24.9" customHeight="1">
      <c r="A436" s="477">
        <v>421</v>
      </c>
      <c r="B436" s="488" t="str">
        <f>IF(基本情報入力シート!C473="","",基本情報入力シート!C473)</f>
        <v/>
      </c>
      <c r="C436" s="488"/>
      <c r="D436" s="488"/>
      <c r="E436" s="488"/>
      <c r="F436" s="488"/>
      <c r="G436" s="488"/>
      <c r="H436" s="488"/>
      <c r="I436" s="488"/>
      <c r="J436" s="494" t="str">
        <f>IF(基本情報入力シート!M473="","",基本情報入力シート!M473)</f>
        <v/>
      </c>
      <c r="K436" s="495" t="str">
        <f>IF(基本情報入力シート!R473="","",基本情報入力シート!R473)</f>
        <v/>
      </c>
      <c r="L436" s="495" t="str">
        <f>IF(基本情報入力シート!W473="","",基本情報入力シート!W473)</f>
        <v/>
      </c>
      <c r="M436" s="502" t="str">
        <f>IF(基本情報入力シート!X473="","",基本情報入力シート!X473)</f>
        <v/>
      </c>
      <c r="N436" s="512" t="str">
        <f>IF(基本情報入力シート!Y473="","",基本情報入力シート!Y473)</f>
        <v/>
      </c>
      <c r="O436" s="519"/>
      <c r="P436" s="523"/>
      <c r="Q436" s="526"/>
      <c r="R436" s="533"/>
      <c r="S436" s="537"/>
      <c r="T436" s="541" t="e">
        <v>#N/A</v>
      </c>
      <c r="U436" s="545"/>
      <c r="V436" s="551"/>
      <c r="W436" s="552"/>
      <c r="X436" s="560" t="e">
        <v>#N/A</v>
      </c>
      <c r="Y436" s="560"/>
      <c r="Z436" s="564"/>
      <c r="AA436" s="569"/>
      <c r="AB436" s="573" t="e">
        <v>#N/A</v>
      </c>
      <c r="AC436" s="577"/>
      <c r="AD436" s="580" t="str">
        <f t="shared" si="24"/>
        <v/>
      </c>
      <c r="AE436" s="583" t="str">
        <f t="shared" si="25"/>
        <v/>
      </c>
      <c r="AF436" s="583" t="str">
        <f t="shared" si="26"/>
        <v/>
      </c>
      <c r="AG436" s="583" t="str">
        <f t="shared" si="27"/>
        <v/>
      </c>
    </row>
    <row r="437" spans="1:33" ht="24.9" customHeight="1">
      <c r="A437" s="477">
        <v>422</v>
      </c>
      <c r="B437" s="488" t="str">
        <f>IF(基本情報入力シート!C474="","",基本情報入力シート!C474)</f>
        <v/>
      </c>
      <c r="C437" s="488"/>
      <c r="D437" s="488"/>
      <c r="E437" s="488"/>
      <c r="F437" s="488"/>
      <c r="G437" s="488"/>
      <c r="H437" s="488"/>
      <c r="I437" s="488"/>
      <c r="J437" s="494" t="str">
        <f>IF(基本情報入力シート!M474="","",基本情報入力シート!M474)</f>
        <v/>
      </c>
      <c r="K437" s="495" t="str">
        <f>IF(基本情報入力シート!R474="","",基本情報入力シート!R474)</f>
        <v/>
      </c>
      <c r="L437" s="495" t="str">
        <f>IF(基本情報入力シート!W474="","",基本情報入力シート!W474)</f>
        <v/>
      </c>
      <c r="M437" s="502" t="str">
        <f>IF(基本情報入力シート!X474="","",基本情報入力シート!X474)</f>
        <v/>
      </c>
      <c r="N437" s="512" t="str">
        <f>IF(基本情報入力シート!Y474="","",基本情報入力シート!Y474)</f>
        <v/>
      </c>
      <c r="O437" s="519"/>
      <c r="P437" s="523"/>
      <c r="Q437" s="526"/>
      <c r="R437" s="533"/>
      <c r="S437" s="537"/>
      <c r="T437" s="541" t="e">
        <v>#N/A</v>
      </c>
      <c r="U437" s="545"/>
      <c r="V437" s="551"/>
      <c r="W437" s="552"/>
      <c r="X437" s="560" t="e">
        <v>#N/A</v>
      </c>
      <c r="Y437" s="560"/>
      <c r="Z437" s="564"/>
      <c r="AA437" s="569"/>
      <c r="AB437" s="573" t="e">
        <v>#N/A</v>
      </c>
      <c r="AC437" s="577"/>
      <c r="AD437" s="580" t="str">
        <f t="shared" si="24"/>
        <v/>
      </c>
      <c r="AE437" s="583" t="str">
        <f t="shared" si="25"/>
        <v/>
      </c>
      <c r="AF437" s="583" t="str">
        <f t="shared" si="26"/>
        <v/>
      </c>
      <c r="AG437" s="583" t="str">
        <f t="shared" si="27"/>
        <v/>
      </c>
    </row>
    <row r="438" spans="1:33" ht="24.9" customHeight="1">
      <c r="A438" s="477">
        <v>423</v>
      </c>
      <c r="B438" s="488" t="str">
        <f>IF(基本情報入力シート!C475="","",基本情報入力シート!C475)</f>
        <v/>
      </c>
      <c r="C438" s="488"/>
      <c r="D438" s="488"/>
      <c r="E438" s="488"/>
      <c r="F438" s="488"/>
      <c r="G438" s="488"/>
      <c r="H438" s="488"/>
      <c r="I438" s="488"/>
      <c r="J438" s="494" t="str">
        <f>IF(基本情報入力シート!M475="","",基本情報入力シート!M475)</f>
        <v/>
      </c>
      <c r="K438" s="495" t="str">
        <f>IF(基本情報入力シート!R475="","",基本情報入力シート!R475)</f>
        <v/>
      </c>
      <c r="L438" s="495" t="str">
        <f>IF(基本情報入力シート!W475="","",基本情報入力シート!W475)</f>
        <v/>
      </c>
      <c r="M438" s="502" t="str">
        <f>IF(基本情報入力シート!X475="","",基本情報入力シート!X475)</f>
        <v/>
      </c>
      <c r="N438" s="512" t="str">
        <f>IF(基本情報入力シート!Y475="","",基本情報入力シート!Y475)</f>
        <v/>
      </c>
      <c r="O438" s="519"/>
      <c r="P438" s="523"/>
      <c r="Q438" s="526"/>
      <c r="R438" s="533"/>
      <c r="S438" s="537"/>
      <c r="T438" s="541" t="e">
        <v>#N/A</v>
      </c>
      <c r="U438" s="545"/>
      <c r="V438" s="551"/>
      <c r="W438" s="552"/>
      <c r="X438" s="560" t="e">
        <v>#N/A</v>
      </c>
      <c r="Y438" s="560"/>
      <c r="Z438" s="564"/>
      <c r="AA438" s="569"/>
      <c r="AB438" s="573" t="e">
        <v>#N/A</v>
      </c>
      <c r="AC438" s="577"/>
      <c r="AD438" s="580" t="str">
        <f t="shared" si="24"/>
        <v/>
      </c>
      <c r="AE438" s="583" t="str">
        <f t="shared" si="25"/>
        <v/>
      </c>
      <c r="AF438" s="583" t="str">
        <f t="shared" si="26"/>
        <v/>
      </c>
      <c r="AG438" s="583" t="str">
        <f t="shared" si="27"/>
        <v/>
      </c>
    </row>
    <row r="439" spans="1:33" ht="24.9" customHeight="1">
      <c r="A439" s="477">
        <v>424</v>
      </c>
      <c r="B439" s="488" t="str">
        <f>IF(基本情報入力シート!C476="","",基本情報入力シート!C476)</f>
        <v/>
      </c>
      <c r="C439" s="488"/>
      <c r="D439" s="488"/>
      <c r="E439" s="488"/>
      <c r="F439" s="488"/>
      <c r="G439" s="488"/>
      <c r="H439" s="488"/>
      <c r="I439" s="488"/>
      <c r="J439" s="494" t="str">
        <f>IF(基本情報入力シート!M476="","",基本情報入力シート!M476)</f>
        <v/>
      </c>
      <c r="K439" s="495" t="str">
        <f>IF(基本情報入力シート!R476="","",基本情報入力シート!R476)</f>
        <v/>
      </c>
      <c r="L439" s="495" t="str">
        <f>IF(基本情報入力シート!W476="","",基本情報入力シート!W476)</f>
        <v/>
      </c>
      <c r="M439" s="502" t="str">
        <f>IF(基本情報入力シート!X476="","",基本情報入力シート!X476)</f>
        <v/>
      </c>
      <c r="N439" s="512" t="str">
        <f>IF(基本情報入力シート!Y476="","",基本情報入力シート!Y476)</f>
        <v/>
      </c>
      <c r="O439" s="519"/>
      <c r="P439" s="523"/>
      <c r="Q439" s="526"/>
      <c r="R439" s="533"/>
      <c r="S439" s="537"/>
      <c r="T439" s="541" t="e">
        <v>#N/A</v>
      </c>
      <c r="U439" s="545"/>
      <c r="V439" s="551"/>
      <c r="W439" s="552"/>
      <c r="X439" s="560" t="e">
        <v>#N/A</v>
      </c>
      <c r="Y439" s="560"/>
      <c r="Z439" s="564"/>
      <c r="AA439" s="569"/>
      <c r="AB439" s="573" t="e">
        <v>#N/A</v>
      </c>
      <c r="AC439" s="577"/>
      <c r="AD439" s="580" t="str">
        <f t="shared" si="24"/>
        <v/>
      </c>
      <c r="AE439" s="583" t="str">
        <f t="shared" si="25"/>
        <v/>
      </c>
      <c r="AF439" s="583" t="str">
        <f t="shared" si="26"/>
        <v/>
      </c>
      <c r="AG439" s="583" t="str">
        <f t="shared" si="27"/>
        <v/>
      </c>
    </row>
    <row r="440" spans="1:33" ht="24.9" customHeight="1">
      <c r="A440" s="477">
        <v>425</v>
      </c>
      <c r="B440" s="488" t="str">
        <f>IF(基本情報入力シート!C477="","",基本情報入力シート!C477)</f>
        <v/>
      </c>
      <c r="C440" s="488"/>
      <c r="D440" s="488"/>
      <c r="E440" s="488"/>
      <c r="F440" s="488"/>
      <c r="G440" s="488"/>
      <c r="H440" s="488"/>
      <c r="I440" s="488"/>
      <c r="J440" s="494" t="str">
        <f>IF(基本情報入力シート!M477="","",基本情報入力シート!M477)</f>
        <v/>
      </c>
      <c r="K440" s="495" t="str">
        <f>IF(基本情報入力シート!R477="","",基本情報入力シート!R477)</f>
        <v/>
      </c>
      <c r="L440" s="495" t="str">
        <f>IF(基本情報入力シート!W477="","",基本情報入力シート!W477)</f>
        <v/>
      </c>
      <c r="M440" s="502" t="str">
        <f>IF(基本情報入力シート!X477="","",基本情報入力シート!X477)</f>
        <v/>
      </c>
      <c r="N440" s="512" t="str">
        <f>IF(基本情報入力シート!Y477="","",基本情報入力シート!Y477)</f>
        <v/>
      </c>
      <c r="O440" s="519"/>
      <c r="P440" s="523"/>
      <c r="Q440" s="526"/>
      <c r="R440" s="533"/>
      <c r="S440" s="537"/>
      <c r="T440" s="541" t="e">
        <v>#N/A</v>
      </c>
      <c r="U440" s="545"/>
      <c r="V440" s="551"/>
      <c r="W440" s="552"/>
      <c r="X440" s="560" t="e">
        <v>#N/A</v>
      </c>
      <c r="Y440" s="560"/>
      <c r="Z440" s="564"/>
      <c r="AA440" s="569"/>
      <c r="AB440" s="573" t="e">
        <v>#N/A</v>
      </c>
      <c r="AC440" s="577"/>
      <c r="AD440" s="580" t="str">
        <f t="shared" si="24"/>
        <v/>
      </c>
      <c r="AE440" s="583" t="str">
        <f t="shared" si="25"/>
        <v/>
      </c>
      <c r="AF440" s="583" t="str">
        <f t="shared" si="26"/>
        <v/>
      </c>
      <c r="AG440" s="583" t="str">
        <f t="shared" si="27"/>
        <v/>
      </c>
    </row>
    <row r="441" spans="1:33" ht="24.9" customHeight="1">
      <c r="A441" s="477">
        <v>426</v>
      </c>
      <c r="B441" s="488" t="str">
        <f>IF(基本情報入力シート!C478="","",基本情報入力シート!C478)</f>
        <v/>
      </c>
      <c r="C441" s="488"/>
      <c r="D441" s="488"/>
      <c r="E441" s="488"/>
      <c r="F441" s="488"/>
      <c r="G441" s="488"/>
      <c r="H441" s="488"/>
      <c r="I441" s="488"/>
      <c r="J441" s="494" t="str">
        <f>IF(基本情報入力シート!M478="","",基本情報入力シート!M478)</f>
        <v/>
      </c>
      <c r="K441" s="495" t="str">
        <f>IF(基本情報入力シート!R478="","",基本情報入力シート!R478)</f>
        <v/>
      </c>
      <c r="L441" s="495" t="str">
        <f>IF(基本情報入力シート!W478="","",基本情報入力シート!W478)</f>
        <v/>
      </c>
      <c r="M441" s="502" t="str">
        <f>IF(基本情報入力シート!X478="","",基本情報入力シート!X478)</f>
        <v/>
      </c>
      <c r="N441" s="512" t="str">
        <f>IF(基本情報入力シート!Y478="","",基本情報入力シート!Y478)</f>
        <v/>
      </c>
      <c r="O441" s="519"/>
      <c r="P441" s="523"/>
      <c r="Q441" s="526"/>
      <c r="R441" s="533"/>
      <c r="S441" s="537"/>
      <c r="T441" s="541" t="e">
        <v>#N/A</v>
      </c>
      <c r="U441" s="545"/>
      <c r="V441" s="551"/>
      <c r="W441" s="552"/>
      <c r="X441" s="560" t="e">
        <v>#N/A</v>
      </c>
      <c r="Y441" s="560"/>
      <c r="Z441" s="564"/>
      <c r="AA441" s="569"/>
      <c r="AB441" s="573" t="e">
        <v>#N/A</v>
      </c>
      <c r="AC441" s="577"/>
      <c r="AD441" s="580" t="str">
        <f t="shared" si="24"/>
        <v/>
      </c>
      <c r="AE441" s="583" t="str">
        <f t="shared" si="25"/>
        <v/>
      </c>
      <c r="AF441" s="583" t="str">
        <f t="shared" si="26"/>
        <v/>
      </c>
      <c r="AG441" s="583" t="str">
        <f t="shared" si="27"/>
        <v/>
      </c>
    </row>
    <row r="442" spans="1:33" ht="24.9" customHeight="1">
      <c r="A442" s="477">
        <v>427</v>
      </c>
      <c r="B442" s="488" t="str">
        <f>IF(基本情報入力シート!C479="","",基本情報入力シート!C479)</f>
        <v/>
      </c>
      <c r="C442" s="488"/>
      <c r="D442" s="488"/>
      <c r="E442" s="488"/>
      <c r="F442" s="488"/>
      <c r="G442" s="488"/>
      <c r="H442" s="488"/>
      <c r="I442" s="488"/>
      <c r="J442" s="494" t="str">
        <f>IF(基本情報入力シート!M479="","",基本情報入力シート!M479)</f>
        <v/>
      </c>
      <c r="K442" s="495" t="str">
        <f>IF(基本情報入力シート!R479="","",基本情報入力シート!R479)</f>
        <v/>
      </c>
      <c r="L442" s="495" t="str">
        <f>IF(基本情報入力シート!W479="","",基本情報入力シート!W479)</f>
        <v/>
      </c>
      <c r="M442" s="502" t="str">
        <f>IF(基本情報入力シート!X479="","",基本情報入力シート!X479)</f>
        <v/>
      </c>
      <c r="N442" s="512" t="str">
        <f>IF(基本情報入力シート!Y479="","",基本情報入力シート!Y479)</f>
        <v/>
      </c>
      <c r="O442" s="519"/>
      <c r="P442" s="523"/>
      <c r="Q442" s="526"/>
      <c r="R442" s="533"/>
      <c r="S442" s="537"/>
      <c r="T442" s="541" t="e">
        <v>#N/A</v>
      </c>
      <c r="U442" s="545"/>
      <c r="V442" s="551"/>
      <c r="W442" s="552"/>
      <c r="X442" s="560" t="e">
        <v>#N/A</v>
      </c>
      <c r="Y442" s="560"/>
      <c r="Z442" s="564"/>
      <c r="AA442" s="569"/>
      <c r="AB442" s="573" t="e">
        <v>#N/A</v>
      </c>
      <c r="AC442" s="577"/>
      <c r="AD442" s="580" t="str">
        <f t="shared" si="24"/>
        <v/>
      </c>
      <c r="AE442" s="583" t="str">
        <f t="shared" si="25"/>
        <v/>
      </c>
      <c r="AF442" s="583" t="str">
        <f t="shared" si="26"/>
        <v/>
      </c>
      <c r="AG442" s="583" t="str">
        <f t="shared" si="27"/>
        <v/>
      </c>
    </row>
    <row r="443" spans="1:33" ht="24.9" customHeight="1">
      <c r="A443" s="477">
        <v>428</v>
      </c>
      <c r="B443" s="488" t="str">
        <f>IF(基本情報入力シート!C480="","",基本情報入力シート!C480)</f>
        <v/>
      </c>
      <c r="C443" s="488"/>
      <c r="D443" s="488"/>
      <c r="E443" s="488"/>
      <c r="F443" s="488"/>
      <c r="G443" s="488"/>
      <c r="H443" s="488"/>
      <c r="I443" s="488"/>
      <c r="J443" s="494" t="str">
        <f>IF(基本情報入力シート!M480="","",基本情報入力シート!M480)</f>
        <v/>
      </c>
      <c r="K443" s="495" t="str">
        <f>IF(基本情報入力シート!R480="","",基本情報入力シート!R480)</f>
        <v/>
      </c>
      <c r="L443" s="495" t="str">
        <f>IF(基本情報入力シート!W480="","",基本情報入力シート!W480)</f>
        <v/>
      </c>
      <c r="M443" s="502" t="str">
        <f>IF(基本情報入力シート!X480="","",基本情報入力シート!X480)</f>
        <v/>
      </c>
      <c r="N443" s="512" t="str">
        <f>IF(基本情報入力シート!Y480="","",基本情報入力シート!Y480)</f>
        <v/>
      </c>
      <c r="O443" s="519"/>
      <c r="P443" s="523"/>
      <c r="Q443" s="526"/>
      <c r="R443" s="533"/>
      <c r="S443" s="537"/>
      <c r="T443" s="541" t="e">
        <v>#N/A</v>
      </c>
      <c r="U443" s="545"/>
      <c r="V443" s="551"/>
      <c r="W443" s="552"/>
      <c r="X443" s="560" t="e">
        <v>#N/A</v>
      </c>
      <c r="Y443" s="560"/>
      <c r="Z443" s="564"/>
      <c r="AA443" s="569"/>
      <c r="AB443" s="573" t="e">
        <v>#N/A</v>
      </c>
      <c r="AC443" s="577"/>
      <c r="AD443" s="580" t="str">
        <f t="shared" si="24"/>
        <v/>
      </c>
      <c r="AE443" s="583" t="str">
        <f t="shared" si="25"/>
        <v/>
      </c>
      <c r="AF443" s="583" t="str">
        <f t="shared" si="26"/>
        <v/>
      </c>
      <c r="AG443" s="583" t="str">
        <f t="shared" si="27"/>
        <v/>
      </c>
    </row>
    <row r="444" spans="1:33" ht="24.9" customHeight="1">
      <c r="A444" s="477">
        <v>429</v>
      </c>
      <c r="B444" s="488" t="str">
        <f>IF(基本情報入力シート!C481="","",基本情報入力シート!C481)</f>
        <v/>
      </c>
      <c r="C444" s="488"/>
      <c r="D444" s="488"/>
      <c r="E444" s="488"/>
      <c r="F444" s="488"/>
      <c r="G444" s="488"/>
      <c r="H444" s="488"/>
      <c r="I444" s="488"/>
      <c r="J444" s="494" t="str">
        <f>IF(基本情報入力シート!M481="","",基本情報入力シート!M481)</f>
        <v/>
      </c>
      <c r="K444" s="495" t="str">
        <f>IF(基本情報入力シート!R481="","",基本情報入力シート!R481)</f>
        <v/>
      </c>
      <c r="L444" s="495" t="str">
        <f>IF(基本情報入力シート!W481="","",基本情報入力シート!W481)</f>
        <v/>
      </c>
      <c r="M444" s="502" t="str">
        <f>IF(基本情報入力シート!X481="","",基本情報入力シート!X481)</f>
        <v/>
      </c>
      <c r="N444" s="512" t="str">
        <f>IF(基本情報入力シート!Y481="","",基本情報入力シート!Y481)</f>
        <v/>
      </c>
      <c r="O444" s="519"/>
      <c r="P444" s="523"/>
      <c r="Q444" s="526"/>
      <c r="R444" s="533"/>
      <c r="S444" s="537"/>
      <c r="T444" s="541" t="e">
        <v>#N/A</v>
      </c>
      <c r="U444" s="545"/>
      <c r="V444" s="551"/>
      <c r="W444" s="552"/>
      <c r="X444" s="560" t="e">
        <v>#N/A</v>
      </c>
      <c r="Y444" s="560"/>
      <c r="Z444" s="564"/>
      <c r="AA444" s="569"/>
      <c r="AB444" s="573" t="e">
        <v>#N/A</v>
      </c>
      <c r="AC444" s="577"/>
      <c r="AD444" s="580" t="str">
        <f t="shared" si="24"/>
        <v/>
      </c>
      <c r="AE444" s="583" t="str">
        <f t="shared" si="25"/>
        <v/>
      </c>
      <c r="AF444" s="583" t="str">
        <f t="shared" si="26"/>
        <v/>
      </c>
      <c r="AG444" s="583" t="str">
        <f t="shared" si="27"/>
        <v/>
      </c>
    </row>
    <row r="445" spans="1:33" ht="24.9" customHeight="1">
      <c r="A445" s="477">
        <v>430</v>
      </c>
      <c r="B445" s="488" t="str">
        <f>IF(基本情報入力シート!C482="","",基本情報入力シート!C482)</f>
        <v/>
      </c>
      <c r="C445" s="488"/>
      <c r="D445" s="488"/>
      <c r="E445" s="488"/>
      <c r="F445" s="488"/>
      <c r="G445" s="488"/>
      <c r="H445" s="488"/>
      <c r="I445" s="488"/>
      <c r="J445" s="494" t="str">
        <f>IF(基本情報入力シート!M482="","",基本情報入力シート!M482)</f>
        <v/>
      </c>
      <c r="K445" s="495" t="str">
        <f>IF(基本情報入力シート!R482="","",基本情報入力シート!R482)</f>
        <v/>
      </c>
      <c r="L445" s="495" t="str">
        <f>IF(基本情報入力シート!W482="","",基本情報入力シート!W482)</f>
        <v/>
      </c>
      <c r="M445" s="502" t="str">
        <f>IF(基本情報入力シート!X482="","",基本情報入力シート!X482)</f>
        <v/>
      </c>
      <c r="N445" s="512" t="str">
        <f>IF(基本情報入力シート!Y482="","",基本情報入力シート!Y482)</f>
        <v/>
      </c>
      <c r="O445" s="519"/>
      <c r="P445" s="523"/>
      <c r="Q445" s="526"/>
      <c r="R445" s="533"/>
      <c r="S445" s="537"/>
      <c r="T445" s="541" t="e">
        <v>#N/A</v>
      </c>
      <c r="U445" s="545"/>
      <c r="V445" s="551"/>
      <c r="W445" s="552"/>
      <c r="X445" s="560" t="e">
        <v>#N/A</v>
      </c>
      <c r="Y445" s="560"/>
      <c r="Z445" s="564"/>
      <c r="AA445" s="569"/>
      <c r="AB445" s="573" t="e">
        <v>#N/A</v>
      </c>
      <c r="AC445" s="577"/>
      <c r="AD445" s="580" t="str">
        <f t="shared" si="24"/>
        <v/>
      </c>
      <c r="AE445" s="583" t="str">
        <f t="shared" si="25"/>
        <v/>
      </c>
      <c r="AF445" s="583" t="str">
        <f t="shared" si="26"/>
        <v/>
      </c>
      <c r="AG445" s="583" t="str">
        <f t="shared" si="27"/>
        <v/>
      </c>
    </row>
    <row r="446" spans="1:33" ht="24.9" customHeight="1">
      <c r="A446" s="477">
        <v>431</v>
      </c>
      <c r="B446" s="488" t="str">
        <f>IF(基本情報入力シート!C483="","",基本情報入力シート!C483)</f>
        <v/>
      </c>
      <c r="C446" s="488"/>
      <c r="D446" s="488"/>
      <c r="E446" s="488"/>
      <c r="F446" s="488"/>
      <c r="G446" s="488"/>
      <c r="H446" s="488"/>
      <c r="I446" s="488"/>
      <c r="J446" s="494" t="str">
        <f>IF(基本情報入力シート!M483="","",基本情報入力シート!M483)</f>
        <v/>
      </c>
      <c r="K446" s="495" t="str">
        <f>IF(基本情報入力シート!R483="","",基本情報入力シート!R483)</f>
        <v/>
      </c>
      <c r="L446" s="495" t="str">
        <f>IF(基本情報入力シート!W483="","",基本情報入力シート!W483)</f>
        <v/>
      </c>
      <c r="M446" s="502" t="str">
        <f>IF(基本情報入力シート!X483="","",基本情報入力シート!X483)</f>
        <v/>
      </c>
      <c r="N446" s="512" t="str">
        <f>IF(基本情報入力シート!Y483="","",基本情報入力シート!Y483)</f>
        <v/>
      </c>
      <c r="O446" s="519"/>
      <c r="P446" s="523"/>
      <c r="Q446" s="526"/>
      <c r="R446" s="533"/>
      <c r="S446" s="537"/>
      <c r="T446" s="541" t="e">
        <v>#N/A</v>
      </c>
      <c r="U446" s="545"/>
      <c r="V446" s="551"/>
      <c r="W446" s="552"/>
      <c r="X446" s="560" t="e">
        <v>#N/A</v>
      </c>
      <c r="Y446" s="560"/>
      <c r="Z446" s="564"/>
      <c r="AA446" s="569"/>
      <c r="AB446" s="573" t="e">
        <v>#N/A</v>
      </c>
      <c r="AC446" s="577"/>
      <c r="AD446" s="580" t="str">
        <f t="shared" si="24"/>
        <v/>
      </c>
      <c r="AE446" s="583" t="str">
        <f t="shared" si="25"/>
        <v/>
      </c>
      <c r="AF446" s="583" t="str">
        <f t="shared" si="26"/>
        <v/>
      </c>
      <c r="AG446" s="583" t="str">
        <f t="shared" si="27"/>
        <v/>
      </c>
    </row>
    <row r="447" spans="1:33" ht="24.9" customHeight="1">
      <c r="A447" s="477">
        <v>432</v>
      </c>
      <c r="B447" s="488" t="str">
        <f>IF(基本情報入力シート!C484="","",基本情報入力シート!C484)</f>
        <v/>
      </c>
      <c r="C447" s="488"/>
      <c r="D447" s="488"/>
      <c r="E447" s="488"/>
      <c r="F447" s="488"/>
      <c r="G447" s="488"/>
      <c r="H447" s="488"/>
      <c r="I447" s="488"/>
      <c r="J447" s="494" t="str">
        <f>IF(基本情報入力シート!M484="","",基本情報入力シート!M484)</f>
        <v/>
      </c>
      <c r="K447" s="495" t="str">
        <f>IF(基本情報入力シート!R484="","",基本情報入力シート!R484)</f>
        <v/>
      </c>
      <c r="L447" s="495" t="str">
        <f>IF(基本情報入力シート!W484="","",基本情報入力シート!W484)</f>
        <v/>
      </c>
      <c r="M447" s="502" t="str">
        <f>IF(基本情報入力シート!X484="","",基本情報入力シート!X484)</f>
        <v/>
      </c>
      <c r="N447" s="512" t="str">
        <f>IF(基本情報入力シート!Y484="","",基本情報入力シート!Y484)</f>
        <v/>
      </c>
      <c r="O447" s="519"/>
      <c r="P447" s="523"/>
      <c r="Q447" s="526"/>
      <c r="R447" s="533"/>
      <c r="S447" s="537"/>
      <c r="T447" s="541" t="e">
        <v>#N/A</v>
      </c>
      <c r="U447" s="545"/>
      <c r="V447" s="551"/>
      <c r="W447" s="552"/>
      <c r="X447" s="560" t="e">
        <v>#N/A</v>
      </c>
      <c r="Y447" s="560"/>
      <c r="Z447" s="564"/>
      <c r="AA447" s="569"/>
      <c r="AB447" s="573" t="e">
        <v>#N/A</v>
      </c>
      <c r="AC447" s="577"/>
      <c r="AD447" s="580" t="str">
        <f t="shared" si="24"/>
        <v/>
      </c>
      <c r="AE447" s="583" t="str">
        <f t="shared" si="25"/>
        <v/>
      </c>
      <c r="AF447" s="583" t="str">
        <f t="shared" si="26"/>
        <v/>
      </c>
      <c r="AG447" s="583" t="str">
        <f t="shared" si="27"/>
        <v/>
      </c>
    </row>
    <row r="448" spans="1:33" ht="24.9" customHeight="1">
      <c r="A448" s="477">
        <v>433</v>
      </c>
      <c r="B448" s="488" t="str">
        <f>IF(基本情報入力シート!C485="","",基本情報入力シート!C485)</f>
        <v/>
      </c>
      <c r="C448" s="488"/>
      <c r="D448" s="488"/>
      <c r="E448" s="488"/>
      <c r="F448" s="488"/>
      <c r="G448" s="488"/>
      <c r="H448" s="488"/>
      <c r="I448" s="488"/>
      <c r="J448" s="494" t="str">
        <f>IF(基本情報入力シート!M485="","",基本情報入力シート!M485)</f>
        <v/>
      </c>
      <c r="K448" s="495" t="str">
        <f>IF(基本情報入力シート!R485="","",基本情報入力シート!R485)</f>
        <v/>
      </c>
      <c r="L448" s="495" t="str">
        <f>IF(基本情報入力シート!W485="","",基本情報入力シート!W485)</f>
        <v/>
      </c>
      <c r="M448" s="502" t="str">
        <f>IF(基本情報入力シート!X485="","",基本情報入力シート!X485)</f>
        <v/>
      </c>
      <c r="N448" s="512" t="str">
        <f>IF(基本情報入力シート!Y485="","",基本情報入力シート!Y485)</f>
        <v/>
      </c>
      <c r="O448" s="519"/>
      <c r="P448" s="523"/>
      <c r="Q448" s="526"/>
      <c r="R448" s="533"/>
      <c r="S448" s="537"/>
      <c r="T448" s="541" t="e">
        <v>#N/A</v>
      </c>
      <c r="U448" s="545"/>
      <c r="V448" s="551"/>
      <c r="W448" s="552"/>
      <c r="X448" s="560" t="e">
        <v>#N/A</v>
      </c>
      <c r="Y448" s="560"/>
      <c r="Z448" s="564"/>
      <c r="AA448" s="569"/>
      <c r="AB448" s="573" t="e">
        <v>#N/A</v>
      </c>
      <c r="AC448" s="577"/>
      <c r="AD448" s="580" t="str">
        <f t="shared" si="24"/>
        <v/>
      </c>
      <c r="AE448" s="583" t="str">
        <f t="shared" si="25"/>
        <v/>
      </c>
      <c r="AF448" s="583" t="str">
        <f t="shared" si="26"/>
        <v/>
      </c>
      <c r="AG448" s="583" t="str">
        <f t="shared" si="27"/>
        <v/>
      </c>
    </row>
    <row r="449" spans="1:33" ht="24.9" customHeight="1">
      <c r="A449" s="477">
        <v>434</v>
      </c>
      <c r="B449" s="488" t="str">
        <f>IF(基本情報入力シート!C486="","",基本情報入力シート!C486)</f>
        <v/>
      </c>
      <c r="C449" s="488"/>
      <c r="D449" s="488"/>
      <c r="E449" s="488"/>
      <c r="F449" s="488"/>
      <c r="G449" s="488"/>
      <c r="H449" s="488"/>
      <c r="I449" s="488"/>
      <c r="J449" s="494" t="str">
        <f>IF(基本情報入力シート!M486="","",基本情報入力シート!M486)</f>
        <v/>
      </c>
      <c r="K449" s="495" t="str">
        <f>IF(基本情報入力シート!R486="","",基本情報入力シート!R486)</f>
        <v/>
      </c>
      <c r="L449" s="495" t="str">
        <f>IF(基本情報入力シート!W486="","",基本情報入力シート!W486)</f>
        <v/>
      </c>
      <c r="M449" s="502" t="str">
        <f>IF(基本情報入力シート!X486="","",基本情報入力シート!X486)</f>
        <v/>
      </c>
      <c r="N449" s="512" t="str">
        <f>IF(基本情報入力シート!Y486="","",基本情報入力シート!Y486)</f>
        <v/>
      </c>
      <c r="O449" s="519"/>
      <c r="P449" s="523"/>
      <c r="Q449" s="526"/>
      <c r="R449" s="533"/>
      <c r="S449" s="537"/>
      <c r="T449" s="541" t="e">
        <v>#N/A</v>
      </c>
      <c r="U449" s="545"/>
      <c r="V449" s="551"/>
      <c r="W449" s="552"/>
      <c r="X449" s="560" t="e">
        <v>#N/A</v>
      </c>
      <c r="Y449" s="560"/>
      <c r="Z449" s="564"/>
      <c r="AA449" s="569"/>
      <c r="AB449" s="573" t="e">
        <v>#N/A</v>
      </c>
      <c r="AC449" s="577"/>
      <c r="AD449" s="580" t="str">
        <f t="shared" si="24"/>
        <v/>
      </c>
      <c r="AE449" s="583" t="str">
        <f t="shared" si="25"/>
        <v/>
      </c>
      <c r="AF449" s="583" t="str">
        <f t="shared" si="26"/>
        <v/>
      </c>
      <c r="AG449" s="583" t="str">
        <f t="shared" si="27"/>
        <v/>
      </c>
    </row>
    <row r="450" spans="1:33" ht="24.9" customHeight="1">
      <c r="A450" s="477">
        <v>435</v>
      </c>
      <c r="B450" s="488" t="str">
        <f>IF(基本情報入力シート!C487="","",基本情報入力シート!C487)</f>
        <v/>
      </c>
      <c r="C450" s="488"/>
      <c r="D450" s="488"/>
      <c r="E450" s="488"/>
      <c r="F450" s="488"/>
      <c r="G450" s="488"/>
      <c r="H450" s="488"/>
      <c r="I450" s="488"/>
      <c r="J450" s="494" t="str">
        <f>IF(基本情報入力シート!M487="","",基本情報入力シート!M487)</f>
        <v/>
      </c>
      <c r="K450" s="495" t="str">
        <f>IF(基本情報入力シート!R487="","",基本情報入力シート!R487)</f>
        <v/>
      </c>
      <c r="L450" s="495" t="str">
        <f>IF(基本情報入力シート!W487="","",基本情報入力シート!W487)</f>
        <v/>
      </c>
      <c r="M450" s="502" t="str">
        <f>IF(基本情報入力シート!X487="","",基本情報入力シート!X487)</f>
        <v/>
      </c>
      <c r="N450" s="512" t="str">
        <f>IF(基本情報入力シート!Y487="","",基本情報入力シート!Y487)</f>
        <v/>
      </c>
      <c r="O450" s="519"/>
      <c r="P450" s="523"/>
      <c r="Q450" s="526"/>
      <c r="R450" s="533"/>
      <c r="S450" s="537"/>
      <c r="T450" s="541" t="e">
        <v>#N/A</v>
      </c>
      <c r="U450" s="545"/>
      <c r="V450" s="551"/>
      <c r="W450" s="552"/>
      <c r="X450" s="560" t="e">
        <v>#N/A</v>
      </c>
      <c r="Y450" s="560"/>
      <c r="Z450" s="564"/>
      <c r="AA450" s="569"/>
      <c r="AB450" s="573" t="e">
        <v>#N/A</v>
      </c>
      <c r="AC450" s="577"/>
      <c r="AD450" s="580" t="str">
        <f t="shared" si="24"/>
        <v/>
      </c>
      <c r="AE450" s="583" t="str">
        <f t="shared" si="25"/>
        <v/>
      </c>
      <c r="AF450" s="583" t="str">
        <f t="shared" si="26"/>
        <v/>
      </c>
      <c r="AG450" s="583" t="str">
        <f t="shared" si="27"/>
        <v/>
      </c>
    </row>
    <row r="451" spans="1:33" ht="24.9" customHeight="1">
      <c r="A451" s="477">
        <v>436</v>
      </c>
      <c r="B451" s="488" t="str">
        <f>IF(基本情報入力シート!C488="","",基本情報入力シート!C488)</f>
        <v/>
      </c>
      <c r="C451" s="488"/>
      <c r="D451" s="488"/>
      <c r="E451" s="488"/>
      <c r="F451" s="488"/>
      <c r="G451" s="488"/>
      <c r="H451" s="488"/>
      <c r="I451" s="488"/>
      <c r="J451" s="494" t="str">
        <f>IF(基本情報入力シート!M488="","",基本情報入力シート!M488)</f>
        <v/>
      </c>
      <c r="K451" s="495" t="str">
        <f>IF(基本情報入力シート!R488="","",基本情報入力シート!R488)</f>
        <v/>
      </c>
      <c r="L451" s="495" t="str">
        <f>IF(基本情報入力シート!W488="","",基本情報入力シート!W488)</f>
        <v/>
      </c>
      <c r="M451" s="502" t="str">
        <f>IF(基本情報入力シート!X488="","",基本情報入力シート!X488)</f>
        <v/>
      </c>
      <c r="N451" s="512" t="str">
        <f>IF(基本情報入力シート!Y488="","",基本情報入力シート!Y488)</f>
        <v/>
      </c>
      <c r="O451" s="519"/>
      <c r="P451" s="523"/>
      <c r="Q451" s="526"/>
      <c r="R451" s="533"/>
      <c r="S451" s="537"/>
      <c r="T451" s="541" t="e">
        <v>#N/A</v>
      </c>
      <c r="U451" s="545"/>
      <c r="V451" s="551"/>
      <c r="W451" s="552"/>
      <c r="X451" s="560" t="e">
        <v>#N/A</v>
      </c>
      <c r="Y451" s="560"/>
      <c r="Z451" s="564"/>
      <c r="AA451" s="569"/>
      <c r="AB451" s="573" t="e">
        <v>#N/A</v>
      </c>
      <c r="AC451" s="577"/>
      <c r="AD451" s="580" t="str">
        <f t="shared" si="24"/>
        <v/>
      </c>
      <c r="AE451" s="583" t="str">
        <f t="shared" si="25"/>
        <v/>
      </c>
      <c r="AF451" s="583" t="str">
        <f t="shared" si="26"/>
        <v/>
      </c>
      <c r="AG451" s="583" t="str">
        <f t="shared" si="27"/>
        <v/>
      </c>
    </row>
    <row r="452" spans="1:33" ht="24.9" customHeight="1">
      <c r="A452" s="477">
        <v>437</v>
      </c>
      <c r="B452" s="488" t="str">
        <f>IF(基本情報入力シート!C489="","",基本情報入力シート!C489)</f>
        <v/>
      </c>
      <c r="C452" s="488"/>
      <c r="D452" s="488"/>
      <c r="E452" s="488"/>
      <c r="F452" s="488"/>
      <c r="G452" s="488"/>
      <c r="H452" s="488"/>
      <c r="I452" s="488"/>
      <c r="J452" s="494" t="str">
        <f>IF(基本情報入力シート!M489="","",基本情報入力シート!M489)</f>
        <v/>
      </c>
      <c r="K452" s="495" t="str">
        <f>IF(基本情報入力シート!R489="","",基本情報入力シート!R489)</f>
        <v/>
      </c>
      <c r="L452" s="495" t="str">
        <f>IF(基本情報入力シート!W489="","",基本情報入力シート!W489)</f>
        <v/>
      </c>
      <c r="M452" s="502" t="str">
        <f>IF(基本情報入力シート!X489="","",基本情報入力シート!X489)</f>
        <v/>
      </c>
      <c r="N452" s="512" t="str">
        <f>IF(基本情報入力シート!Y489="","",基本情報入力シート!Y489)</f>
        <v/>
      </c>
      <c r="O452" s="519"/>
      <c r="P452" s="523"/>
      <c r="Q452" s="526"/>
      <c r="R452" s="533"/>
      <c r="S452" s="537"/>
      <c r="T452" s="541" t="e">
        <v>#N/A</v>
      </c>
      <c r="U452" s="545"/>
      <c r="V452" s="551"/>
      <c r="W452" s="552"/>
      <c r="X452" s="560" t="e">
        <v>#N/A</v>
      </c>
      <c r="Y452" s="560"/>
      <c r="Z452" s="564"/>
      <c r="AA452" s="569"/>
      <c r="AB452" s="573" t="e">
        <v>#N/A</v>
      </c>
      <c r="AC452" s="577"/>
      <c r="AD452" s="580" t="str">
        <f t="shared" si="24"/>
        <v/>
      </c>
      <c r="AE452" s="583" t="str">
        <f t="shared" si="25"/>
        <v/>
      </c>
      <c r="AF452" s="583" t="str">
        <f t="shared" si="26"/>
        <v/>
      </c>
      <c r="AG452" s="583" t="str">
        <f t="shared" si="27"/>
        <v/>
      </c>
    </row>
    <row r="453" spans="1:33" ht="24.9" customHeight="1">
      <c r="A453" s="477">
        <v>438</v>
      </c>
      <c r="B453" s="488" t="str">
        <f>IF(基本情報入力シート!C490="","",基本情報入力シート!C490)</f>
        <v/>
      </c>
      <c r="C453" s="488"/>
      <c r="D453" s="488"/>
      <c r="E453" s="488"/>
      <c r="F453" s="488"/>
      <c r="G453" s="488"/>
      <c r="H453" s="488"/>
      <c r="I453" s="488"/>
      <c r="J453" s="494" t="str">
        <f>IF(基本情報入力シート!M490="","",基本情報入力シート!M490)</f>
        <v/>
      </c>
      <c r="K453" s="495" t="str">
        <f>IF(基本情報入力シート!R490="","",基本情報入力シート!R490)</f>
        <v/>
      </c>
      <c r="L453" s="495" t="str">
        <f>IF(基本情報入力シート!W490="","",基本情報入力シート!W490)</f>
        <v/>
      </c>
      <c r="M453" s="502" t="str">
        <f>IF(基本情報入力シート!X490="","",基本情報入力シート!X490)</f>
        <v/>
      </c>
      <c r="N453" s="512" t="str">
        <f>IF(基本情報入力シート!Y490="","",基本情報入力シート!Y490)</f>
        <v/>
      </c>
      <c r="O453" s="519"/>
      <c r="P453" s="523"/>
      <c r="Q453" s="526"/>
      <c r="R453" s="533"/>
      <c r="S453" s="537"/>
      <c r="T453" s="541" t="e">
        <v>#N/A</v>
      </c>
      <c r="U453" s="545"/>
      <c r="V453" s="551"/>
      <c r="W453" s="552"/>
      <c r="X453" s="560" t="e">
        <v>#N/A</v>
      </c>
      <c r="Y453" s="560"/>
      <c r="Z453" s="564"/>
      <c r="AA453" s="569"/>
      <c r="AB453" s="573" t="e">
        <v>#N/A</v>
      </c>
      <c r="AC453" s="577"/>
      <c r="AD453" s="580" t="str">
        <f t="shared" si="24"/>
        <v/>
      </c>
      <c r="AE453" s="583" t="str">
        <f t="shared" si="25"/>
        <v/>
      </c>
      <c r="AF453" s="583" t="str">
        <f t="shared" si="26"/>
        <v/>
      </c>
      <c r="AG453" s="583" t="str">
        <f t="shared" si="27"/>
        <v/>
      </c>
    </row>
    <row r="454" spans="1:33" ht="24.9" customHeight="1">
      <c r="A454" s="477">
        <v>439</v>
      </c>
      <c r="B454" s="488" t="str">
        <f>IF(基本情報入力シート!C491="","",基本情報入力シート!C491)</f>
        <v/>
      </c>
      <c r="C454" s="488"/>
      <c r="D454" s="488"/>
      <c r="E454" s="488"/>
      <c r="F454" s="488"/>
      <c r="G454" s="488"/>
      <c r="H454" s="488"/>
      <c r="I454" s="488"/>
      <c r="J454" s="494" t="str">
        <f>IF(基本情報入力シート!M491="","",基本情報入力シート!M491)</f>
        <v/>
      </c>
      <c r="K454" s="495" t="str">
        <f>IF(基本情報入力シート!R491="","",基本情報入力シート!R491)</f>
        <v/>
      </c>
      <c r="L454" s="495" t="str">
        <f>IF(基本情報入力シート!W491="","",基本情報入力シート!W491)</f>
        <v/>
      </c>
      <c r="M454" s="502" t="str">
        <f>IF(基本情報入力シート!X491="","",基本情報入力シート!X491)</f>
        <v/>
      </c>
      <c r="N454" s="512" t="str">
        <f>IF(基本情報入力シート!Y491="","",基本情報入力シート!Y491)</f>
        <v/>
      </c>
      <c r="O454" s="519"/>
      <c r="P454" s="523"/>
      <c r="Q454" s="526"/>
      <c r="R454" s="533"/>
      <c r="S454" s="537"/>
      <c r="T454" s="541" t="e">
        <v>#N/A</v>
      </c>
      <c r="U454" s="545"/>
      <c r="V454" s="551"/>
      <c r="W454" s="552"/>
      <c r="X454" s="560" t="e">
        <v>#N/A</v>
      </c>
      <c r="Y454" s="560"/>
      <c r="Z454" s="564"/>
      <c r="AA454" s="569"/>
      <c r="AB454" s="573" t="e">
        <v>#N/A</v>
      </c>
      <c r="AC454" s="577"/>
      <c r="AD454" s="580" t="str">
        <f t="shared" si="24"/>
        <v/>
      </c>
      <c r="AE454" s="583" t="str">
        <f t="shared" si="25"/>
        <v/>
      </c>
      <c r="AF454" s="583" t="str">
        <f t="shared" si="26"/>
        <v/>
      </c>
      <c r="AG454" s="583" t="str">
        <f t="shared" si="27"/>
        <v/>
      </c>
    </row>
    <row r="455" spans="1:33" ht="24.9" customHeight="1">
      <c r="A455" s="477">
        <v>440</v>
      </c>
      <c r="B455" s="488" t="str">
        <f>IF(基本情報入力シート!C492="","",基本情報入力シート!C492)</f>
        <v/>
      </c>
      <c r="C455" s="488"/>
      <c r="D455" s="488"/>
      <c r="E455" s="488"/>
      <c r="F455" s="488"/>
      <c r="G455" s="488"/>
      <c r="H455" s="488"/>
      <c r="I455" s="488"/>
      <c r="J455" s="494" t="str">
        <f>IF(基本情報入力シート!M492="","",基本情報入力シート!M492)</f>
        <v/>
      </c>
      <c r="K455" s="495" t="str">
        <f>IF(基本情報入力シート!R492="","",基本情報入力シート!R492)</f>
        <v/>
      </c>
      <c r="L455" s="495" t="str">
        <f>IF(基本情報入力シート!W492="","",基本情報入力シート!W492)</f>
        <v/>
      </c>
      <c r="M455" s="502" t="str">
        <f>IF(基本情報入力シート!X492="","",基本情報入力シート!X492)</f>
        <v/>
      </c>
      <c r="N455" s="512" t="str">
        <f>IF(基本情報入力シート!Y492="","",基本情報入力シート!Y492)</f>
        <v/>
      </c>
      <c r="O455" s="519"/>
      <c r="P455" s="523"/>
      <c r="Q455" s="526"/>
      <c r="R455" s="533"/>
      <c r="S455" s="537"/>
      <c r="T455" s="541" t="e">
        <v>#N/A</v>
      </c>
      <c r="U455" s="545"/>
      <c r="V455" s="551"/>
      <c r="W455" s="552"/>
      <c r="X455" s="560" t="e">
        <v>#N/A</v>
      </c>
      <c r="Y455" s="560"/>
      <c r="Z455" s="564"/>
      <c r="AA455" s="569"/>
      <c r="AB455" s="573" t="e">
        <v>#N/A</v>
      </c>
      <c r="AC455" s="577"/>
      <c r="AD455" s="580" t="str">
        <f t="shared" si="24"/>
        <v/>
      </c>
      <c r="AE455" s="583" t="str">
        <f t="shared" si="25"/>
        <v/>
      </c>
      <c r="AF455" s="583" t="str">
        <f t="shared" si="26"/>
        <v/>
      </c>
      <c r="AG455" s="583" t="str">
        <f t="shared" si="27"/>
        <v/>
      </c>
    </row>
    <row r="456" spans="1:33" ht="24.9" customHeight="1">
      <c r="A456" s="477">
        <v>441</v>
      </c>
      <c r="B456" s="488" t="str">
        <f>IF(基本情報入力シート!C493="","",基本情報入力シート!C493)</f>
        <v/>
      </c>
      <c r="C456" s="488"/>
      <c r="D456" s="488"/>
      <c r="E456" s="488"/>
      <c r="F456" s="488"/>
      <c r="G456" s="488"/>
      <c r="H456" s="488"/>
      <c r="I456" s="488"/>
      <c r="J456" s="494" t="str">
        <f>IF(基本情報入力シート!M493="","",基本情報入力シート!M493)</f>
        <v/>
      </c>
      <c r="K456" s="495" t="str">
        <f>IF(基本情報入力シート!R493="","",基本情報入力シート!R493)</f>
        <v/>
      </c>
      <c r="L456" s="495" t="str">
        <f>IF(基本情報入力シート!W493="","",基本情報入力シート!W493)</f>
        <v/>
      </c>
      <c r="M456" s="502" t="str">
        <f>IF(基本情報入力シート!X493="","",基本情報入力シート!X493)</f>
        <v/>
      </c>
      <c r="N456" s="512" t="str">
        <f>IF(基本情報入力シート!Y493="","",基本情報入力シート!Y493)</f>
        <v/>
      </c>
      <c r="O456" s="519"/>
      <c r="P456" s="523"/>
      <c r="Q456" s="526"/>
      <c r="R456" s="533"/>
      <c r="S456" s="537"/>
      <c r="T456" s="541" t="e">
        <v>#N/A</v>
      </c>
      <c r="U456" s="545"/>
      <c r="V456" s="551"/>
      <c r="W456" s="552"/>
      <c r="X456" s="560" t="e">
        <v>#N/A</v>
      </c>
      <c r="Y456" s="560"/>
      <c r="Z456" s="564"/>
      <c r="AA456" s="569"/>
      <c r="AB456" s="573" t="e">
        <v>#N/A</v>
      </c>
      <c r="AC456" s="577"/>
      <c r="AD456" s="580" t="str">
        <f t="shared" si="24"/>
        <v/>
      </c>
      <c r="AE456" s="583" t="str">
        <f t="shared" si="25"/>
        <v/>
      </c>
      <c r="AF456" s="583" t="str">
        <f t="shared" si="26"/>
        <v/>
      </c>
      <c r="AG456" s="583" t="str">
        <f t="shared" si="27"/>
        <v/>
      </c>
    </row>
    <row r="457" spans="1:33" ht="24.9" customHeight="1">
      <c r="A457" s="477">
        <v>442</v>
      </c>
      <c r="B457" s="488" t="str">
        <f>IF(基本情報入力シート!C494="","",基本情報入力シート!C494)</f>
        <v/>
      </c>
      <c r="C457" s="488"/>
      <c r="D457" s="488"/>
      <c r="E457" s="488"/>
      <c r="F457" s="488"/>
      <c r="G457" s="488"/>
      <c r="H457" s="488"/>
      <c r="I457" s="488"/>
      <c r="J457" s="494" t="str">
        <f>IF(基本情報入力シート!M494="","",基本情報入力シート!M494)</f>
        <v/>
      </c>
      <c r="K457" s="495" t="str">
        <f>IF(基本情報入力シート!R494="","",基本情報入力シート!R494)</f>
        <v/>
      </c>
      <c r="L457" s="495" t="str">
        <f>IF(基本情報入力シート!W494="","",基本情報入力シート!W494)</f>
        <v/>
      </c>
      <c r="M457" s="502" t="str">
        <f>IF(基本情報入力シート!X494="","",基本情報入力シート!X494)</f>
        <v/>
      </c>
      <c r="N457" s="512" t="str">
        <f>IF(基本情報入力シート!Y494="","",基本情報入力シート!Y494)</f>
        <v/>
      </c>
      <c r="O457" s="519"/>
      <c r="P457" s="523"/>
      <c r="Q457" s="526"/>
      <c r="R457" s="533"/>
      <c r="S457" s="537"/>
      <c r="T457" s="541" t="e">
        <v>#N/A</v>
      </c>
      <c r="U457" s="545"/>
      <c r="V457" s="551"/>
      <c r="W457" s="552"/>
      <c r="X457" s="560" t="e">
        <v>#N/A</v>
      </c>
      <c r="Y457" s="560"/>
      <c r="Z457" s="564"/>
      <c r="AA457" s="569"/>
      <c r="AB457" s="573" t="e">
        <v>#N/A</v>
      </c>
      <c r="AC457" s="577"/>
      <c r="AD457" s="580" t="str">
        <f t="shared" si="24"/>
        <v/>
      </c>
      <c r="AE457" s="583" t="str">
        <f t="shared" si="25"/>
        <v/>
      </c>
      <c r="AF457" s="583" t="str">
        <f t="shared" si="26"/>
        <v/>
      </c>
      <c r="AG457" s="583" t="str">
        <f t="shared" si="27"/>
        <v/>
      </c>
    </row>
    <row r="458" spans="1:33" ht="24.9" customHeight="1">
      <c r="A458" s="477">
        <v>443</v>
      </c>
      <c r="B458" s="488" t="str">
        <f>IF(基本情報入力シート!C495="","",基本情報入力シート!C495)</f>
        <v/>
      </c>
      <c r="C458" s="488"/>
      <c r="D458" s="488"/>
      <c r="E458" s="488"/>
      <c r="F458" s="488"/>
      <c r="G458" s="488"/>
      <c r="H458" s="488"/>
      <c r="I458" s="488"/>
      <c r="J458" s="494" t="str">
        <f>IF(基本情報入力シート!M495="","",基本情報入力シート!M495)</f>
        <v/>
      </c>
      <c r="K458" s="495" t="str">
        <f>IF(基本情報入力シート!R495="","",基本情報入力シート!R495)</f>
        <v/>
      </c>
      <c r="L458" s="495" t="str">
        <f>IF(基本情報入力シート!W495="","",基本情報入力シート!W495)</f>
        <v/>
      </c>
      <c r="M458" s="502" t="str">
        <f>IF(基本情報入力シート!X495="","",基本情報入力シート!X495)</f>
        <v/>
      </c>
      <c r="N458" s="512" t="str">
        <f>IF(基本情報入力シート!Y495="","",基本情報入力シート!Y495)</f>
        <v/>
      </c>
      <c r="O458" s="519"/>
      <c r="P458" s="523"/>
      <c r="Q458" s="526"/>
      <c r="R458" s="533"/>
      <c r="S458" s="537"/>
      <c r="T458" s="541" t="e">
        <v>#N/A</v>
      </c>
      <c r="U458" s="545"/>
      <c r="V458" s="551"/>
      <c r="W458" s="552"/>
      <c r="X458" s="560" t="e">
        <v>#N/A</v>
      </c>
      <c r="Y458" s="560"/>
      <c r="Z458" s="564"/>
      <c r="AA458" s="569"/>
      <c r="AB458" s="573" t="e">
        <v>#N/A</v>
      </c>
      <c r="AC458" s="577"/>
      <c r="AD458" s="580" t="str">
        <f t="shared" si="24"/>
        <v/>
      </c>
      <c r="AE458" s="583" t="str">
        <f t="shared" si="25"/>
        <v/>
      </c>
      <c r="AF458" s="583" t="str">
        <f t="shared" si="26"/>
        <v/>
      </c>
      <c r="AG458" s="583" t="str">
        <f t="shared" si="27"/>
        <v/>
      </c>
    </row>
    <row r="459" spans="1:33" ht="24.9" customHeight="1">
      <c r="A459" s="477">
        <v>444</v>
      </c>
      <c r="B459" s="488" t="str">
        <f>IF(基本情報入力シート!C496="","",基本情報入力シート!C496)</f>
        <v/>
      </c>
      <c r="C459" s="488"/>
      <c r="D459" s="488"/>
      <c r="E459" s="488"/>
      <c r="F459" s="488"/>
      <c r="G459" s="488"/>
      <c r="H459" s="488"/>
      <c r="I459" s="488"/>
      <c r="J459" s="494" t="str">
        <f>IF(基本情報入力シート!M496="","",基本情報入力シート!M496)</f>
        <v/>
      </c>
      <c r="K459" s="495" t="str">
        <f>IF(基本情報入力シート!R496="","",基本情報入力シート!R496)</f>
        <v/>
      </c>
      <c r="L459" s="495" t="str">
        <f>IF(基本情報入力シート!W496="","",基本情報入力シート!W496)</f>
        <v/>
      </c>
      <c r="M459" s="502" t="str">
        <f>IF(基本情報入力シート!X496="","",基本情報入力シート!X496)</f>
        <v/>
      </c>
      <c r="N459" s="512" t="str">
        <f>IF(基本情報入力シート!Y496="","",基本情報入力シート!Y496)</f>
        <v/>
      </c>
      <c r="O459" s="519"/>
      <c r="P459" s="523"/>
      <c r="Q459" s="526"/>
      <c r="R459" s="533"/>
      <c r="S459" s="537"/>
      <c r="T459" s="541" t="e">
        <v>#N/A</v>
      </c>
      <c r="U459" s="545"/>
      <c r="V459" s="551"/>
      <c r="W459" s="552"/>
      <c r="X459" s="560" t="e">
        <v>#N/A</v>
      </c>
      <c r="Y459" s="560"/>
      <c r="Z459" s="564"/>
      <c r="AA459" s="569"/>
      <c r="AB459" s="573" t="e">
        <v>#N/A</v>
      </c>
      <c r="AC459" s="577"/>
      <c r="AD459" s="580" t="str">
        <f t="shared" si="24"/>
        <v/>
      </c>
      <c r="AE459" s="583" t="str">
        <f t="shared" si="25"/>
        <v/>
      </c>
      <c r="AF459" s="583" t="str">
        <f t="shared" si="26"/>
        <v/>
      </c>
      <c r="AG459" s="583" t="str">
        <f t="shared" si="27"/>
        <v/>
      </c>
    </row>
    <row r="460" spans="1:33" ht="24.9" customHeight="1">
      <c r="A460" s="477">
        <v>445</v>
      </c>
      <c r="B460" s="488" t="str">
        <f>IF(基本情報入力シート!C497="","",基本情報入力シート!C497)</f>
        <v/>
      </c>
      <c r="C460" s="488"/>
      <c r="D460" s="488"/>
      <c r="E460" s="488"/>
      <c r="F460" s="488"/>
      <c r="G460" s="488"/>
      <c r="H460" s="488"/>
      <c r="I460" s="488"/>
      <c r="J460" s="494" t="str">
        <f>IF(基本情報入力シート!M497="","",基本情報入力シート!M497)</f>
        <v/>
      </c>
      <c r="K460" s="495" t="str">
        <f>IF(基本情報入力シート!R497="","",基本情報入力シート!R497)</f>
        <v/>
      </c>
      <c r="L460" s="495" t="str">
        <f>IF(基本情報入力シート!W497="","",基本情報入力シート!W497)</f>
        <v/>
      </c>
      <c r="M460" s="502" t="str">
        <f>IF(基本情報入力シート!X497="","",基本情報入力シート!X497)</f>
        <v/>
      </c>
      <c r="N460" s="512" t="str">
        <f>IF(基本情報入力シート!Y497="","",基本情報入力シート!Y497)</f>
        <v/>
      </c>
      <c r="O460" s="519"/>
      <c r="P460" s="523"/>
      <c r="Q460" s="526"/>
      <c r="R460" s="533"/>
      <c r="S460" s="537"/>
      <c r="T460" s="541" t="e">
        <v>#N/A</v>
      </c>
      <c r="U460" s="545"/>
      <c r="V460" s="551"/>
      <c r="W460" s="552"/>
      <c r="X460" s="560" t="e">
        <v>#N/A</v>
      </c>
      <c r="Y460" s="560"/>
      <c r="Z460" s="564"/>
      <c r="AA460" s="569"/>
      <c r="AB460" s="573" t="e">
        <v>#N/A</v>
      </c>
      <c r="AC460" s="577"/>
      <c r="AD460" s="580" t="str">
        <f t="shared" si="24"/>
        <v/>
      </c>
      <c r="AE460" s="583" t="str">
        <f t="shared" si="25"/>
        <v/>
      </c>
      <c r="AF460" s="583" t="str">
        <f t="shared" si="26"/>
        <v/>
      </c>
      <c r="AG460" s="583" t="str">
        <f t="shared" si="27"/>
        <v/>
      </c>
    </row>
    <row r="461" spans="1:33" ht="24.9" customHeight="1">
      <c r="A461" s="477">
        <v>446</v>
      </c>
      <c r="B461" s="488" t="str">
        <f>IF(基本情報入力シート!C498="","",基本情報入力シート!C498)</f>
        <v/>
      </c>
      <c r="C461" s="488"/>
      <c r="D461" s="488"/>
      <c r="E461" s="488"/>
      <c r="F461" s="488"/>
      <c r="G461" s="488"/>
      <c r="H461" s="488"/>
      <c r="I461" s="488"/>
      <c r="J461" s="494" t="str">
        <f>IF(基本情報入力シート!M498="","",基本情報入力シート!M498)</f>
        <v/>
      </c>
      <c r="K461" s="495" t="str">
        <f>IF(基本情報入力シート!R498="","",基本情報入力シート!R498)</f>
        <v/>
      </c>
      <c r="L461" s="495" t="str">
        <f>IF(基本情報入力シート!W498="","",基本情報入力シート!W498)</f>
        <v/>
      </c>
      <c r="M461" s="502" t="str">
        <f>IF(基本情報入力シート!X498="","",基本情報入力シート!X498)</f>
        <v/>
      </c>
      <c r="N461" s="512" t="str">
        <f>IF(基本情報入力シート!Y498="","",基本情報入力シート!Y498)</f>
        <v/>
      </c>
      <c r="O461" s="519"/>
      <c r="P461" s="523"/>
      <c r="Q461" s="526"/>
      <c r="R461" s="533"/>
      <c r="S461" s="537"/>
      <c r="T461" s="541" t="e">
        <v>#N/A</v>
      </c>
      <c r="U461" s="545"/>
      <c r="V461" s="551"/>
      <c r="W461" s="552"/>
      <c r="X461" s="560" t="e">
        <v>#N/A</v>
      </c>
      <c r="Y461" s="560"/>
      <c r="Z461" s="564"/>
      <c r="AA461" s="569"/>
      <c r="AB461" s="573" t="e">
        <v>#N/A</v>
      </c>
      <c r="AC461" s="577"/>
      <c r="AD461" s="580" t="str">
        <f t="shared" si="24"/>
        <v/>
      </c>
      <c r="AE461" s="583" t="str">
        <f t="shared" si="25"/>
        <v/>
      </c>
      <c r="AF461" s="583" t="str">
        <f t="shared" si="26"/>
        <v/>
      </c>
      <c r="AG461" s="583" t="str">
        <f t="shared" si="27"/>
        <v/>
      </c>
    </row>
    <row r="462" spans="1:33" ht="24.9" customHeight="1">
      <c r="A462" s="477">
        <v>447</v>
      </c>
      <c r="B462" s="488" t="str">
        <f>IF(基本情報入力シート!C499="","",基本情報入力シート!C499)</f>
        <v/>
      </c>
      <c r="C462" s="488"/>
      <c r="D462" s="488"/>
      <c r="E462" s="488"/>
      <c r="F462" s="488"/>
      <c r="G462" s="488"/>
      <c r="H462" s="488"/>
      <c r="I462" s="488"/>
      <c r="J462" s="494" t="str">
        <f>IF(基本情報入力シート!M499="","",基本情報入力シート!M499)</f>
        <v/>
      </c>
      <c r="K462" s="495" t="str">
        <f>IF(基本情報入力シート!R499="","",基本情報入力シート!R499)</f>
        <v/>
      </c>
      <c r="L462" s="495" t="str">
        <f>IF(基本情報入力シート!W499="","",基本情報入力シート!W499)</f>
        <v/>
      </c>
      <c r="M462" s="502" t="str">
        <f>IF(基本情報入力シート!X499="","",基本情報入力シート!X499)</f>
        <v/>
      </c>
      <c r="N462" s="512" t="str">
        <f>IF(基本情報入力シート!Y499="","",基本情報入力シート!Y499)</f>
        <v/>
      </c>
      <c r="O462" s="519"/>
      <c r="P462" s="523"/>
      <c r="Q462" s="526"/>
      <c r="R462" s="533"/>
      <c r="S462" s="537"/>
      <c r="T462" s="541" t="e">
        <v>#N/A</v>
      </c>
      <c r="U462" s="545"/>
      <c r="V462" s="551"/>
      <c r="W462" s="552"/>
      <c r="X462" s="560" t="e">
        <v>#N/A</v>
      </c>
      <c r="Y462" s="560"/>
      <c r="Z462" s="564"/>
      <c r="AA462" s="569"/>
      <c r="AB462" s="573" t="e">
        <v>#N/A</v>
      </c>
      <c r="AC462" s="577"/>
      <c r="AD462" s="580" t="str">
        <f t="shared" si="24"/>
        <v/>
      </c>
      <c r="AE462" s="583" t="str">
        <f t="shared" si="25"/>
        <v/>
      </c>
      <c r="AF462" s="583" t="str">
        <f t="shared" si="26"/>
        <v/>
      </c>
      <c r="AG462" s="583" t="str">
        <f t="shared" si="27"/>
        <v/>
      </c>
    </row>
    <row r="463" spans="1:33" ht="24.9" customHeight="1">
      <c r="A463" s="477">
        <v>448</v>
      </c>
      <c r="B463" s="488" t="str">
        <f>IF(基本情報入力シート!C500="","",基本情報入力シート!C500)</f>
        <v/>
      </c>
      <c r="C463" s="488"/>
      <c r="D463" s="488"/>
      <c r="E463" s="488"/>
      <c r="F463" s="488"/>
      <c r="G463" s="488"/>
      <c r="H463" s="488"/>
      <c r="I463" s="488"/>
      <c r="J463" s="494" t="str">
        <f>IF(基本情報入力シート!M500="","",基本情報入力シート!M500)</f>
        <v/>
      </c>
      <c r="K463" s="495" t="str">
        <f>IF(基本情報入力シート!R500="","",基本情報入力シート!R500)</f>
        <v/>
      </c>
      <c r="L463" s="495" t="str">
        <f>IF(基本情報入力シート!W500="","",基本情報入力シート!W500)</f>
        <v/>
      </c>
      <c r="M463" s="502" t="str">
        <f>IF(基本情報入力シート!X500="","",基本情報入力シート!X500)</f>
        <v/>
      </c>
      <c r="N463" s="512" t="str">
        <f>IF(基本情報入力シート!Y500="","",基本情報入力シート!Y500)</f>
        <v/>
      </c>
      <c r="O463" s="519"/>
      <c r="P463" s="523"/>
      <c r="Q463" s="526"/>
      <c r="R463" s="533"/>
      <c r="S463" s="537"/>
      <c r="T463" s="541" t="e">
        <v>#N/A</v>
      </c>
      <c r="U463" s="545"/>
      <c r="V463" s="551"/>
      <c r="W463" s="552"/>
      <c r="X463" s="560" t="e">
        <v>#N/A</v>
      </c>
      <c r="Y463" s="560"/>
      <c r="Z463" s="564"/>
      <c r="AA463" s="569"/>
      <c r="AB463" s="573" t="e">
        <v>#N/A</v>
      </c>
      <c r="AC463" s="577"/>
      <c r="AD463" s="580" t="str">
        <f t="shared" si="24"/>
        <v/>
      </c>
      <c r="AE463" s="583" t="str">
        <f t="shared" si="25"/>
        <v/>
      </c>
      <c r="AF463" s="583" t="str">
        <f t="shared" si="26"/>
        <v/>
      </c>
      <c r="AG463" s="583" t="str">
        <f t="shared" si="27"/>
        <v/>
      </c>
    </row>
    <row r="464" spans="1:33" ht="24.9" customHeight="1">
      <c r="A464" s="477">
        <v>449</v>
      </c>
      <c r="B464" s="488" t="str">
        <f>IF(基本情報入力シート!C501="","",基本情報入力シート!C501)</f>
        <v/>
      </c>
      <c r="C464" s="488"/>
      <c r="D464" s="488"/>
      <c r="E464" s="488"/>
      <c r="F464" s="488"/>
      <c r="G464" s="488"/>
      <c r="H464" s="488"/>
      <c r="I464" s="488"/>
      <c r="J464" s="494" t="str">
        <f>IF(基本情報入力シート!M501="","",基本情報入力シート!M501)</f>
        <v/>
      </c>
      <c r="K464" s="495" t="str">
        <f>IF(基本情報入力シート!R501="","",基本情報入力シート!R501)</f>
        <v/>
      </c>
      <c r="L464" s="495" t="str">
        <f>IF(基本情報入力シート!W501="","",基本情報入力シート!W501)</f>
        <v/>
      </c>
      <c r="M464" s="502" t="str">
        <f>IF(基本情報入力シート!X501="","",基本情報入力シート!X501)</f>
        <v/>
      </c>
      <c r="N464" s="512" t="str">
        <f>IF(基本情報入力シート!Y501="","",基本情報入力シート!Y501)</f>
        <v/>
      </c>
      <c r="O464" s="519"/>
      <c r="P464" s="523"/>
      <c r="Q464" s="526"/>
      <c r="R464" s="533"/>
      <c r="S464" s="537"/>
      <c r="T464" s="541" t="e">
        <v>#N/A</v>
      </c>
      <c r="U464" s="545"/>
      <c r="V464" s="551"/>
      <c r="W464" s="552"/>
      <c r="X464" s="560" t="e">
        <v>#N/A</v>
      </c>
      <c r="Y464" s="560"/>
      <c r="Z464" s="564"/>
      <c r="AA464" s="569"/>
      <c r="AB464" s="573" t="e">
        <v>#N/A</v>
      </c>
      <c r="AC464" s="577"/>
      <c r="AD464" s="580" t="str">
        <f t="shared" ref="AD464:AD527" si="28">IF(OR(U464="特定加算Ⅰ",U464="特定加算Ⅱ"),IF(OR(AND(N464&lt;&gt;"訪問型サービス（総合事業）",N464&lt;&gt;"通所型サービス（総合事業）",N464&lt;&gt;"（介護予防）短期入所生活介護",N464&lt;&gt;"（介護予防）短期入所療養介護（老健）",N464&lt;&gt;"（介護予防）短期入所療養介護 （病院等（老健以外）)",N464&lt;&gt;"（介護予防）短期入所療養介護（医療院）"),W464&lt;&gt;""),1,""),"")</f>
        <v/>
      </c>
      <c r="AE464" s="583" t="str">
        <f t="shared" ref="AE464:AE527" si="29">IF(AND(O464="",R464=""),"",O464&amp;"から"&amp;R464)</f>
        <v/>
      </c>
      <c r="AF464" s="583" t="str">
        <f t="shared" ref="AF464:AF527" si="30">IF(AND(P464="",U464=""),"",P464&amp;"から"&amp;U464)</f>
        <v/>
      </c>
      <c r="AG464" s="583" t="str">
        <f t="shared" ref="AG464:AG527" si="31">IF(AND(Q464="",Z464=""),"",Q464&amp;"から"&amp;Z464)</f>
        <v/>
      </c>
    </row>
    <row r="465" spans="1:33" ht="24.9" customHeight="1">
      <c r="A465" s="477">
        <v>450</v>
      </c>
      <c r="B465" s="488" t="str">
        <f>IF(基本情報入力シート!C502="","",基本情報入力シート!C502)</f>
        <v/>
      </c>
      <c r="C465" s="488"/>
      <c r="D465" s="488"/>
      <c r="E465" s="488"/>
      <c r="F465" s="488"/>
      <c r="G465" s="488"/>
      <c r="H465" s="488"/>
      <c r="I465" s="488"/>
      <c r="J465" s="494" t="str">
        <f>IF(基本情報入力シート!M502="","",基本情報入力シート!M502)</f>
        <v/>
      </c>
      <c r="K465" s="495" t="str">
        <f>IF(基本情報入力シート!R502="","",基本情報入力シート!R502)</f>
        <v/>
      </c>
      <c r="L465" s="495" t="str">
        <f>IF(基本情報入力シート!W502="","",基本情報入力シート!W502)</f>
        <v/>
      </c>
      <c r="M465" s="502" t="str">
        <f>IF(基本情報入力シート!X502="","",基本情報入力シート!X502)</f>
        <v/>
      </c>
      <c r="N465" s="512" t="str">
        <f>IF(基本情報入力シート!Y502="","",基本情報入力シート!Y502)</f>
        <v/>
      </c>
      <c r="O465" s="519"/>
      <c r="P465" s="523"/>
      <c r="Q465" s="526"/>
      <c r="R465" s="533"/>
      <c r="S465" s="537"/>
      <c r="T465" s="541" t="e">
        <v>#N/A</v>
      </c>
      <c r="U465" s="545"/>
      <c r="V465" s="551"/>
      <c r="W465" s="552"/>
      <c r="X465" s="560" t="e">
        <v>#N/A</v>
      </c>
      <c r="Y465" s="560"/>
      <c r="Z465" s="564"/>
      <c r="AA465" s="569"/>
      <c r="AB465" s="573" t="e">
        <v>#N/A</v>
      </c>
      <c r="AC465" s="577"/>
      <c r="AD465" s="580" t="str">
        <f t="shared" si="28"/>
        <v/>
      </c>
      <c r="AE465" s="583" t="str">
        <f t="shared" si="29"/>
        <v/>
      </c>
      <c r="AF465" s="583" t="str">
        <f t="shared" si="30"/>
        <v/>
      </c>
      <c r="AG465" s="583" t="str">
        <f t="shared" si="31"/>
        <v/>
      </c>
    </row>
    <row r="466" spans="1:33" ht="24.9" customHeight="1">
      <c r="A466" s="477">
        <v>451</v>
      </c>
      <c r="B466" s="488" t="str">
        <f>IF(基本情報入力シート!C503="","",基本情報入力シート!C503)</f>
        <v/>
      </c>
      <c r="C466" s="488"/>
      <c r="D466" s="488"/>
      <c r="E466" s="488"/>
      <c r="F466" s="488"/>
      <c r="G466" s="488"/>
      <c r="H466" s="488"/>
      <c r="I466" s="488"/>
      <c r="J466" s="494" t="str">
        <f>IF(基本情報入力シート!M503="","",基本情報入力シート!M503)</f>
        <v/>
      </c>
      <c r="K466" s="495" t="str">
        <f>IF(基本情報入力シート!R503="","",基本情報入力シート!R503)</f>
        <v/>
      </c>
      <c r="L466" s="495" t="str">
        <f>IF(基本情報入力シート!W503="","",基本情報入力シート!W503)</f>
        <v/>
      </c>
      <c r="M466" s="502" t="str">
        <f>IF(基本情報入力シート!X503="","",基本情報入力シート!X503)</f>
        <v/>
      </c>
      <c r="N466" s="512" t="str">
        <f>IF(基本情報入力シート!Y503="","",基本情報入力シート!Y503)</f>
        <v/>
      </c>
      <c r="O466" s="519"/>
      <c r="P466" s="523"/>
      <c r="Q466" s="526"/>
      <c r="R466" s="533"/>
      <c r="S466" s="537"/>
      <c r="T466" s="541" t="e">
        <v>#N/A</v>
      </c>
      <c r="U466" s="545"/>
      <c r="V466" s="551"/>
      <c r="W466" s="552"/>
      <c r="X466" s="560" t="e">
        <v>#N/A</v>
      </c>
      <c r="Y466" s="560"/>
      <c r="Z466" s="564"/>
      <c r="AA466" s="569"/>
      <c r="AB466" s="573" t="e">
        <v>#N/A</v>
      </c>
      <c r="AC466" s="577"/>
      <c r="AD466" s="580" t="str">
        <f t="shared" si="28"/>
        <v/>
      </c>
      <c r="AE466" s="583" t="str">
        <f t="shared" si="29"/>
        <v/>
      </c>
      <c r="AF466" s="583" t="str">
        <f t="shared" si="30"/>
        <v/>
      </c>
      <c r="AG466" s="583" t="str">
        <f t="shared" si="31"/>
        <v/>
      </c>
    </row>
    <row r="467" spans="1:33" ht="24.9" customHeight="1">
      <c r="A467" s="477">
        <v>452</v>
      </c>
      <c r="B467" s="488" t="str">
        <f>IF(基本情報入力シート!C504="","",基本情報入力シート!C504)</f>
        <v/>
      </c>
      <c r="C467" s="488"/>
      <c r="D467" s="488"/>
      <c r="E467" s="488"/>
      <c r="F467" s="488"/>
      <c r="G467" s="488"/>
      <c r="H467" s="488"/>
      <c r="I467" s="488"/>
      <c r="J467" s="494" t="str">
        <f>IF(基本情報入力シート!M504="","",基本情報入力シート!M504)</f>
        <v/>
      </c>
      <c r="K467" s="495" t="str">
        <f>IF(基本情報入力シート!R504="","",基本情報入力シート!R504)</f>
        <v/>
      </c>
      <c r="L467" s="495" t="str">
        <f>IF(基本情報入力シート!W504="","",基本情報入力シート!W504)</f>
        <v/>
      </c>
      <c r="M467" s="502" t="str">
        <f>IF(基本情報入力シート!X504="","",基本情報入力シート!X504)</f>
        <v/>
      </c>
      <c r="N467" s="512" t="str">
        <f>IF(基本情報入力シート!Y504="","",基本情報入力シート!Y504)</f>
        <v/>
      </c>
      <c r="O467" s="519"/>
      <c r="P467" s="523"/>
      <c r="Q467" s="526"/>
      <c r="R467" s="533"/>
      <c r="S467" s="537"/>
      <c r="T467" s="541" t="e">
        <v>#N/A</v>
      </c>
      <c r="U467" s="545"/>
      <c r="V467" s="551"/>
      <c r="W467" s="552"/>
      <c r="X467" s="560" t="e">
        <v>#N/A</v>
      </c>
      <c r="Y467" s="560"/>
      <c r="Z467" s="564"/>
      <c r="AA467" s="569"/>
      <c r="AB467" s="573" t="e">
        <v>#N/A</v>
      </c>
      <c r="AC467" s="577"/>
      <c r="AD467" s="580" t="str">
        <f t="shared" si="28"/>
        <v/>
      </c>
      <c r="AE467" s="583" t="str">
        <f t="shared" si="29"/>
        <v/>
      </c>
      <c r="AF467" s="583" t="str">
        <f t="shared" si="30"/>
        <v/>
      </c>
      <c r="AG467" s="583" t="str">
        <f t="shared" si="31"/>
        <v/>
      </c>
    </row>
    <row r="468" spans="1:33" ht="24.9" customHeight="1">
      <c r="A468" s="477">
        <v>453</v>
      </c>
      <c r="B468" s="488" t="str">
        <f>IF(基本情報入力シート!C505="","",基本情報入力シート!C505)</f>
        <v/>
      </c>
      <c r="C468" s="488"/>
      <c r="D468" s="488"/>
      <c r="E468" s="488"/>
      <c r="F468" s="488"/>
      <c r="G468" s="488"/>
      <c r="H468" s="488"/>
      <c r="I468" s="488"/>
      <c r="J468" s="494" t="str">
        <f>IF(基本情報入力シート!M505="","",基本情報入力シート!M505)</f>
        <v/>
      </c>
      <c r="K468" s="495" t="str">
        <f>IF(基本情報入力シート!R505="","",基本情報入力シート!R505)</f>
        <v/>
      </c>
      <c r="L468" s="495" t="str">
        <f>IF(基本情報入力シート!W505="","",基本情報入力シート!W505)</f>
        <v/>
      </c>
      <c r="M468" s="502" t="str">
        <f>IF(基本情報入力シート!X505="","",基本情報入力シート!X505)</f>
        <v/>
      </c>
      <c r="N468" s="512" t="str">
        <f>IF(基本情報入力シート!Y505="","",基本情報入力シート!Y505)</f>
        <v/>
      </c>
      <c r="O468" s="519"/>
      <c r="P468" s="523"/>
      <c r="Q468" s="526"/>
      <c r="R468" s="533"/>
      <c r="S468" s="537"/>
      <c r="T468" s="541" t="e">
        <v>#N/A</v>
      </c>
      <c r="U468" s="545"/>
      <c r="V468" s="551"/>
      <c r="W468" s="552"/>
      <c r="X468" s="560" t="e">
        <v>#N/A</v>
      </c>
      <c r="Y468" s="560"/>
      <c r="Z468" s="564"/>
      <c r="AA468" s="569"/>
      <c r="AB468" s="573" t="e">
        <v>#N/A</v>
      </c>
      <c r="AC468" s="577"/>
      <c r="AD468" s="580" t="str">
        <f t="shared" si="28"/>
        <v/>
      </c>
      <c r="AE468" s="583" t="str">
        <f t="shared" si="29"/>
        <v/>
      </c>
      <c r="AF468" s="583" t="str">
        <f t="shared" si="30"/>
        <v/>
      </c>
      <c r="AG468" s="583" t="str">
        <f t="shared" si="31"/>
        <v/>
      </c>
    </row>
    <row r="469" spans="1:33" ht="24.9" customHeight="1">
      <c r="A469" s="477">
        <v>454</v>
      </c>
      <c r="B469" s="488" t="str">
        <f>IF(基本情報入力シート!C506="","",基本情報入力シート!C506)</f>
        <v/>
      </c>
      <c r="C469" s="488"/>
      <c r="D469" s="488"/>
      <c r="E469" s="488"/>
      <c r="F469" s="488"/>
      <c r="G469" s="488"/>
      <c r="H469" s="488"/>
      <c r="I469" s="488"/>
      <c r="J469" s="494" t="str">
        <f>IF(基本情報入力シート!M506="","",基本情報入力シート!M506)</f>
        <v/>
      </c>
      <c r="K469" s="495" t="str">
        <f>IF(基本情報入力シート!R506="","",基本情報入力シート!R506)</f>
        <v/>
      </c>
      <c r="L469" s="495" t="str">
        <f>IF(基本情報入力シート!W506="","",基本情報入力シート!W506)</f>
        <v/>
      </c>
      <c r="M469" s="502" t="str">
        <f>IF(基本情報入力シート!X506="","",基本情報入力シート!X506)</f>
        <v/>
      </c>
      <c r="N469" s="512" t="str">
        <f>IF(基本情報入力シート!Y506="","",基本情報入力シート!Y506)</f>
        <v/>
      </c>
      <c r="O469" s="519"/>
      <c r="P469" s="523"/>
      <c r="Q469" s="526"/>
      <c r="R469" s="533"/>
      <c r="S469" s="537"/>
      <c r="T469" s="541" t="e">
        <v>#N/A</v>
      </c>
      <c r="U469" s="545"/>
      <c r="V469" s="551"/>
      <c r="W469" s="552"/>
      <c r="X469" s="560" t="e">
        <v>#N/A</v>
      </c>
      <c r="Y469" s="560"/>
      <c r="Z469" s="564"/>
      <c r="AA469" s="569"/>
      <c r="AB469" s="573" t="e">
        <v>#N/A</v>
      </c>
      <c r="AC469" s="577"/>
      <c r="AD469" s="580" t="str">
        <f t="shared" si="28"/>
        <v/>
      </c>
      <c r="AE469" s="583" t="str">
        <f t="shared" si="29"/>
        <v/>
      </c>
      <c r="AF469" s="583" t="str">
        <f t="shared" si="30"/>
        <v/>
      </c>
      <c r="AG469" s="583" t="str">
        <f t="shared" si="31"/>
        <v/>
      </c>
    </row>
    <row r="470" spans="1:33" ht="24.9" customHeight="1">
      <c r="A470" s="477">
        <v>455</v>
      </c>
      <c r="B470" s="488" t="str">
        <f>IF(基本情報入力シート!C507="","",基本情報入力シート!C507)</f>
        <v/>
      </c>
      <c r="C470" s="488"/>
      <c r="D470" s="488"/>
      <c r="E470" s="488"/>
      <c r="F470" s="488"/>
      <c r="G470" s="488"/>
      <c r="H470" s="488"/>
      <c r="I470" s="488"/>
      <c r="J470" s="494" t="str">
        <f>IF(基本情報入力シート!M507="","",基本情報入力シート!M507)</f>
        <v/>
      </c>
      <c r="K470" s="495" t="str">
        <f>IF(基本情報入力シート!R507="","",基本情報入力シート!R507)</f>
        <v/>
      </c>
      <c r="L470" s="495" t="str">
        <f>IF(基本情報入力シート!W507="","",基本情報入力シート!W507)</f>
        <v/>
      </c>
      <c r="M470" s="502" t="str">
        <f>IF(基本情報入力シート!X507="","",基本情報入力シート!X507)</f>
        <v/>
      </c>
      <c r="N470" s="512" t="str">
        <f>IF(基本情報入力シート!Y507="","",基本情報入力シート!Y507)</f>
        <v/>
      </c>
      <c r="O470" s="519"/>
      <c r="P470" s="523"/>
      <c r="Q470" s="526"/>
      <c r="R470" s="533"/>
      <c r="S470" s="537"/>
      <c r="T470" s="541" t="e">
        <v>#N/A</v>
      </c>
      <c r="U470" s="545"/>
      <c r="V470" s="551"/>
      <c r="W470" s="552"/>
      <c r="X470" s="560" t="e">
        <v>#N/A</v>
      </c>
      <c r="Y470" s="560"/>
      <c r="Z470" s="564"/>
      <c r="AA470" s="569"/>
      <c r="AB470" s="573" t="e">
        <v>#N/A</v>
      </c>
      <c r="AC470" s="577"/>
      <c r="AD470" s="580" t="str">
        <f t="shared" si="28"/>
        <v/>
      </c>
      <c r="AE470" s="583" t="str">
        <f t="shared" si="29"/>
        <v/>
      </c>
      <c r="AF470" s="583" t="str">
        <f t="shared" si="30"/>
        <v/>
      </c>
      <c r="AG470" s="583" t="str">
        <f t="shared" si="31"/>
        <v/>
      </c>
    </row>
    <row r="471" spans="1:33" ht="24.9" customHeight="1">
      <c r="A471" s="477">
        <v>456</v>
      </c>
      <c r="B471" s="488" t="str">
        <f>IF(基本情報入力シート!C508="","",基本情報入力シート!C508)</f>
        <v/>
      </c>
      <c r="C471" s="488"/>
      <c r="D471" s="488"/>
      <c r="E471" s="488"/>
      <c r="F471" s="488"/>
      <c r="G471" s="488"/>
      <c r="H471" s="488"/>
      <c r="I471" s="488"/>
      <c r="J471" s="494" t="str">
        <f>IF(基本情報入力シート!M508="","",基本情報入力シート!M508)</f>
        <v/>
      </c>
      <c r="K471" s="495" t="str">
        <f>IF(基本情報入力シート!R508="","",基本情報入力シート!R508)</f>
        <v/>
      </c>
      <c r="L471" s="495" t="str">
        <f>IF(基本情報入力シート!W508="","",基本情報入力シート!W508)</f>
        <v/>
      </c>
      <c r="M471" s="502" t="str">
        <f>IF(基本情報入力シート!X508="","",基本情報入力シート!X508)</f>
        <v/>
      </c>
      <c r="N471" s="512" t="str">
        <f>IF(基本情報入力シート!Y508="","",基本情報入力シート!Y508)</f>
        <v/>
      </c>
      <c r="O471" s="519"/>
      <c r="P471" s="523"/>
      <c r="Q471" s="526"/>
      <c r="R471" s="533"/>
      <c r="S471" s="537"/>
      <c r="T471" s="541" t="e">
        <v>#N/A</v>
      </c>
      <c r="U471" s="545"/>
      <c r="V471" s="551"/>
      <c r="W471" s="552"/>
      <c r="X471" s="560" t="e">
        <v>#N/A</v>
      </c>
      <c r="Y471" s="560"/>
      <c r="Z471" s="564"/>
      <c r="AA471" s="569"/>
      <c r="AB471" s="573" t="e">
        <v>#N/A</v>
      </c>
      <c r="AC471" s="577"/>
      <c r="AD471" s="580" t="str">
        <f t="shared" si="28"/>
        <v/>
      </c>
      <c r="AE471" s="583" t="str">
        <f t="shared" si="29"/>
        <v/>
      </c>
      <c r="AF471" s="583" t="str">
        <f t="shared" si="30"/>
        <v/>
      </c>
      <c r="AG471" s="583" t="str">
        <f t="shared" si="31"/>
        <v/>
      </c>
    </row>
    <row r="472" spans="1:33" ht="24.9" customHeight="1">
      <c r="A472" s="477">
        <v>457</v>
      </c>
      <c r="B472" s="488" t="str">
        <f>IF(基本情報入力シート!C509="","",基本情報入力シート!C509)</f>
        <v/>
      </c>
      <c r="C472" s="488"/>
      <c r="D472" s="488"/>
      <c r="E472" s="488"/>
      <c r="F472" s="488"/>
      <c r="G472" s="488"/>
      <c r="H472" s="488"/>
      <c r="I472" s="488"/>
      <c r="J472" s="494" t="str">
        <f>IF(基本情報入力シート!M509="","",基本情報入力シート!M509)</f>
        <v/>
      </c>
      <c r="K472" s="495" t="str">
        <f>IF(基本情報入力シート!R509="","",基本情報入力シート!R509)</f>
        <v/>
      </c>
      <c r="L472" s="495" t="str">
        <f>IF(基本情報入力シート!W509="","",基本情報入力シート!W509)</f>
        <v/>
      </c>
      <c r="M472" s="502" t="str">
        <f>IF(基本情報入力シート!X509="","",基本情報入力シート!X509)</f>
        <v/>
      </c>
      <c r="N472" s="512" t="str">
        <f>IF(基本情報入力シート!Y509="","",基本情報入力シート!Y509)</f>
        <v/>
      </c>
      <c r="O472" s="519"/>
      <c r="P472" s="523"/>
      <c r="Q472" s="526"/>
      <c r="R472" s="533"/>
      <c r="S472" s="537"/>
      <c r="T472" s="541" t="e">
        <v>#N/A</v>
      </c>
      <c r="U472" s="545"/>
      <c r="V472" s="551"/>
      <c r="W472" s="552"/>
      <c r="X472" s="560" t="e">
        <v>#N/A</v>
      </c>
      <c r="Y472" s="560"/>
      <c r="Z472" s="564"/>
      <c r="AA472" s="569"/>
      <c r="AB472" s="573" t="e">
        <v>#N/A</v>
      </c>
      <c r="AC472" s="577"/>
      <c r="AD472" s="580" t="str">
        <f t="shared" si="28"/>
        <v/>
      </c>
      <c r="AE472" s="583" t="str">
        <f t="shared" si="29"/>
        <v/>
      </c>
      <c r="AF472" s="583" t="str">
        <f t="shared" si="30"/>
        <v/>
      </c>
      <c r="AG472" s="583" t="str">
        <f t="shared" si="31"/>
        <v/>
      </c>
    </row>
    <row r="473" spans="1:33" ht="24.9" customHeight="1">
      <c r="A473" s="477">
        <v>458</v>
      </c>
      <c r="B473" s="488" t="str">
        <f>IF(基本情報入力シート!C510="","",基本情報入力シート!C510)</f>
        <v/>
      </c>
      <c r="C473" s="488"/>
      <c r="D473" s="488"/>
      <c r="E473" s="488"/>
      <c r="F473" s="488"/>
      <c r="G473" s="488"/>
      <c r="H473" s="488"/>
      <c r="I473" s="488"/>
      <c r="J473" s="494" t="str">
        <f>IF(基本情報入力シート!M510="","",基本情報入力シート!M510)</f>
        <v/>
      </c>
      <c r="K473" s="495" t="str">
        <f>IF(基本情報入力シート!R510="","",基本情報入力シート!R510)</f>
        <v/>
      </c>
      <c r="L473" s="495" t="str">
        <f>IF(基本情報入力シート!W510="","",基本情報入力シート!W510)</f>
        <v/>
      </c>
      <c r="M473" s="502" t="str">
        <f>IF(基本情報入力シート!X510="","",基本情報入力シート!X510)</f>
        <v/>
      </c>
      <c r="N473" s="512" t="str">
        <f>IF(基本情報入力シート!Y510="","",基本情報入力シート!Y510)</f>
        <v/>
      </c>
      <c r="O473" s="519"/>
      <c r="P473" s="523"/>
      <c r="Q473" s="526"/>
      <c r="R473" s="533"/>
      <c r="S473" s="537"/>
      <c r="T473" s="541" t="e">
        <v>#N/A</v>
      </c>
      <c r="U473" s="545"/>
      <c r="V473" s="551"/>
      <c r="W473" s="552"/>
      <c r="X473" s="560" t="e">
        <v>#N/A</v>
      </c>
      <c r="Y473" s="560"/>
      <c r="Z473" s="564"/>
      <c r="AA473" s="569"/>
      <c r="AB473" s="573" t="e">
        <v>#N/A</v>
      </c>
      <c r="AC473" s="577"/>
      <c r="AD473" s="580" t="str">
        <f t="shared" si="28"/>
        <v/>
      </c>
      <c r="AE473" s="583" t="str">
        <f t="shared" si="29"/>
        <v/>
      </c>
      <c r="AF473" s="583" t="str">
        <f t="shared" si="30"/>
        <v/>
      </c>
      <c r="AG473" s="583" t="str">
        <f t="shared" si="31"/>
        <v/>
      </c>
    </row>
    <row r="474" spans="1:33" ht="24.9" customHeight="1">
      <c r="A474" s="477">
        <v>459</v>
      </c>
      <c r="B474" s="488" t="str">
        <f>IF(基本情報入力シート!C511="","",基本情報入力シート!C511)</f>
        <v/>
      </c>
      <c r="C474" s="488"/>
      <c r="D474" s="488"/>
      <c r="E474" s="488"/>
      <c r="F474" s="488"/>
      <c r="G474" s="488"/>
      <c r="H474" s="488"/>
      <c r="I474" s="488"/>
      <c r="J474" s="494" t="str">
        <f>IF(基本情報入力シート!M511="","",基本情報入力シート!M511)</f>
        <v/>
      </c>
      <c r="K474" s="495" t="str">
        <f>IF(基本情報入力シート!R511="","",基本情報入力シート!R511)</f>
        <v/>
      </c>
      <c r="L474" s="495" t="str">
        <f>IF(基本情報入力シート!W511="","",基本情報入力シート!W511)</f>
        <v/>
      </c>
      <c r="M474" s="502" t="str">
        <f>IF(基本情報入力シート!X511="","",基本情報入力シート!X511)</f>
        <v/>
      </c>
      <c r="N474" s="512" t="str">
        <f>IF(基本情報入力シート!Y511="","",基本情報入力シート!Y511)</f>
        <v/>
      </c>
      <c r="O474" s="519"/>
      <c r="P474" s="523"/>
      <c r="Q474" s="526"/>
      <c r="R474" s="533"/>
      <c r="S474" s="537"/>
      <c r="T474" s="541" t="e">
        <v>#N/A</v>
      </c>
      <c r="U474" s="545"/>
      <c r="V474" s="551"/>
      <c r="W474" s="552"/>
      <c r="X474" s="560" t="e">
        <v>#N/A</v>
      </c>
      <c r="Y474" s="560"/>
      <c r="Z474" s="564"/>
      <c r="AA474" s="569"/>
      <c r="AB474" s="573" t="e">
        <v>#N/A</v>
      </c>
      <c r="AC474" s="577"/>
      <c r="AD474" s="580" t="str">
        <f t="shared" si="28"/>
        <v/>
      </c>
      <c r="AE474" s="583" t="str">
        <f t="shared" si="29"/>
        <v/>
      </c>
      <c r="AF474" s="583" t="str">
        <f t="shared" si="30"/>
        <v/>
      </c>
      <c r="AG474" s="583" t="str">
        <f t="shared" si="31"/>
        <v/>
      </c>
    </row>
    <row r="475" spans="1:33" ht="24.9" customHeight="1">
      <c r="A475" s="477">
        <v>460</v>
      </c>
      <c r="B475" s="488" t="str">
        <f>IF(基本情報入力シート!C512="","",基本情報入力シート!C512)</f>
        <v/>
      </c>
      <c r="C475" s="488"/>
      <c r="D475" s="488"/>
      <c r="E475" s="488"/>
      <c r="F475" s="488"/>
      <c r="G475" s="488"/>
      <c r="H475" s="488"/>
      <c r="I475" s="488"/>
      <c r="J475" s="494" t="str">
        <f>IF(基本情報入力シート!M512="","",基本情報入力シート!M512)</f>
        <v/>
      </c>
      <c r="K475" s="495" t="str">
        <f>IF(基本情報入力シート!R512="","",基本情報入力シート!R512)</f>
        <v/>
      </c>
      <c r="L475" s="495" t="str">
        <f>IF(基本情報入力シート!W512="","",基本情報入力シート!W512)</f>
        <v/>
      </c>
      <c r="M475" s="502" t="str">
        <f>IF(基本情報入力シート!X512="","",基本情報入力シート!X512)</f>
        <v/>
      </c>
      <c r="N475" s="512" t="str">
        <f>IF(基本情報入力シート!Y512="","",基本情報入力シート!Y512)</f>
        <v/>
      </c>
      <c r="O475" s="519"/>
      <c r="P475" s="523"/>
      <c r="Q475" s="526"/>
      <c r="R475" s="533"/>
      <c r="S475" s="537"/>
      <c r="T475" s="541" t="e">
        <v>#N/A</v>
      </c>
      <c r="U475" s="545"/>
      <c r="V475" s="551"/>
      <c r="W475" s="552"/>
      <c r="X475" s="560" t="e">
        <v>#N/A</v>
      </c>
      <c r="Y475" s="560"/>
      <c r="Z475" s="564"/>
      <c r="AA475" s="569"/>
      <c r="AB475" s="573" t="e">
        <v>#N/A</v>
      </c>
      <c r="AC475" s="577"/>
      <c r="AD475" s="580" t="str">
        <f t="shared" si="28"/>
        <v/>
      </c>
      <c r="AE475" s="583" t="str">
        <f t="shared" si="29"/>
        <v/>
      </c>
      <c r="AF475" s="583" t="str">
        <f t="shared" si="30"/>
        <v/>
      </c>
      <c r="AG475" s="583" t="str">
        <f t="shared" si="31"/>
        <v/>
      </c>
    </row>
    <row r="476" spans="1:33" ht="24.9" customHeight="1">
      <c r="A476" s="477">
        <v>461</v>
      </c>
      <c r="B476" s="488" t="str">
        <f>IF(基本情報入力シート!C513="","",基本情報入力シート!C513)</f>
        <v/>
      </c>
      <c r="C476" s="488"/>
      <c r="D476" s="488"/>
      <c r="E476" s="488"/>
      <c r="F476" s="488"/>
      <c r="G476" s="488"/>
      <c r="H476" s="488"/>
      <c r="I476" s="488"/>
      <c r="J476" s="494" t="str">
        <f>IF(基本情報入力シート!M513="","",基本情報入力シート!M513)</f>
        <v/>
      </c>
      <c r="K476" s="495" t="str">
        <f>IF(基本情報入力シート!R513="","",基本情報入力シート!R513)</f>
        <v/>
      </c>
      <c r="L476" s="495" t="str">
        <f>IF(基本情報入力シート!W513="","",基本情報入力シート!W513)</f>
        <v/>
      </c>
      <c r="M476" s="502" t="str">
        <f>IF(基本情報入力シート!X513="","",基本情報入力シート!X513)</f>
        <v/>
      </c>
      <c r="N476" s="512" t="str">
        <f>IF(基本情報入力シート!Y513="","",基本情報入力シート!Y513)</f>
        <v/>
      </c>
      <c r="O476" s="519"/>
      <c r="P476" s="523"/>
      <c r="Q476" s="526"/>
      <c r="R476" s="533"/>
      <c r="S476" s="537"/>
      <c r="T476" s="541" t="e">
        <v>#N/A</v>
      </c>
      <c r="U476" s="545"/>
      <c r="V476" s="551"/>
      <c r="W476" s="552"/>
      <c r="X476" s="560" t="e">
        <v>#N/A</v>
      </c>
      <c r="Y476" s="560"/>
      <c r="Z476" s="564"/>
      <c r="AA476" s="569"/>
      <c r="AB476" s="573" t="e">
        <v>#N/A</v>
      </c>
      <c r="AC476" s="577"/>
      <c r="AD476" s="580" t="str">
        <f t="shared" si="28"/>
        <v/>
      </c>
      <c r="AE476" s="583" t="str">
        <f t="shared" si="29"/>
        <v/>
      </c>
      <c r="AF476" s="583" t="str">
        <f t="shared" si="30"/>
        <v/>
      </c>
      <c r="AG476" s="583" t="str">
        <f t="shared" si="31"/>
        <v/>
      </c>
    </row>
    <row r="477" spans="1:33" ht="24.9" customHeight="1">
      <c r="A477" s="477">
        <v>462</v>
      </c>
      <c r="B477" s="488" t="str">
        <f>IF(基本情報入力シート!C514="","",基本情報入力シート!C514)</f>
        <v/>
      </c>
      <c r="C477" s="488"/>
      <c r="D477" s="488"/>
      <c r="E477" s="488"/>
      <c r="F477" s="488"/>
      <c r="G477" s="488"/>
      <c r="H477" s="488"/>
      <c r="I477" s="488"/>
      <c r="J477" s="494" t="str">
        <f>IF(基本情報入力シート!M514="","",基本情報入力シート!M514)</f>
        <v/>
      </c>
      <c r="K477" s="495" t="str">
        <f>IF(基本情報入力シート!R514="","",基本情報入力シート!R514)</f>
        <v/>
      </c>
      <c r="L477" s="495" t="str">
        <f>IF(基本情報入力シート!W514="","",基本情報入力シート!W514)</f>
        <v/>
      </c>
      <c r="M477" s="502" t="str">
        <f>IF(基本情報入力シート!X514="","",基本情報入力シート!X514)</f>
        <v/>
      </c>
      <c r="N477" s="512" t="str">
        <f>IF(基本情報入力シート!Y514="","",基本情報入力シート!Y514)</f>
        <v/>
      </c>
      <c r="O477" s="519"/>
      <c r="P477" s="523"/>
      <c r="Q477" s="526"/>
      <c r="R477" s="533"/>
      <c r="S477" s="537"/>
      <c r="T477" s="541" t="e">
        <v>#N/A</v>
      </c>
      <c r="U477" s="545"/>
      <c r="V477" s="551"/>
      <c r="W477" s="552"/>
      <c r="X477" s="560" t="e">
        <v>#N/A</v>
      </c>
      <c r="Y477" s="560"/>
      <c r="Z477" s="564"/>
      <c r="AA477" s="569"/>
      <c r="AB477" s="573" t="e">
        <v>#N/A</v>
      </c>
      <c r="AC477" s="577"/>
      <c r="AD477" s="580" t="str">
        <f t="shared" si="28"/>
        <v/>
      </c>
      <c r="AE477" s="583" t="str">
        <f t="shared" si="29"/>
        <v/>
      </c>
      <c r="AF477" s="583" t="str">
        <f t="shared" si="30"/>
        <v/>
      </c>
      <c r="AG477" s="583" t="str">
        <f t="shared" si="31"/>
        <v/>
      </c>
    </row>
    <row r="478" spans="1:33" ht="24.9" customHeight="1">
      <c r="A478" s="477">
        <v>463</v>
      </c>
      <c r="B478" s="488" t="str">
        <f>IF(基本情報入力シート!C515="","",基本情報入力シート!C515)</f>
        <v/>
      </c>
      <c r="C478" s="488"/>
      <c r="D478" s="488"/>
      <c r="E478" s="488"/>
      <c r="F478" s="488"/>
      <c r="G478" s="488"/>
      <c r="H478" s="488"/>
      <c r="I478" s="488"/>
      <c r="J478" s="494" t="str">
        <f>IF(基本情報入力シート!M515="","",基本情報入力シート!M515)</f>
        <v/>
      </c>
      <c r="K478" s="495" t="str">
        <f>IF(基本情報入力シート!R515="","",基本情報入力シート!R515)</f>
        <v/>
      </c>
      <c r="L478" s="495" t="str">
        <f>IF(基本情報入力シート!W515="","",基本情報入力シート!W515)</f>
        <v/>
      </c>
      <c r="M478" s="502" t="str">
        <f>IF(基本情報入力シート!X515="","",基本情報入力シート!X515)</f>
        <v/>
      </c>
      <c r="N478" s="512" t="str">
        <f>IF(基本情報入力シート!Y515="","",基本情報入力シート!Y515)</f>
        <v/>
      </c>
      <c r="O478" s="519"/>
      <c r="P478" s="523"/>
      <c r="Q478" s="526"/>
      <c r="R478" s="533"/>
      <c r="S478" s="537"/>
      <c r="T478" s="541" t="e">
        <v>#N/A</v>
      </c>
      <c r="U478" s="545"/>
      <c r="V478" s="551"/>
      <c r="W478" s="552"/>
      <c r="X478" s="560" t="e">
        <v>#N/A</v>
      </c>
      <c r="Y478" s="560"/>
      <c r="Z478" s="564"/>
      <c r="AA478" s="569"/>
      <c r="AB478" s="573" t="e">
        <v>#N/A</v>
      </c>
      <c r="AC478" s="577"/>
      <c r="AD478" s="580" t="str">
        <f t="shared" si="28"/>
        <v/>
      </c>
      <c r="AE478" s="583" t="str">
        <f t="shared" si="29"/>
        <v/>
      </c>
      <c r="AF478" s="583" t="str">
        <f t="shared" si="30"/>
        <v/>
      </c>
      <c r="AG478" s="583" t="str">
        <f t="shared" si="31"/>
        <v/>
      </c>
    </row>
    <row r="479" spans="1:33" ht="24.9" customHeight="1">
      <c r="A479" s="477">
        <v>464</v>
      </c>
      <c r="B479" s="488" t="str">
        <f>IF(基本情報入力シート!C516="","",基本情報入力シート!C516)</f>
        <v/>
      </c>
      <c r="C479" s="488"/>
      <c r="D479" s="488"/>
      <c r="E479" s="488"/>
      <c r="F479" s="488"/>
      <c r="G479" s="488"/>
      <c r="H479" s="488"/>
      <c r="I479" s="488"/>
      <c r="J479" s="494" t="str">
        <f>IF(基本情報入力シート!M516="","",基本情報入力シート!M516)</f>
        <v/>
      </c>
      <c r="K479" s="495" t="str">
        <f>IF(基本情報入力シート!R516="","",基本情報入力シート!R516)</f>
        <v/>
      </c>
      <c r="L479" s="495" t="str">
        <f>IF(基本情報入力シート!W516="","",基本情報入力シート!W516)</f>
        <v/>
      </c>
      <c r="M479" s="502" t="str">
        <f>IF(基本情報入力シート!X516="","",基本情報入力シート!X516)</f>
        <v/>
      </c>
      <c r="N479" s="512" t="str">
        <f>IF(基本情報入力シート!Y516="","",基本情報入力シート!Y516)</f>
        <v/>
      </c>
      <c r="O479" s="519"/>
      <c r="P479" s="523"/>
      <c r="Q479" s="526"/>
      <c r="R479" s="533"/>
      <c r="S479" s="537"/>
      <c r="T479" s="541" t="e">
        <v>#N/A</v>
      </c>
      <c r="U479" s="545"/>
      <c r="V479" s="551"/>
      <c r="W479" s="552"/>
      <c r="X479" s="560" t="e">
        <v>#N/A</v>
      </c>
      <c r="Y479" s="560"/>
      <c r="Z479" s="564"/>
      <c r="AA479" s="569"/>
      <c r="AB479" s="573" t="e">
        <v>#N/A</v>
      </c>
      <c r="AC479" s="577"/>
      <c r="AD479" s="580" t="str">
        <f t="shared" si="28"/>
        <v/>
      </c>
      <c r="AE479" s="583" t="str">
        <f t="shared" si="29"/>
        <v/>
      </c>
      <c r="AF479" s="583" t="str">
        <f t="shared" si="30"/>
        <v/>
      </c>
      <c r="AG479" s="583" t="str">
        <f t="shared" si="31"/>
        <v/>
      </c>
    </row>
    <row r="480" spans="1:33" ht="24.9" customHeight="1">
      <c r="A480" s="477">
        <v>465</v>
      </c>
      <c r="B480" s="488" t="str">
        <f>IF(基本情報入力シート!C517="","",基本情報入力シート!C517)</f>
        <v/>
      </c>
      <c r="C480" s="488"/>
      <c r="D480" s="488"/>
      <c r="E480" s="488"/>
      <c r="F480" s="488"/>
      <c r="G480" s="488"/>
      <c r="H480" s="488"/>
      <c r="I480" s="488"/>
      <c r="J480" s="494" t="str">
        <f>IF(基本情報入力シート!M517="","",基本情報入力シート!M517)</f>
        <v/>
      </c>
      <c r="K480" s="495" t="str">
        <f>IF(基本情報入力シート!R517="","",基本情報入力シート!R517)</f>
        <v/>
      </c>
      <c r="L480" s="495" t="str">
        <f>IF(基本情報入力シート!W517="","",基本情報入力シート!W517)</f>
        <v/>
      </c>
      <c r="M480" s="502" t="str">
        <f>IF(基本情報入力シート!X517="","",基本情報入力シート!X517)</f>
        <v/>
      </c>
      <c r="N480" s="512" t="str">
        <f>IF(基本情報入力シート!Y517="","",基本情報入力シート!Y517)</f>
        <v/>
      </c>
      <c r="O480" s="519"/>
      <c r="P480" s="523"/>
      <c r="Q480" s="526"/>
      <c r="R480" s="533"/>
      <c r="S480" s="537"/>
      <c r="T480" s="541" t="e">
        <v>#N/A</v>
      </c>
      <c r="U480" s="545"/>
      <c r="V480" s="551"/>
      <c r="W480" s="552"/>
      <c r="X480" s="560" t="e">
        <v>#N/A</v>
      </c>
      <c r="Y480" s="560"/>
      <c r="Z480" s="564"/>
      <c r="AA480" s="569"/>
      <c r="AB480" s="573" t="e">
        <v>#N/A</v>
      </c>
      <c r="AC480" s="577"/>
      <c r="AD480" s="580" t="str">
        <f t="shared" si="28"/>
        <v/>
      </c>
      <c r="AE480" s="583" t="str">
        <f t="shared" si="29"/>
        <v/>
      </c>
      <c r="AF480" s="583" t="str">
        <f t="shared" si="30"/>
        <v/>
      </c>
      <c r="AG480" s="583" t="str">
        <f t="shared" si="31"/>
        <v/>
      </c>
    </row>
    <row r="481" spans="1:33" ht="24.9" customHeight="1">
      <c r="A481" s="477">
        <v>466</v>
      </c>
      <c r="B481" s="488" t="str">
        <f>IF(基本情報入力シート!C518="","",基本情報入力シート!C518)</f>
        <v/>
      </c>
      <c r="C481" s="488"/>
      <c r="D481" s="488"/>
      <c r="E481" s="488"/>
      <c r="F481" s="488"/>
      <c r="G481" s="488"/>
      <c r="H481" s="488"/>
      <c r="I481" s="488"/>
      <c r="J481" s="494" t="str">
        <f>IF(基本情報入力シート!M518="","",基本情報入力シート!M518)</f>
        <v/>
      </c>
      <c r="K481" s="495" t="str">
        <f>IF(基本情報入力シート!R518="","",基本情報入力シート!R518)</f>
        <v/>
      </c>
      <c r="L481" s="495" t="str">
        <f>IF(基本情報入力シート!W518="","",基本情報入力シート!W518)</f>
        <v/>
      </c>
      <c r="M481" s="502" t="str">
        <f>IF(基本情報入力シート!X518="","",基本情報入力シート!X518)</f>
        <v/>
      </c>
      <c r="N481" s="512" t="str">
        <f>IF(基本情報入力シート!Y518="","",基本情報入力シート!Y518)</f>
        <v/>
      </c>
      <c r="O481" s="519"/>
      <c r="P481" s="523"/>
      <c r="Q481" s="526"/>
      <c r="R481" s="533"/>
      <c r="S481" s="537"/>
      <c r="T481" s="541" t="e">
        <v>#N/A</v>
      </c>
      <c r="U481" s="545"/>
      <c r="V481" s="551"/>
      <c r="W481" s="552"/>
      <c r="X481" s="560" t="e">
        <v>#N/A</v>
      </c>
      <c r="Y481" s="560"/>
      <c r="Z481" s="564"/>
      <c r="AA481" s="569"/>
      <c r="AB481" s="573" t="e">
        <v>#N/A</v>
      </c>
      <c r="AC481" s="577"/>
      <c r="AD481" s="580" t="str">
        <f t="shared" si="28"/>
        <v/>
      </c>
      <c r="AE481" s="583" t="str">
        <f t="shared" si="29"/>
        <v/>
      </c>
      <c r="AF481" s="583" t="str">
        <f t="shared" si="30"/>
        <v/>
      </c>
      <c r="AG481" s="583" t="str">
        <f t="shared" si="31"/>
        <v/>
      </c>
    </row>
    <row r="482" spans="1:33" ht="24.9" customHeight="1">
      <c r="A482" s="477">
        <v>467</v>
      </c>
      <c r="B482" s="488" t="str">
        <f>IF(基本情報入力シート!C519="","",基本情報入力シート!C519)</f>
        <v/>
      </c>
      <c r="C482" s="488"/>
      <c r="D482" s="488"/>
      <c r="E482" s="488"/>
      <c r="F482" s="488"/>
      <c r="G482" s="488"/>
      <c r="H482" s="488"/>
      <c r="I482" s="488"/>
      <c r="J482" s="494" t="str">
        <f>IF(基本情報入力シート!M519="","",基本情報入力シート!M519)</f>
        <v/>
      </c>
      <c r="K482" s="495" t="str">
        <f>IF(基本情報入力シート!R519="","",基本情報入力シート!R519)</f>
        <v/>
      </c>
      <c r="L482" s="495" t="str">
        <f>IF(基本情報入力シート!W519="","",基本情報入力シート!W519)</f>
        <v/>
      </c>
      <c r="M482" s="502" t="str">
        <f>IF(基本情報入力シート!X519="","",基本情報入力シート!X519)</f>
        <v/>
      </c>
      <c r="N482" s="512" t="str">
        <f>IF(基本情報入力シート!Y519="","",基本情報入力シート!Y519)</f>
        <v/>
      </c>
      <c r="O482" s="519"/>
      <c r="P482" s="523"/>
      <c r="Q482" s="526"/>
      <c r="R482" s="533"/>
      <c r="S482" s="537"/>
      <c r="T482" s="541" t="e">
        <v>#N/A</v>
      </c>
      <c r="U482" s="545"/>
      <c r="V482" s="551"/>
      <c r="W482" s="552"/>
      <c r="X482" s="560" t="e">
        <v>#N/A</v>
      </c>
      <c r="Y482" s="560"/>
      <c r="Z482" s="564"/>
      <c r="AA482" s="569"/>
      <c r="AB482" s="573" t="e">
        <v>#N/A</v>
      </c>
      <c r="AC482" s="577"/>
      <c r="AD482" s="580" t="str">
        <f t="shared" si="28"/>
        <v/>
      </c>
      <c r="AE482" s="583" t="str">
        <f t="shared" si="29"/>
        <v/>
      </c>
      <c r="AF482" s="583" t="str">
        <f t="shared" si="30"/>
        <v/>
      </c>
      <c r="AG482" s="583" t="str">
        <f t="shared" si="31"/>
        <v/>
      </c>
    </row>
    <row r="483" spans="1:33" ht="24.9" customHeight="1">
      <c r="A483" s="477">
        <v>468</v>
      </c>
      <c r="B483" s="488" t="str">
        <f>IF(基本情報入力シート!C520="","",基本情報入力シート!C520)</f>
        <v/>
      </c>
      <c r="C483" s="488"/>
      <c r="D483" s="488"/>
      <c r="E483" s="488"/>
      <c r="F483" s="488"/>
      <c r="G483" s="488"/>
      <c r="H483" s="488"/>
      <c r="I483" s="488"/>
      <c r="J483" s="494" t="str">
        <f>IF(基本情報入力シート!M520="","",基本情報入力シート!M520)</f>
        <v/>
      </c>
      <c r="K483" s="495" t="str">
        <f>IF(基本情報入力シート!R520="","",基本情報入力シート!R520)</f>
        <v/>
      </c>
      <c r="L483" s="495" t="str">
        <f>IF(基本情報入力シート!W520="","",基本情報入力シート!W520)</f>
        <v/>
      </c>
      <c r="M483" s="502" t="str">
        <f>IF(基本情報入力シート!X520="","",基本情報入力シート!X520)</f>
        <v/>
      </c>
      <c r="N483" s="512" t="str">
        <f>IF(基本情報入力シート!Y520="","",基本情報入力シート!Y520)</f>
        <v/>
      </c>
      <c r="O483" s="519"/>
      <c r="P483" s="523"/>
      <c r="Q483" s="526"/>
      <c r="R483" s="533"/>
      <c r="S483" s="537"/>
      <c r="T483" s="541" t="e">
        <v>#N/A</v>
      </c>
      <c r="U483" s="545"/>
      <c r="V483" s="551"/>
      <c r="W483" s="552"/>
      <c r="X483" s="560" t="e">
        <v>#N/A</v>
      </c>
      <c r="Y483" s="560"/>
      <c r="Z483" s="564"/>
      <c r="AA483" s="569"/>
      <c r="AB483" s="573" t="e">
        <v>#N/A</v>
      </c>
      <c r="AC483" s="577"/>
      <c r="AD483" s="580" t="str">
        <f t="shared" si="28"/>
        <v/>
      </c>
      <c r="AE483" s="583" t="str">
        <f t="shared" si="29"/>
        <v/>
      </c>
      <c r="AF483" s="583" t="str">
        <f t="shared" si="30"/>
        <v/>
      </c>
      <c r="AG483" s="583" t="str">
        <f t="shared" si="31"/>
        <v/>
      </c>
    </row>
    <row r="484" spans="1:33" ht="24.9" customHeight="1">
      <c r="A484" s="477">
        <v>469</v>
      </c>
      <c r="B484" s="488" t="str">
        <f>IF(基本情報入力シート!C521="","",基本情報入力シート!C521)</f>
        <v/>
      </c>
      <c r="C484" s="488"/>
      <c r="D484" s="488"/>
      <c r="E484" s="488"/>
      <c r="F484" s="488"/>
      <c r="G484" s="488"/>
      <c r="H484" s="488"/>
      <c r="I484" s="488"/>
      <c r="J484" s="494" t="str">
        <f>IF(基本情報入力シート!M521="","",基本情報入力シート!M521)</f>
        <v/>
      </c>
      <c r="K484" s="495" t="str">
        <f>IF(基本情報入力シート!R521="","",基本情報入力シート!R521)</f>
        <v/>
      </c>
      <c r="L484" s="495" t="str">
        <f>IF(基本情報入力シート!W521="","",基本情報入力シート!W521)</f>
        <v/>
      </c>
      <c r="M484" s="502" t="str">
        <f>IF(基本情報入力シート!X521="","",基本情報入力シート!X521)</f>
        <v/>
      </c>
      <c r="N484" s="512" t="str">
        <f>IF(基本情報入力シート!Y521="","",基本情報入力シート!Y521)</f>
        <v/>
      </c>
      <c r="O484" s="519"/>
      <c r="P484" s="523"/>
      <c r="Q484" s="526"/>
      <c r="R484" s="533"/>
      <c r="S484" s="537"/>
      <c r="T484" s="541" t="e">
        <v>#N/A</v>
      </c>
      <c r="U484" s="545"/>
      <c r="V484" s="551"/>
      <c r="W484" s="552"/>
      <c r="X484" s="560" t="e">
        <v>#N/A</v>
      </c>
      <c r="Y484" s="560"/>
      <c r="Z484" s="564"/>
      <c r="AA484" s="569"/>
      <c r="AB484" s="573" t="e">
        <v>#N/A</v>
      </c>
      <c r="AC484" s="577"/>
      <c r="AD484" s="580" t="str">
        <f t="shared" si="28"/>
        <v/>
      </c>
      <c r="AE484" s="583" t="str">
        <f t="shared" si="29"/>
        <v/>
      </c>
      <c r="AF484" s="583" t="str">
        <f t="shared" si="30"/>
        <v/>
      </c>
      <c r="AG484" s="583" t="str">
        <f t="shared" si="31"/>
        <v/>
      </c>
    </row>
    <row r="485" spans="1:33" ht="24.9" customHeight="1">
      <c r="A485" s="477">
        <v>470</v>
      </c>
      <c r="B485" s="488" t="str">
        <f>IF(基本情報入力シート!C522="","",基本情報入力シート!C522)</f>
        <v/>
      </c>
      <c r="C485" s="488"/>
      <c r="D485" s="488"/>
      <c r="E485" s="488"/>
      <c r="F485" s="488"/>
      <c r="G485" s="488"/>
      <c r="H485" s="488"/>
      <c r="I485" s="488"/>
      <c r="J485" s="494" t="str">
        <f>IF(基本情報入力シート!M522="","",基本情報入力シート!M522)</f>
        <v/>
      </c>
      <c r="K485" s="495" t="str">
        <f>IF(基本情報入力シート!R522="","",基本情報入力シート!R522)</f>
        <v/>
      </c>
      <c r="L485" s="495" t="str">
        <f>IF(基本情報入力シート!W522="","",基本情報入力シート!W522)</f>
        <v/>
      </c>
      <c r="M485" s="502" t="str">
        <f>IF(基本情報入力シート!X522="","",基本情報入力シート!X522)</f>
        <v/>
      </c>
      <c r="N485" s="512" t="str">
        <f>IF(基本情報入力シート!Y522="","",基本情報入力シート!Y522)</f>
        <v/>
      </c>
      <c r="O485" s="519"/>
      <c r="P485" s="523"/>
      <c r="Q485" s="526"/>
      <c r="R485" s="533"/>
      <c r="S485" s="537"/>
      <c r="T485" s="541" t="e">
        <v>#N/A</v>
      </c>
      <c r="U485" s="545"/>
      <c r="V485" s="551"/>
      <c r="W485" s="552"/>
      <c r="X485" s="560" t="e">
        <v>#N/A</v>
      </c>
      <c r="Y485" s="560"/>
      <c r="Z485" s="564"/>
      <c r="AA485" s="569"/>
      <c r="AB485" s="573" t="e">
        <v>#N/A</v>
      </c>
      <c r="AC485" s="577"/>
      <c r="AD485" s="580" t="str">
        <f t="shared" si="28"/>
        <v/>
      </c>
      <c r="AE485" s="583" t="str">
        <f t="shared" si="29"/>
        <v/>
      </c>
      <c r="AF485" s="583" t="str">
        <f t="shared" si="30"/>
        <v/>
      </c>
      <c r="AG485" s="583" t="str">
        <f t="shared" si="31"/>
        <v/>
      </c>
    </row>
    <row r="486" spans="1:33" ht="24.9" customHeight="1">
      <c r="A486" s="477">
        <v>471</v>
      </c>
      <c r="B486" s="488" t="str">
        <f>IF(基本情報入力シート!C523="","",基本情報入力シート!C523)</f>
        <v/>
      </c>
      <c r="C486" s="488"/>
      <c r="D486" s="488"/>
      <c r="E486" s="488"/>
      <c r="F486" s="488"/>
      <c r="G486" s="488"/>
      <c r="H486" s="488"/>
      <c r="I486" s="488"/>
      <c r="J486" s="494" t="str">
        <f>IF(基本情報入力シート!M523="","",基本情報入力シート!M523)</f>
        <v/>
      </c>
      <c r="K486" s="495" t="str">
        <f>IF(基本情報入力シート!R523="","",基本情報入力シート!R523)</f>
        <v/>
      </c>
      <c r="L486" s="495" t="str">
        <f>IF(基本情報入力シート!W523="","",基本情報入力シート!W523)</f>
        <v/>
      </c>
      <c r="M486" s="502" t="str">
        <f>IF(基本情報入力シート!X523="","",基本情報入力シート!X523)</f>
        <v/>
      </c>
      <c r="N486" s="512" t="str">
        <f>IF(基本情報入力シート!Y523="","",基本情報入力シート!Y523)</f>
        <v/>
      </c>
      <c r="O486" s="519"/>
      <c r="P486" s="523"/>
      <c r="Q486" s="526"/>
      <c r="R486" s="533"/>
      <c r="S486" s="537"/>
      <c r="T486" s="541" t="e">
        <v>#N/A</v>
      </c>
      <c r="U486" s="545"/>
      <c r="V486" s="551"/>
      <c r="W486" s="552"/>
      <c r="X486" s="560" t="e">
        <v>#N/A</v>
      </c>
      <c r="Y486" s="560"/>
      <c r="Z486" s="564"/>
      <c r="AA486" s="569"/>
      <c r="AB486" s="573" t="e">
        <v>#N/A</v>
      </c>
      <c r="AC486" s="577"/>
      <c r="AD486" s="580" t="str">
        <f t="shared" si="28"/>
        <v/>
      </c>
      <c r="AE486" s="583" t="str">
        <f t="shared" si="29"/>
        <v/>
      </c>
      <c r="AF486" s="583" t="str">
        <f t="shared" si="30"/>
        <v/>
      </c>
      <c r="AG486" s="583" t="str">
        <f t="shared" si="31"/>
        <v/>
      </c>
    </row>
    <row r="487" spans="1:33" ht="24.9" customHeight="1">
      <c r="A487" s="477">
        <v>472</v>
      </c>
      <c r="B487" s="488" t="str">
        <f>IF(基本情報入力シート!C524="","",基本情報入力シート!C524)</f>
        <v/>
      </c>
      <c r="C487" s="488"/>
      <c r="D487" s="488"/>
      <c r="E487" s="488"/>
      <c r="F487" s="488"/>
      <c r="G487" s="488"/>
      <c r="H487" s="488"/>
      <c r="I487" s="488"/>
      <c r="J487" s="494" t="str">
        <f>IF(基本情報入力シート!M524="","",基本情報入力シート!M524)</f>
        <v/>
      </c>
      <c r="K487" s="495" t="str">
        <f>IF(基本情報入力シート!R524="","",基本情報入力シート!R524)</f>
        <v/>
      </c>
      <c r="L487" s="495" t="str">
        <f>IF(基本情報入力シート!W524="","",基本情報入力シート!W524)</f>
        <v/>
      </c>
      <c r="M487" s="502" t="str">
        <f>IF(基本情報入力シート!X524="","",基本情報入力シート!X524)</f>
        <v/>
      </c>
      <c r="N487" s="512" t="str">
        <f>IF(基本情報入力シート!Y524="","",基本情報入力シート!Y524)</f>
        <v/>
      </c>
      <c r="O487" s="519"/>
      <c r="P487" s="523"/>
      <c r="Q487" s="526"/>
      <c r="R487" s="533"/>
      <c r="S487" s="537"/>
      <c r="T487" s="541" t="e">
        <v>#N/A</v>
      </c>
      <c r="U487" s="545"/>
      <c r="V487" s="551"/>
      <c r="W487" s="552"/>
      <c r="X487" s="560" t="e">
        <v>#N/A</v>
      </c>
      <c r="Y487" s="560"/>
      <c r="Z487" s="564"/>
      <c r="AA487" s="569"/>
      <c r="AB487" s="573" t="e">
        <v>#N/A</v>
      </c>
      <c r="AC487" s="577"/>
      <c r="AD487" s="580" t="str">
        <f t="shared" si="28"/>
        <v/>
      </c>
      <c r="AE487" s="583" t="str">
        <f t="shared" si="29"/>
        <v/>
      </c>
      <c r="AF487" s="583" t="str">
        <f t="shared" si="30"/>
        <v/>
      </c>
      <c r="AG487" s="583" t="str">
        <f t="shared" si="31"/>
        <v/>
      </c>
    </row>
    <row r="488" spans="1:33" ht="24.9" customHeight="1">
      <c r="A488" s="477">
        <v>473</v>
      </c>
      <c r="B488" s="488" t="str">
        <f>IF(基本情報入力シート!C525="","",基本情報入力シート!C525)</f>
        <v/>
      </c>
      <c r="C488" s="488"/>
      <c r="D488" s="488"/>
      <c r="E488" s="488"/>
      <c r="F488" s="488"/>
      <c r="G488" s="488"/>
      <c r="H488" s="488"/>
      <c r="I488" s="488"/>
      <c r="J488" s="494" t="str">
        <f>IF(基本情報入力シート!M525="","",基本情報入力シート!M525)</f>
        <v/>
      </c>
      <c r="K488" s="495" t="str">
        <f>IF(基本情報入力シート!R525="","",基本情報入力シート!R525)</f>
        <v/>
      </c>
      <c r="L488" s="495" t="str">
        <f>IF(基本情報入力シート!W525="","",基本情報入力シート!W525)</f>
        <v/>
      </c>
      <c r="M488" s="502" t="str">
        <f>IF(基本情報入力シート!X525="","",基本情報入力シート!X525)</f>
        <v/>
      </c>
      <c r="N488" s="512" t="str">
        <f>IF(基本情報入力シート!Y525="","",基本情報入力シート!Y525)</f>
        <v/>
      </c>
      <c r="O488" s="519"/>
      <c r="P488" s="523"/>
      <c r="Q488" s="526"/>
      <c r="R488" s="533"/>
      <c r="S488" s="537"/>
      <c r="T488" s="541" t="e">
        <v>#N/A</v>
      </c>
      <c r="U488" s="545"/>
      <c r="V488" s="551"/>
      <c r="W488" s="552"/>
      <c r="X488" s="560" t="e">
        <v>#N/A</v>
      </c>
      <c r="Y488" s="560"/>
      <c r="Z488" s="564"/>
      <c r="AA488" s="569"/>
      <c r="AB488" s="573" t="e">
        <v>#N/A</v>
      </c>
      <c r="AC488" s="577"/>
      <c r="AD488" s="580" t="str">
        <f t="shared" si="28"/>
        <v/>
      </c>
      <c r="AE488" s="583" t="str">
        <f t="shared" si="29"/>
        <v/>
      </c>
      <c r="AF488" s="583" t="str">
        <f t="shared" si="30"/>
        <v/>
      </c>
      <c r="AG488" s="583" t="str">
        <f t="shared" si="31"/>
        <v/>
      </c>
    </row>
    <row r="489" spans="1:33" ht="24.9" customHeight="1">
      <c r="A489" s="477">
        <v>474</v>
      </c>
      <c r="B489" s="488" t="str">
        <f>IF(基本情報入力シート!C526="","",基本情報入力シート!C526)</f>
        <v/>
      </c>
      <c r="C489" s="488"/>
      <c r="D489" s="488"/>
      <c r="E489" s="488"/>
      <c r="F489" s="488"/>
      <c r="G489" s="488"/>
      <c r="H489" s="488"/>
      <c r="I489" s="488"/>
      <c r="J489" s="494" t="str">
        <f>IF(基本情報入力シート!M526="","",基本情報入力シート!M526)</f>
        <v/>
      </c>
      <c r="K489" s="495" t="str">
        <f>IF(基本情報入力シート!R526="","",基本情報入力シート!R526)</f>
        <v/>
      </c>
      <c r="L489" s="495" t="str">
        <f>IF(基本情報入力シート!W526="","",基本情報入力シート!W526)</f>
        <v/>
      </c>
      <c r="M489" s="502" t="str">
        <f>IF(基本情報入力シート!X526="","",基本情報入力シート!X526)</f>
        <v/>
      </c>
      <c r="N489" s="512" t="str">
        <f>IF(基本情報入力シート!Y526="","",基本情報入力シート!Y526)</f>
        <v/>
      </c>
      <c r="O489" s="519"/>
      <c r="P489" s="523"/>
      <c r="Q489" s="526"/>
      <c r="R489" s="533"/>
      <c r="S489" s="537"/>
      <c r="T489" s="541" t="e">
        <v>#N/A</v>
      </c>
      <c r="U489" s="545"/>
      <c r="V489" s="551"/>
      <c r="W489" s="552"/>
      <c r="X489" s="560" t="e">
        <v>#N/A</v>
      </c>
      <c r="Y489" s="560"/>
      <c r="Z489" s="564"/>
      <c r="AA489" s="569"/>
      <c r="AB489" s="573" t="e">
        <v>#N/A</v>
      </c>
      <c r="AC489" s="577"/>
      <c r="AD489" s="580" t="str">
        <f t="shared" si="28"/>
        <v/>
      </c>
      <c r="AE489" s="583" t="str">
        <f t="shared" si="29"/>
        <v/>
      </c>
      <c r="AF489" s="583" t="str">
        <f t="shared" si="30"/>
        <v/>
      </c>
      <c r="AG489" s="583" t="str">
        <f t="shared" si="31"/>
        <v/>
      </c>
    </row>
    <row r="490" spans="1:33" ht="24.9" customHeight="1">
      <c r="A490" s="477">
        <v>475</v>
      </c>
      <c r="B490" s="488" t="str">
        <f>IF(基本情報入力シート!C527="","",基本情報入力シート!C527)</f>
        <v/>
      </c>
      <c r="C490" s="488"/>
      <c r="D490" s="488"/>
      <c r="E490" s="488"/>
      <c r="F490" s="488"/>
      <c r="G490" s="488"/>
      <c r="H490" s="488"/>
      <c r="I490" s="488"/>
      <c r="J490" s="494" t="str">
        <f>IF(基本情報入力シート!M527="","",基本情報入力シート!M527)</f>
        <v/>
      </c>
      <c r="K490" s="495" t="str">
        <f>IF(基本情報入力シート!R527="","",基本情報入力シート!R527)</f>
        <v/>
      </c>
      <c r="L490" s="495" t="str">
        <f>IF(基本情報入力シート!W527="","",基本情報入力シート!W527)</f>
        <v/>
      </c>
      <c r="M490" s="502" t="str">
        <f>IF(基本情報入力シート!X527="","",基本情報入力シート!X527)</f>
        <v/>
      </c>
      <c r="N490" s="512" t="str">
        <f>IF(基本情報入力シート!Y527="","",基本情報入力シート!Y527)</f>
        <v/>
      </c>
      <c r="O490" s="519"/>
      <c r="P490" s="523"/>
      <c r="Q490" s="526"/>
      <c r="R490" s="533"/>
      <c r="S490" s="537"/>
      <c r="T490" s="541" t="e">
        <v>#N/A</v>
      </c>
      <c r="U490" s="545"/>
      <c r="V490" s="551"/>
      <c r="W490" s="552"/>
      <c r="X490" s="560" t="e">
        <v>#N/A</v>
      </c>
      <c r="Y490" s="560"/>
      <c r="Z490" s="564"/>
      <c r="AA490" s="569"/>
      <c r="AB490" s="573" t="e">
        <v>#N/A</v>
      </c>
      <c r="AC490" s="577"/>
      <c r="AD490" s="580" t="str">
        <f t="shared" si="28"/>
        <v/>
      </c>
      <c r="AE490" s="583" t="str">
        <f t="shared" si="29"/>
        <v/>
      </c>
      <c r="AF490" s="583" t="str">
        <f t="shared" si="30"/>
        <v/>
      </c>
      <c r="AG490" s="583" t="str">
        <f t="shared" si="31"/>
        <v/>
      </c>
    </row>
    <row r="491" spans="1:33" ht="24.9" customHeight="1">
      <c r="A491" s="477">
        <v>476</v>
      </c>
      <c r="B491" s="488" t="str">
        <f>IF(基本情報入力シート!C528="","",基本情報入力シート!C528)</f>
        <v/>
      </c>
      <c r="C491" s="488"/>
      <c r="D491" s="488"/>
      <c r="E491" s="488"/>
      <c r="F491" s="488"/>
      <c r="G491" s="488"/>
      <c r="H491" s="488"/>
      <c r="I491" s="488"/>
      <c r="J491" s="494" t="str">
        <f>IF(基本情報入力シート!M528="","",基本情報入力シート!M528)</f>
        <v/>
      </c>
      <c r="K491" s="495" t="str">
        <f>IF(基本情報入力シート!R528="","",基本情報入力シート!R528)</f>
        <v/>
      </c>
      <c r="L491" s="495" t="str">
        <f>IF(基本情報入力シート!W528="","",基本情報入力シート!W528)</f>
        <v/>
      </c>
      <c r="M491" s="502" t="str">
        <f>IF(基本情報入力シート!X528="","",基本情報入力シート!X528)</f>
        <v/>
      </c>
      <c r="N491" s="512" t="str">
        <f>IF(基本情報入力シート!Y528="","",基本情報入力シート!Y528)</f>
        <v/>
      </c>
      <c r="O491" s="519"/>
      <c r="P491" s="523"/>
      <c r="Q491" s="526"/>
      <c r="R491" s="533"/>
      <c r="S491" s="537"/>
      <c r="T491" s="541" t="e">
        <v>#N/A</v>
      </c>
      <c r="U491" s="545"/>
      <c r="V491" s="551"/>
      <c r="W491" s="552"/>
      <c r="X491" s="560" t="e">
        <v>#N/A</v>
      </c>
      <c r="Y491" s="560"/>
      <c r="Z491" s="564"/>
      <c r="AA491" s="569"/>
      <c r="AB491" s="573" t="e">
        <v>#N/A</v>
      </c>
      <c r="AC491" s="577"/>
      <c r="AD491" s="580" t="str">
        <f t="shared" si="28"/>
        <v/>
      </c>
      <c r="AE491" s="583" t="str">
        <f t="shared" si="29"/>
        <v/>
      </c>
      <c r="AF491" s="583" t="str">
        <f t="shared" si="30"/>
        <v/>
      </c>
      <c r="AG491" s="583" t="str">
        <f t="shared" si="31"/>
        <v/>
      </c>
    </row>
    <row r="492" spans="1:33" ht="24.9" customHeight="1">
      <c r="A492" s="477">
        <v>477</v>
      </c>
      <c r="B492" s="488" t="str">
        <f>IF(基本情報入力シート!C529="","",基本情報入力シート!C529)</f>
        <v/>
      </c>
      <c r="C492" s="488"/>
      <c r="D492" s="488"/>
      <c r="E492" s="488"/>
      <c r="F492" s="488"/>
      <c r="G492" s="488"/>
      <c r="H492" s="488"/>
      <c r="I492" s="488"/>
      <c r="J492" s="494" t="str">
        <f>IF(基本情報入力シート!M529="","",基本情報入力シート!M529)</f>
        <v/>
      </c>
      <c r="K492" s="495" t="str">
        <f>IF(基本情報入力シート!R529="","",基本情報入力シート!R529)</f>
        <v/>
      </c>
      <c r="L492" s="495" t="str">
        <f>IF(基本情報入力シート!W529="","",基本情報入力シート!W529)</f>
        <v/>
      </c>
      <c r="M492" s="502" t="str">
        <f>IF(基本情報入力シート!X529="","",基本情報入力シート!X529)</f>
        <v/>
      </c>
      <c r="N492" s="512" t="str">
        <f>IF(基本情報入力シート!Y529="","",基本情報入力シート!Y529)</f>
        <v/>
      </c>
      <c r="O492" s="519"/>
      <c r="P492" s="523"/>
      <c r="Q492" s="526"/>
      <c r="R492" s="533"/>
      <c r="S492" s="537"/>
      <c r="T492" s="541" t="e">
        <v>#N/A</v>
      </c>
      <c r="U492" s="545"/>
      <c r="V492" s="551"/>
      <c r="W492" s="552"/>
      <c r="X492" s="560" t="e">
        <v>#N/A</v>
      </c>
      <c r="Y492" s="560"/>
      <c r="Z492" s="564"/>
      <c r="AA492" s="569"/>
      <c r="AB492" s="573" t="e">
        <v>#N/A</v>
      </c>
      <c r="AC492" s="577"/>
      <c r="AD492" s="580" t="str">
        <f t="shared" si="28"/>
        <v/>
      </c>
      <c r="AE492" s="583" t="str">
        <f t="shared" si="29"/>
        <v/>
      </c>
      <c r="AF492" s="583" t="str">
        <f t="shared" si="30"/>
        <v/>
      </c>
      <c r="AG492" s="583" t="str">
        <f t="shared" si="31"/>
        <v/>
      </c>
    </row>
    <row r="493" spans="1:33" ht="24.9" customHeight="1">
      <c r="A493" s="477">
        <v>478</v>
      </c>
      <c r="B493" s="488" t="str">
        <f>IF(基本情報入力シート!C530="","",基本情報入力シート!C530)</f>
        <v/>
      </c>
      <c r="C493" s="488"/>
      <c r="D493" s="488"/>
      <c r="E493" s="488"/>
      <c r="F493" s="488"/>
      <c r="G493" s="488"/>
      <c r="H493" s="488"/>
      <c r="I493" s="488"/>
      <c r="J493" s="494" t="str">
        <f>IF(基本情報入力シート!M530="","",基本情報入力シート!M530)</f>
        <v/>
      </c>
      <c r="K493" s="495" t="str">
        <f>IF(基本情報入力シート!R530="","",基本情報入力シート!R530)</f>
        <v/>
      </c>
      <c r="L493" s="495" t="str">
        <f>IF(基本情報入力シート!W530="","",基本情報入力シート!W530)</f>
        <v/>
      </c>
      <c r="M493" s="502" t="str">
        <f>IF(基本情報入力シート!X530="","",基本情報入力シート!X530)</f>
        <v/>
      </c>
      <c r="N493" s="512" t="str">
        <f>IF(基本情報入力シート!Y530="","",基本情報入力シート!Y530)</f>
        <v/>
      </c>
      <c r="O493" s="519"/>
      <c r="P493" s="523"/>
      <c r="Q493" s="526"/>
      <c r="R493" s="533"/>
      <c r="S493" s="537"/>
      <c r="T493" s="541" t="e">
        <v>#N/A</v>
      </c>
      <c r="U493" s="545"/>
      <c r="V493" s="551"/>
      <c r="W493" s="552"/>
      <c r="X493" s="560" t="e">
        <v>#N/A</v>
      </c>
      <c r="Y493" s="560"/>
      <c r="Z493" s="564"/>
      <c r="AA493" s="569"/>
      <c r="AB493" s="573" t="e">
        <v>#N/A</v>
      </c>
      <c r="AC493" s="577"/>
      <c r="AD493" s="580" t="str">
        <f t="shared" si="28"/>
        <v/>
      </c>
      <c r="AE493" s="583" t="str">
        <f t="shared" si="29"/>
        <v/>
      </c>
      <c r="AF493" s="583" t="str">
        <f t="shared" si="30"/>
        <v/>
      </c>
      <c r="AG493" s="583" t="str">
        <f t="shared" si="31"/>
        <v/>
      </c>
    </row>
    <row r="494" spans="1:33" ht="24.9" customHeight="1">
      <c r="A494" s="477">
        <v>479</v>
      </c>
      <c r="B494" s="488" t="str">
        <f>IF(基本情報入力シート!C531="","",基本情報入力シート!C531)</f>
        <v/>
      </c>
      <c r="C494" s="488"/>
      <c r="D494" s="488"/>
      <c r="E494" s="488"/>
      <c r="F494" s="488"/>
      <c r="G494" s="488"/>
      <c r="H494" s="488"/>
      <c r="I494" s="488"/>
      <c r="J494" s="494" t="str">
        <f>IF(基本情報入力シート!M531="","",基本情報入力シート!M531)</f>
        <v/>
      </c>
      <c r="K494" s="495" t="str">
        <f>IF(基本情報入力シート!R531="","",基本情報入力シート!R531)</f>
        <v/>
      </c>
      <c r="L494" s="495" t="str">
        <f>IF(基本情報入力シート!W531="","",基本情報入力シート!W531)</f>
        <v/>
      </c>
      <c r="M494" s="502" t="str">
        <f>IF(基本情報入力シート!X531="","",基本情報入力シート!X531)</f>
        <v/>
      </c>
      <c r="N494" s="512" t="str">
        <f>IF(基本情報入力シート!Y531="","",基本情報入力シート!Y531)</f>
        <v/>
      </c>
      <c r="O494" s="519"/>
      <c r="P494" s="523"/>
      <c r="Q494" s="526"/>
      <c r="R494" s="533"/>
      <c r="S494" s="537"/>
      <c r="T494" s="541" t="e">
        <v>#N/A</v>
      </c>
      <c r="U494" s="545"/>
      <c r="V494" s="551"/>
      <c r="W494" s="552"/>
      <c r="X494" s="560" t="e">
        <v>#N/A</v>
      </c>
      <c r="Y494" s="560"/>
      <c r="Z494" s="564"/>
      <c r="AA494" s="569"/>
      <c r="AB494" s="573" t="e">
        <v>#N/A</v>
      </c>
      <c r="AC494" s="577"/>
      <c r="AD494" s="580" t="str">
        <f t="shared" si="28"/>
        <v/>
      </c>
      <c r="AE494" s="583" t="str">
        <f t="shared" si="29"/>
        <v/>
      </c>
      <c r="AF494" s="583" t="str">
        <f t="shared" si="30"/>
        <v/>
      </c>
      <c r="AG494" s="583" t="str">
        <f t="shared" si="31"/>
        <v/>
      </c>
    </row>
    <row r="495" spans="1:33" ht="24.9" customHeight="1">
      <c r="A495" s="477">
        <v>480</v>
      </c>
      <c r="B495" s="488" t="str">
        <f>IF(基本情報入力シート!C532="","",基本情報入力シート!C532)</f>
        <v/>
      </c>
      <c r="C495" s="488"/>
      <c r="D495" s="488"/>
      <c r="E495" s="488"/>
      <c r="F495" s="488"/>
      <c r="G495" s="488"/>
      <c r="H495" s="488"/>
      <c r="I495" s="488"/>
      <c r="J495" s="494" t="str">
        <f>IF(基本情報入力シート!M532="","",基本情報入力シート!M532)</f>
        <v/>
      </c>
      <c r="K495" s="495" t="str">
        <f>IF(基本情報入力シート!R532="","",基本情報入力シート!R532)</f>
        <v/>
      </c>
      <c r="L495" s="495" t="str">
        <f>IF(基本情報入力シート!W532="","",基本情報入力シート!W532)</f>
        <v/>
      </c>
      <c r="M495" s="502" t="str">
        <f>IF(基本情報入力シート!X532="","",基本情報入力シート!X532)</f>
        <v/>
      </c>
      <c r="N495" s="512" t="str">
        <f>IF(基本情報入力シート!Y532="","",基本情報入力シート!Y532)</f>
        <v/>
      </c>
      <c r="O495" s="519"/>
      <c r="P495" s="523"/>
      <c r="Q495" s="526"/>
      <c r="R495" s="533"/>
      <c r="S495" s="537"/>
      <c r="T495" s="541" t="e">
        <v>#N/A</v>
      </c>
      <c r="U495" s="545"/>
      <c r="V495" s="551"/>
      <c r="W495" s="552"/>
      <c r="X495" s="560" t="e">
        <v>#N/A</v>
      </c>
      <c r="Y495" s="560"/>
      <c r="Z495" s="564"/>
      <c r="AA495" s="569"/>
      <c r="AB495" s="573" t="e">
        <v>#N/A</v>
      </c>
      <c r="AC495" s="577"/>
      <c r="AD495" s="580" t="str">
        <f t="shared" si="28"/>
        <v/>
      </c>
      <c r="AE495" s="583" t="str">
        <f t="shared" si="29"/>
        <v/>
      </c>
      <c r="AF495" s="583" t="str">
        <f t="shared" si="30"/>
        <v/>
      </c>
      <c r="AG495" s="583" t="str">
        <f t="shared" si="31"/>
        <v/>
      </c>
    </row>
    <row r="496" spans="1:33" ht="24.9" customHeight="1">
      <c r="A496" s="477">
        <v>481</v>
      </c>
      <c r="B496" s="488" t="str">
        <f>IF(基本情報入力シート!C533="","",基本情報入力シート!C533)</f>
        <v/>
      </c>
      <c r="C496" s="488"/>
      <c r="D496" s="488"/>
      <c r="E496" s="488"/>
      <c r="F496" s="488"/>
      <c r="G496" s="488"/>
      <c r="H496" s="488"/>
      <c r="I496" s="488"/>
      <c r="J496" s="494" t="str">
        <f>IF(基本情報入力シート!M533="","",基本情報入力シート!M533)</f>
        <v/>
      </c>
      <c r="K496" s="495" t="str">
        <f>IF(基本情報入力シート!R533="","",基本情報入力シート!R533)</f>
        <v/>
      </c>
      <c r="L496" s="495" t="str">
        <f>IF(基本情報入力シート!W533="","",基本情報入力シート!W533)</f>
        <v/>
      </c>
      <c r="M496" s="502" t="str">
        <f>IF(基本情報入力シート!X533="","",基本情報入力シート!X533)</f>
        <v/>
      </c>
      <c r="N496" s="512" t="str">
        <f>IF(基本情報入力シート!Y533="","",基本情報入力シート!Y533)</f>
        <v/>
      </c>
      <c r="O496" s="519"/>
      <c r="P496" s="523"/>
      <c r="Q496" s="526"/>
      <c r="R496" s="533"/>
      <c r="S496" s="537"/>
      <c r="T496" s="541" t="e">
        <v>#N/A</v>
      </c>
      <c r="U496" s="545"/>
      <c r="V496" s="551"/>
      <c r="W496" s="552"/>
      <c r="X496" s="560" t="e">
        <v>#N/A</v>
      </c>
      <c r="Y496" s="560"/>
      <c r="Z496" s="564"/>
      <c r="AA496" s="569"/>
      <c r="AB496" s="573" t="e">
        <v>#N/A</v>
      </c>
      <c r="AC496" s="577"/>
      <c r="AD496" s="580" t="str">
        <f t="shared" si="28"/>
        <v/>
      </c>
      <c r="AE496" s="583" t="str">
        <f t="shared" si="29"/>
        <v/>
      </c>
      <c r="AF496" s="583" t="str">
        <f t="shared" si="30"/>
        <v/>
      </c>
      <c r="AG496" s="583" t="str">
        <f t="shared" si="31"/>
        <v/>
      </c>
    </row>
    <row r="497" spans="1:33" ht="24.9" customHeight="1">
      <c r="A497" s="477">
        <v>482</v>
      </c>
      <c r="B497" s="488" t="str">
        <f>IF(基本情報入力シート!C534="","",基本情報入力シート!C534)</f>
        <v/>
      </c>
      <c r="C497" s="488"/>
      <c r="D497" s="488"/>
      <c r="E497" s="488"/>
      <c r="F497" s="488"/>
      <c r="G497" s="488"/>
      <c r="H497" s="488"/>
      <c r="I497" s="488"/>
      <c r="J497" s="494" t="str">
        <f>IF(基本情報入力シート!M534="","",基本情報入力シート!M534)</f>
        <v/>
      </c>
      <c r="K497" s="495" t="str">
        <f>IF(基本情報入力シート!R534="","",基本情報入力シート!R534)</f>
        <v/>
      </c>
      <c r="L497" s="495" t="str">
        <f>IF(基本情報入力シート!W534="","",基本情報入力シート!W534)</f>
        <v/>
      </c>
      <c r="M497" s="502" t="str">
        <f>IF(基本情報入力シート!X534="","",基本情報入力シート!X534)</f>
        <v/>
      </c>
      <c r="N497" s="512" t="str">
        <f>IF(基本情報入力シート!Y534="","",基本情報入力シート!Y534)</f>
        <v/>
      </c>
      <c r="O497" s="519"/>
      <c r="P497" s="523"/>
      <c r="Q497" s="526"/>
      <c r="R497" s="533"/>
      <c r="S497" s="537"/>
      <c r="T497" s="541" t="e">
        <v>#N/A</v>
      </c>
      <c r="U497" s="545"/>
      <c r="V497" s="551"/>
      <c r="W497" s="552"/>
      <c r="X497" s="560" t="e">
        <v>#N/A</v>
      </c>
      <c r="Y497" s="560"/>
      <c r="Z497" s="564"/>
      <c r="AA497" s="569"/>
      <c r="AB497" s="573" t="e">
        <v>#N/A</v>
      </c>
      <c r="AC497" s="577"/>
      <c r="AD497" s="580" t="str">
        <f t="shared" si="28"/>
        <v/>
      </c>
      <c r="AE497" s="583" t="str">
        <f t="shared" si="29"/>
        <v/>
      </c>
      <c r="AF497" s="583" t="str">
        <f t="shared" si="30"/>
        <v/>
      </c>
      <c r="AG497" s="583" t="str">
        <f t="shared" si="31"/>
        <v/>
      </c>
    </row>
    <row r="498" spans="1:33" ht="24.9" customHeight="1">
      <c r="A498" s="477">
        <v>483</v>
      </c>
      <c r="B498" s="488" t="str">
        <f>IF(基本情報入力シート!C535="","",基本情報入力シート!C535)</f>
        <v/>
      </c>
      <c r="C498" s="488"/>
      <c r="D498" s="488"/>
      <c r="E498" s="488"/>
      <c r="F498" s="488"/>
      <c r="G498" s="488"/>
      <c r="H498" s="488"/>
      <c r="I498" s="488"/>
      <c r="J498" s="494" t="str">
        <f>IF(基本情報入力シート!M535="","",基本情報入力シート!M535)</f>
        <v/>
      </c>
      <c r="K498" s="495" t="str">
        <f>IF(基本情報入力シート!R535="","",基本情報入力シート!R535)</f>
        <v/>
      </c>
      <c r="L498" s="495" t="str">
        <f>IF(基本情報入力シート!W535="","",基本情報入力シート!W535)</f>
        <v/>
      </c>
      <c r="M498" s="502" t="str">
        <f>IF(基本情報入力シート!X535="","",基本情報入力シート!X535)</f>
        <v/>
      </c>
      <c r="N498" s="512" t="str">
        <f>IF(基本情報入力シート!Y535="","",基本情報入力シート!Y535)</f>
        <v/>
      </c>
      <c r="O498" s="519"/>
      <c r="P498" s="523"/>
      <c r="Q498" s="526"/>
      <c r="R498" s="533"/>
      <c r="S498" s="537"/>
      <c r="T498" s="541" t="e">
        <v>#N/A</v>
      </c>
      <c r="U498" s="545"/>
      <c r="V498" s="551"/>
      <c r="W498" s="552"/>
      <c r="X498" s="560" t="e">
        <v>#N/A</v>
      </c>
      <c r="Y498" s="560"/>
      <c r="Z498" s="564"/>
      <c r="AA498" s="569"/>
      <c r="AB498" s="573" t="e">
        <v>#N/A</v>
      </c>
      <c r="AC498" s="577"/>
      <c r="AD498" s="580" t="str">
        <f t="shared" si="28"/>
        <v/>
      </c>
      <c r="AE498" s="583" t="str">
        <f t="shared" si="29"/>
        <v/>
      </c>
      <c r="AF498" s="583" t="str">
        <f t="shared" si="30"/>
        <v/>
      </c>
      <c r="AG498" s="583" t="str">
        <f t="shared" si="31"/>
        <v/>
      </c>
    </row>
    <row r="499" spans="1:33" ht="24.9" customHeight="1">
      <c r="A499" s="477">
        <v>484</v>
      </c>
      <c r="B499" s="488" t="str">
        <f>IF(基本情報入力シート!C536="","",基本情報入力シート!C536)</f>
        <v/>
      </c>
      <c r="C499" s="488"/>
      <c r="D499" s="488"/>
      <c r="E499" s="488"/>
      <c r="F499" s="488"/>
      <c r="G499" s="488"/>
      <c r="H499" s="488"/>
      <c r="I499" s="488"/>
      <c r="J499" s="494" t="str">
        <f>IF(基本情報入力シート!M536="","",基本情報入力シート!M536)</f>
        <v/>
      </c>
      <c r="K499" s="495" t="str">
        <f>IF(基本情報入力シート!R536="","",基本情報入力シート!R536)</f>
        <v/>
      </c>
      <c r="L499" s="495" t="str">
        <f>IF(基本情報入力シート!W536="","",基本情報入力シート!W536)</f>
        <v/>
      </c>
      <c r="M499" s="502" t="str">
        <f>IF(基本情報入力シート!X536="","",基本情報入力シート!X536)</f>
        <v/>
      </c>
      <c r="N499" s="512" t="str">
        <f>IF(基本情報入力シート!Y536="","",基本情報入力シート!Y536)</f>
        <v/>
      </c>
      <c r="O499" s="519"/>
      <c r="P499" s="523"/>
      <c r="Q499" s="526"/>
      <c r="R499" s="533"/>
      <c r="S499" s="537"/>
      <c r="T499" s="541" t="e">
        <v>#N/A</v>
      </c>
      <c r="U499" s="545"/>
      <c r="V499" s="551"/>
      <c r="W499" s="552"/>
      <c r="X499" s="560" t="e">
        <v>#N/A</v>
      </c>
      <c r="Y499" s="560"/>
      <c r="Z499" s="564"/>
      <c r="AA499" s="569"/>
      <c r="AB499" s="573" t="e">
        <v>#N/A</v>
      </c>
      <c r="AC499" s="577"/>
      <c r="AD499" s="580" t="str">
        <f t="shared" si="28"/>
        <v/>
      </c>
      <c r="AE499" s="583" t="str">
        <f t="shared" si="29"/>
        <v/>
      </c>
      <c r="AF499" s="583" t="str">
        <f t="shared" si="30"/>
        <v/>
      </c>
      <c r="AG499" s="583" t="str">
        <f t="shared" si="31"/>
        <v/>
      </c>
    </row>
    <row r="500" spans="1:33" ht="24.9" customHeight="1">
      <c r="A500" s="477">
        <v>485</v>
      </c>
      <c r="B500" s="488" t="str">
        <f>IF(基本情報入力シート!C537="","",基本情報入力シート!C537)</f>
        <v/>
      </c>
      <c r="C500" s="488"/>
      <c r="D500" s="488"/>
      <c r="E500" s="488"/>
      <c r="F500" s="488"/>
      <c r="G500" s="488"/>
      <c r="H500" s="488"/>
      <c r="I500" s="488"/>
      <c r="J500" s="494" t="str">
        <f>IF(基本情報入力シート!M537="","",基本情報入力シート!M537)</f>
        <v/>
      </c>
      <c r="K500" s="495" t="str">
        <f>IF(基本情報入力シート!R537="","",基本情報入力シート!R537)</f>
        <v/>
      </c>
      <c r="L500" s="495" t="str">
        <f>IF(基本情報入力シート!W537="","",基本情報入力シート!W537)</f>
        <v/>
      </c>
      <c r="M500" s="502" t="str">
        <f>IF(基本情報入力シート!X537="","",基本情報入力シート!X537)</f>
        <v/>
      </c>
      <c r="N500" s="512" t="str">
        <f>IF(基本情報入力シート!Y537="","",基本情報入力シート!Y537)</f>
        <v/>
      </c>
      <c r="O500" s="519"/>
      <c r="P500" s="523"/>
      <c r="Q500" s="526"/>
      <c r="R500" s="533"/>
      <c r="S500" s="537"/>
      <c r="T500" s="541" t="e">
        <v>#N/A</v>
      </c>
      <c r="U500" s="545"/>
      <c r="V500" s="551"/>
      <c r="W500" s="552"/>
      <c r="X500" s="560" t="e">
        <v>#N/A</v>
      </c>
      <c r="Y500" s="560"/>
      <c r="Z500" s="564"/>
      <c r="AA500" s="569"/>
      <c r="AB500" s="573" t="e">
        <v>#N/A</v>
      </c>
      <c r="AC500" s="577"/>
      <c r="AD500" s="580" t="str">
        <f t="shared" si="28"/>
        <v/>
      </c>
      <c r="AE500" s="583" t="str">
        <f t="shared" si="29"/>
        <v/>
      </c>
      <c r="AF500" s="583" t="str">
        <f t="shared" si="30"/>
        <v/>
      </c>
      <c r="AG500" s="583" t="str">
        <f t="shared" si="31"/>
        <v/>
      </c>
    </row>
    <row r="501" spans="1:33" ht="24.9" customHeight="1">
      <c r="A501" s="477">
        <v>486</v>
      </c>
      <c r="B501" s="488" t="str">
        <f>IF(基本情報入力シート!C538="","",基本情報入力シート!C538)</f>
        <v/>
      </c>
      <c r="C501" s="488"/>
      <c r="D501" s="488"/>
      <c r="E501" s="488"/>
      <c r="F501" s="488"/>
      <c r="G501" s="488"/>
      <c r="H501" s="488"/>
      <c r="I501" s="488"/>
      <c r="J501" s="494" t="str">
        <f>IF(基本情報入力シート!M538="","",基本情報入力シート!M538)</f>
        <v/>
      </c>
      <c r="K501" s="495" t="str">
        <f>IF(基本情報入力シート!R538="","",基本情報入力シート!R538)</f>
        <v/>
      </c>
      <c r="L501" s="495" t="str">
        <f>IF(基本情報入力シート!W538="","",基本情報入力シート!W538)</f>
        <v/>
      </c>
      <c r="M501" s="502" t="str">
        <f>IF(基本情報入力シート!X538="","",基本情報入力シート!X538)</f>
        <v/>
      </c>
      <c r="N501" s="512" t="str">
        <f>IF(基本情報入力シート!Y538="","",基本情報入力シート!Y538)</f>
        <v/>
      </c>
      <c r="O501" s="519"/>
      <c r="P501" s="523"/>
      <c r="Q501" s="526"/>
      <c r="R501" s="533"/>
      <c r="S501" s="537"/>
      <c r="T501" s="541" t="e">
        <v>#N/A</v>
      </c>
      <c r="U501" s="545"/>
      <c r="V501" s="551"/>
      <c r="W501" s="552"/>
      <c r="X501" s="560" t="e">
        <v>#N/A</v>
      </c>
      <c r="Y501" s="560"/>
      <c r="Z501" s="564"/>
      <c r="AA501" s="569"/>
      <c r="AB501" s="573" t="e">
        <v>#N/A</v>
      </c>
      <c r="AC501" s="577"/>
      <c r="AD501" s="580" t="str">
        <f t="shared" si="28"/>
        <v/>
      </c>
      <c r="AE501" s="583" t="str">
        <f t="shared" si="29"/>
        <v/>
      </c>
      <c r="AF501" s="583" t="str">
        <f t="shared" si="30"/>
        <v/>
      </c>
      <c r="AG501" s="583" t="str">
        <f t="shared" si="31"/>
        <v/>
      </c>
    </row>
    <row r="502" spans="1:33" ht="24.9" customHeight="1">
      <c r="A502" s="477">
        <v>487</v>
      </c>
      <c r="B502" s="488" t="str">
        <f>IF(基本情報入力シート!C539="","",基本情報入力シート!C539)</f>
        <v/>
      </c>
      <c r="C502" s="488"/>
      <c r="D502" s="488"/>
      <c r="E502" s="488"/>
      <c r="F502" s="488"/>
      <c r="G502" s="488"/>
      <c r="H502" s="488"/>
      <c r="I502" s="488"/>
      <c r="J502" s="494" t="str">
        <f>IF(基本情報入力シート!M539="","",基本情報入力シート!M539)</f>
        <v/>
      </c>
      <c r="K502" s="495" t="str">
        <f>IF(基本情報入力シート!R539="","",基本情報入力シート!R539)</f>
        <v/>
      </c>
      <c r="L502" s="495" t="str">
        <f>IF(基本情報入力シート!W539="","",基本情報入力シート!W539)</f>
        <v/>
      </c>
      <c r="M502" s="502" t="str">
        <f>IF(基本情報入力シート!X539="","",基本情報入力シート!X539)</f>
        <v/>
      </c>
      <c r="N502" s="512" t="str">
        <f>IF(基本情報入力シート!Y539="","",基本情報入力シート!Y539)</f>
        <v/>
      </c>
      <c r="O502" s="519"/>
      <c r="P502" s="523"/>
      <c r="Q502" s="526"/>
      <c r="R502" s="533"/>
      <c r="S502" s="537"/>
      <c r="T502" s="541" t="e">
        <v>#N/A</v>
      </c>
      <c r="U502" s="545"/>
      <c r="V502" s="551"/>
      <c r="W502" s="552"/>
      <c r="X502" s="560" t="e">
        <v>#N/A</v>
      </c>
      <c r="Y502" s="560"/>
      <c r="Z502" s="564"/>
      <c r="AA502" s="569"/>
      <c r="AB502" s="573" t="e">
        <v>#N/A</v>
      </c>
      <c r="AC502" s="577"/>
      <c r="AD502" s="580" t="str">
        <f t="shared" si="28"/>
        <v/>
      </c>
      <c r="AE502" s="583" t="str">
        <f t="shared" si="29"/>
        <v/>
      </c>
      <c r="AF502" s="583" t="str">
        <f t="shared" si="30"/>
        <v/>
      </c>
      <c r="AG502" s="583" t="str">
        <f t="shared" si="31"/>
        <v/>
      </c>
    </row>
    <row r="503" spans="1:33" ht="24.9" customHeight="1">
      <c r="A503" s="477">
        <v>488</v>
      </c>
      <c r="B503" s="488" t="str">
        <f>IF(基本情報入力シート!C540="","",基本情報入力シート!C540)</f>
        <v/>
      </c>
      <c r="C503" s="488"/>
      <c r="D503" s="488"/>
      <c r="E503" s="488"/>
      <c r="F503" s="488"/>
      <c r="G503" s="488"/>
      <c r="H503" s="488"/>
      <c r="I503" s="488"/>
      <c r="J503" s="494" t="str">
        <f>IF(基本情報入力シート!M540="","",基本情報入力シート!M540)</f>
        <v/>
      </c>
      <c r="K503" s="495" t="str">
        <f>IF(基本情報入力シート!R540="","",基本情報入力シート!R540)</f>
        <v/>
      </c>
      <c r="L503" s="495" t="str">
        <f>IF(基本情報入力シート!W540="","",基本情報入力シート!W540)</f>
        <v/>
      </c>
      <c r="M503" s="502" t="str">
        <f>IF(基本情報入力シート!X540="","",基本情報入力シート!X540)</f>
        <v/>
      </c>
      <c r="N503" s="512" t="str">
        <f>IF(基本情報入力シート!Y540="","",基本情報入力シート!Y540)</f>
        <v/>
      </c>
      <c r="O503" s="519"/>
      <c r="P503" s="523"/>
      <c r="Q503" s="526"/>
      <c r="R503" s="533"/>
      <c r="S503" s="537"/>
      <c r="T503" s="541" t="e">
        <v>#N/A</v>
      </c>
      <c r="U503" s="545"/>
      <c r="V503" s="551"/>
      <c r="W503" s="552"/>
      <c r="X503" s="560" t="e">
        <v>#N/A</v>
      </c>
      <c r="Y503" s="560"/>
      <c r="Z503" s="564"/>
      <c r="AA503" s="569"/>
      <c r="AB503" s="573" t="e">
        <v>#N/A</v>
      </c>
      <c r="AC503" s="577"/>
      <c r="AD503" s="580" t="str">
        <f t="shared" si="28"/>
        <v/>
      </c>
      <c r="AE503" s="583" t="str">
        <f t="shared" si="29"/>
        <v/>
      </c>
      <c r="AF503" s="583" t="str">
        <f t="shared" si="30"/>
        <v/>
      </c>
      <c r="AG503" s="583" t="str">
        <f t="shared" si="31"/>
        <v/>
      </c>
    </row>
    <row r="504" spans="1:33" ht="24.9" customHeight="1">
      <c r="A504" s="477">
        <v>489</v>
      </c>
      <c r="B504" s="488" t="str">
        <f>IF(基本情報入力シート!C541="","",基本情報入力シート!C541)</f>
        <v/>
      </c>
      <c r="C504" s="488"/>
      <c r="D504" s="488"/>
      <c r="E504" s="488"/>
      <c r="F504" s="488"/>
      <c r="G504" s="488"/>
      <c r="H504" s="488"/>
      <c r="I504" s="488"/>
      <c r="J504" s="494" t="str">
        <f>IF(基本情報入力シート!M541="","",基本情報入力シート!M541)</f>
        <v/>
      </c>
      <c r="K504" s="495" t="str">
        <f>IF(基本情報入力シート!R541="","",基本情報入力シート!R541)</f>
        <v/>
      </c>
      <c r="L504" s="495" t="str">
        <f>IF(基本情報入力シート!W541="","",基本情報入力シート!W541)</f>
        <v/>
      </c>
      <c r="M504" s="502" t="str">
        <f>IF(基本情報入力シート!X541="","",基本情報入力シート!X541)</f>
        <v/>
      </c>
      <c r="N504" s="512" t="str">
        <f>IF(基本情報入力シート!Y541="","",基本情報入力シート!Y541)</f>
        <v/>
      </c>
      <c r="O504" s="519"/>
      <c r="P504" s="523"/>
      <c r="Q504" s="526"/>
      <c r="R504" s="533"/>
      <c r="S504" s="537"/>
      <c r="T504" s="541" t="e">
        <v>#N/A</v>
      </c>
      <c r="U504" s="545"/>
      <c r="V504" s="551"/>
      <c r="W504" s="552"/>
      <c r="X504" s="560" t="e">
        <v>#N/A</v>
      </c>
      <c r="Y504" s="560"/>
      <c r="Z504" s="564"/>
      <c r="AA504" s="569"/>
      <c r="AB504" s="573" t="e">
        <v>#N/A</v>
      </c>
      <c r="AC504" s="577"/>
      <c r="AD504" s="580" t="str">
        <f t="shared" si="28"/>
        <v/>
      </c>
      <c r="AE504" s="583" t="str">
        <f t="shared" si="29"/>
        <v/>
      </c>
      <c r="AF504" s="583" t="str">
        <f t="shared" si="30"/>
        <v/>
      </c>
      <c r="AG504" s="583" t="str">
        <f t="shared" si="31"/>
        <v/>
      </c>
    </row>
    <row r="505" spans="1:33" ht="24.9" customHeight="1">
      <c r="A505" s="477">
        <v>490</v>
      </c>
      <c r="B505" s="488" t="str">
        <f>IF(基本情報入力シート!C542="","",基本情報入力シート!C542)</f>
        <v/>
      </c>
      <c r="C505" s="488"/>
      <c r="D505" s="488"/>
      <c r="E505" s="488"/>
      <c r="F505" s="488"/>
      <c r="G505" s="488"/>
      <c r="H505" s="488"/>
      <c r="I505" s="488"/>
      <c r="J505" s="494" t="str">
        <f>IF(基本情報入力シート!M542="","",基本情報入力シート!M542)</f>
        <v/>
      </c>
      <c r="K505" s="495" t="str">
        <f>IF(基本情報入力シート!R542="","",基本情報入力シート!R542)</f>
        <v/>
      </c>
      <c r="L505" s="495" t="str">
        <f>IF(基本情報入力シート!W542="","",基本情報入力シート!W542)</f>
        <v/>
      </c>
      <c r="M505" s="502" t="str">
        <f>IF(基本情報入力シート!X542="","",基本情報入力シート!X542)</f>
        <v/>
      </c>
      <c r="N505" s="512" t="str">
        <f>IF(基本情報入力シート!Y542="","",基本情報入力シート!Y542)</f>
        <v/>
      </c>
      <c r="O505" s="519"/>
      <c r="P505" s="523"/>
      <c r="Q505" s="526"/>
      <c r="R505" s="533"/>
      <c r="S505" s="537"/>
      <c r="T505" s="541" t="e">
        <v>#N/A</v>
      </c>
      <c r="U505" s="545"/>
      <c r="V505" s="551"/>
      <c r="W505" s="552"/>
      <c r="X505" s="560" t="e">
        <v>#N/A</v>
      </c>
      <c r="Y505" s="560"/>
      <c r="Z505" s="564"/>
      <c r="AA505" s="569"/>
      <c r="AB505" s="573" t="e">
        <v>#N/A</v>
      </c>
      <c r="AC505" s="577"/>
      <c r="AD505" s="580" t="str">
        <f t="shared" si="28"/>
        <v/>
      </c>
      <c r="AE505" s="583" t="str">
        <f t="shared" si="29"/>
        <v/>
      </c>
      <c r="AF505" s="583" t="str">
        <f t="shared" si="30"/>
        <v/>
      </c>
      <c r="AG505" s="583" t="str">
        <f t="shared" si="31"/>
        <v/>
      </c>
    </row>
    <row r="506" spans="1:33" ht="24.9" customHeight="1">
      <c r="A506" s="477">
        <v>491</v>
      </c>
      <c r="B506" s="488" t="str">
        <f>IF(基本情報入力シート!C543="","",基本情報入力シート!C543)</f>
        <v/>
      </c>
      <c r="C506" s="488"/>
      <c r="D506" s="488"/>
      <c r="E506" s="488"/>
      <c r="F506" s="488"/>
      <c r="G506" s="488"/>
      <c r="H506" s="488"/>
      <c r="I506" s="488"/>
      <c r="J506" s="494" t="str">
        <f>IF(基本情報入力シート!M543="","",基本情報入力シート!M543)</f>
        <v/>
      </c>
      <c r="K506" s="495" t="str">
        <f>IF(基本情報入力シート!R543="","",基本情報入力シート!R543)</f>
        <v/>
      </c>
      <c r="L506" s="495" t="str">
        <f>IF(基本情報入力シート!W543="","",基本情報入力シート!W543)</f>
        <v/>
      </c>
      <c r="M506" s="502" t="str">
        <f>IF(基本情報入力シート!X543="","",基本情報入力シート!X543)</f>
        <v/>
      </c>
      <c r="N506" s="512" t="str">
        <f>IF(基本情報入力シート!Y543="","",基本情報入力シート!Y543)</f>
        <v/>
      </c>
      <c r="O506" s="519"/>
      <c r="P506" s="523"/>
      <c r="Q506" s="526"/>
      <c r="R506" s="533"/>
      <c r="S506" s="537"/>
      <c r="T506" s="541" t="e">
        <v>#N/A</v>
      </c>
      <c r="U506" s="545"/>
      <c r="V506" s="551"/>
      <c r="W506" s="552"/>
      <c r="X506" s="560" t="e">
        <v>#N/A</v>
      </c>
      <c r="Y506" s="560"/>
      <c r="Z506" s="564"/>
      <c r="AA506" s="569"/>
      <c r="AB506" s="573" t="e">
        <v>#N/A</v>
      </c>
      <c r="AC506" s="577"/>
      <c r="AD506" s="580" t="str">
        <f t="shared" si="28"/>
        <v/>
      </c>
      <c r="AE506" s="583" t="str">
        <f t="shared" si="29"/>
        <v/>
      </c>
      <c r="AF506" s="583" t="str">
        <f t="shared" si="30"/>
        <v/>
      </c>
      <c r="AG506" s="583" t="str">
        <f t="shared" si="31"/>
        <v/>
      </c>
    </row>
    <row r="507" spans="1:33" ht="24.9" customHeight="1">
      <c r="A507" s="477">
        <v>492</v>
      </c>
      <c r="B507" s="488" t="str">
        <f>IF(基本情報入力シート!C544="","",基本情報入力シート!C544)</f>
        <v/>
      </c>
      <c r="C507" s="488"/>
      <c r="D507" s="488"/>
      <c r="E507" s="488"/>
      <c r="F507" s="488"/>
      <c r="G507" s="488"/>
      <c r="H507" s="488"/>
      <c r="I507" s="488"/>
      <c r="J507" s="494" t="str">
        <f>IF(基本情報入力シート!M544="","",基本情報入力シート!M544)</f>
        <v/>
      </c>
      <c r="K507" s="495" t="str">
        <f>IF(基本情報入力シート!R544="","",基本情報入力シート!R544)</f>
        <v/>
      </c>
      <c r="L507" s="495" t="str">
        <f>IF(基本情報入力シート!W544="","",基本情報入力シート!W544)</f>
        <v/>
      </c>
      <c r="M507" s="502" t="str">
        <f>IF(基本情報入力シート!X544="","",基本情報入力シート!X544)</f>
        <v/>
      </c>
      <c r="N507" s="512" t="str">
        <f>IF(基本情報入力シート!Y544="","",基本情報入力シート!Y544)</f>
        <v/>
      </c>
      <c r="O507" s="519"/>
      <c r="P507" s="523"/>
      <c r="Q507" s="526"/>
      <c r="R507" s="533"/>
      <c r="S507" s="537"/>
      <c r="T507" s="541" t="e">
        <v>#N/A</v>
      </c>
      <c r="U507" s="545"/>
      <c r="V507" s="551"/>
      <c r="W507" s="552"/>
      <c r="X507" s="560" t="e">
        <v>#N/A</v>
      </c>
      <c r="Y507" s="560"/>
      <c r="Z507" s="564"/>
      <c r="AA507" s="569"/>
      <c r="AB507" s="573" t="e">
        <v>#N/A</v>
      </c>
      <c r="AC507" s="577"/>
      <c r="AD507" s="580" t="str">
        <f t="shared" si="28"/>
        <v/>
      </c>
      <c r="AE507" s="583" t="str">
        <f t="shared" si="29"/>
        <v/>
      </c>
      <c r="AF507" s="583" t="str">
        <f t="shared" si="30"/>
        <v/>
      </c>
      <c r="AG507" s="583" t="str">
        <f t="shared" si="31"/>
        <v/>
      </c>
    </row>
    <row r="508" spans="1:33" ht="24.9" customHeight="1">
      <c r="A508" s="477">
        <v>493</v>
      </c>
      <c r="B508" s="488" t="str">
        <f>IF(基本情報入力シート!C545="","",基本情報入力シート!C545)</f>
        <v/>
      </c>
      <c r="C508" s="488"/>
      <c r="D508" s="488"/>
      <c r="E508" s="488"/>
      <c r="F508" s="488"/>
      <c r="G508" s="488"/>
      <c r="H508" s="488"/>
      <c r="I508" s="488"/>
      <c r="J508" s="494" t="str">
        <f>IF(基本情報入力シート!M545="","",基本情報入力シート!M545)</f>
        <v/>
      </c>
      <c r="K508" s="495" t="str">
        <f>IF(基本情報入力シート!R545="","",基本情報入力シート!R545)</f>
        <v/>
      </c>
      <c r="L508" s="495" t="str">
        <f>IF(基本情報入力シート!W545="","",基本情報入力シート!W545)</f>
        <v/>
      </c>
      <c r="M508" s="502" t="str">
        <f>IF(基本情報入力シート!X545="","",基本情報入力シート!X545)</f>
        <v/>
      </c>
      <c r="N508" s="512" t="str">
        <f>IF(基本情報入力シート!Y545="","",基本情報入力シート!Y545)</f>
        <v/>
      </c>
      <c r="O508" s="519"/>
      <c r="P508" s="523"/>
      <c r="Q508" s="526"/>
      <c r="R508" s="533"/>
      <c r="S508" s="537"/>
      <c r="T508" s="541" t="e">
        <v>#N/A</v>
      </c>
      <c r="U508" s="545"/>
      <c r="V508" s="551"/>
      <c r="W508" s="552"/>
      <c r="X508" s="560" t="e">
        <v>#N/A</v>
      </c>
      <c r="Y508" s="560"/>
      <c r="Z508" s="564"/>
      <c r="AA508" s="569"/>
      <c r="AB508" s="573" t="e">
        <v>#N/A</v>
      </c>
      <c r="AC508" s="577"/>
      <c r="AD508" s="580" t="str">
        <f t="shared" si="28"/>
        <v/>
      </c>
      <c r="AE508" s="583" t="str">
        <f t="shared" si="29"/>
        <v/>
      </c>
      <c r="AF508" s="583" t="str">
        <f t="shared" si="30"/>
        <v/>
      </c>
      <c r="AG508" s="583" t="str">
        <f t="shared" si="31"/>
        <v/>
      </c>
    </row>
    <row r="509" spans="1:33" ht="24.9" customHeight="1">
      <c r="A509" s="477">
        <v>494</v>
      </c>
      <c r="B509" s="488" t="str">
        <f>IF(基本情報入力シート!C546="","",基本情報入力シート!C546)</f>
        <v/>
      </c>
      <c r="C509" s="488"/>
      <c r="D509" s="488"/>
      <c r="E509" s="488"/>
      <c r="F509" s="488"/>
      <c r="G509" s="488"/>
      <c r="H509" s="488"/>
      <c r="I509" s="488"/>
      <c r="J509" s="494" t="str">
        <f>IF(基本情報入力シート!M546="","",基本情報入力シート!M546)</f>
        <v/>
      </c>
      <c r="K509" s="495" t="str">
        <f>IF(基本情報入力シート!R546="","",基本情報入力シート!R546)</f>
        <v/>
      </c>
      <c r="L509" s="495" t="str">
        <f>IF(基本情報入力シート!W546="","",基本情報入力シート!W546)</f>
        <v/>
      </c>
      <c r="M509" s="502" t="str">
        <f>IF(基本情報入力シート!X546="","",基本情報入力シート!X546)</f>
        <v/>
      </c>
      <c r="N509" s="512" t="str">
        <f>IF(基本情報入力シート!Y546="","",基本情報入力シート!Y546)</f>
        <v/>
      </c>
      <c r="O509" s="519"/>
      <c r="P509" s="523"/>
      <c r="Q509" s="526"/>
      <c r="R509" s="533"/>
      <c r="S509" s="537"/>
      <c r="T509" s="541" t="e">
        <v>#N/A</v>
      </c>
      <c r="U509" s="545"/>
      <c r="V509" s="551"/>
      <c r="W509" s="552"/>
      <c r="X509" s="560" t="e">
        <v>#N/A</v>
      </c>
      <c r="Y509" s="560"/>
      <c r="Z509" s="564"/>
      <c r="AA509" s="569"/>
      <c r="AB509" s="573" t="e">
        <v>#N/A</v>
      </c>
      <c r="AC509" s="577"/>
      <c r="AD509" s="580" t="str">
        <f t="shared" si="28"/>
        <v/>
      </c>
      <c r="AE509" s="583" t="str">
        <f t="shared" si="29"/>
        <v/>
      </c>
      <c r="AF509" s="583" t="str">
        <f t="shared" si="30"/>
        <v/>
      </c>
      <c r="AG509" s="583" t="str">
        <f t="shared" si="31"/>
        <v/>
      </c>
    </row>
    <row r="510" spans="1:33" ht="24.9" customHeight="1">
      <c r="A510" s="477">
        <v>495</v>
      </c>
      <c r="B510" s="488" t="str">
        <f>IF(基本情報入力シート!C547="","",基本情報入力シート!C547)</f>
        <v/>
      </c>
      <c r="C510" s="488"/>
      <c r="D510" s="488"/>
      <c r="E510" s="488"/>
      <c r="F510" s="488"/>
      <c r="G510" s="488"/>
      <c r="H510" s="488"/>
      <c r="I510" s="488"/>
      <c r="J510" s="494" t="str">
        <f>IF(基本情報入力シート!M547="","",基本情報入力シート!M547)</f>
        <v/>
      </c>
      <c r="K510" s="495" t="str">
        <f>IF(基本情報入力シート!R547="","",基本情報入力シート!R547)</f>
        <v/>
      </c>
      <c r="L510" s="495" t="str">
        <f>IF(基本情報入力シート!W547="","",基本情報入力シート!W547)</f>
        <v/>
      </c>
      <c r="M510" s="502" t="str">
        <f>IF(基本情報入力シート!X547="","",基本情報入力シート!X547)</f>
        <v/>
      </c>
      <c r="N510" s="512" t="str">
        <f>IF(基本情報入力シート!Y547="","",基本情報入力シート!Y547)</f>
        <v/>
      </c>
      <c r="O510" s="519"/>
      <c r="P510" s="523"/>
      <c r="Q510" s="526"/>
      <c r="R510" s="533"/>
      <c r="S510" s="537"/>
      <c r="T510" s="541" t="e">
        <v>#N/A</v>
      </c>
      <c r="U510" s="545"/>
      <c r="V510" s="551"/>
      <c r="W510" s="552"/>
      <c r="X510" s="560" t="e">
        <v>#N/A</v>
      </c>
      <c r="Y510" s="560"/>
      <c r="Z510" s="564"/>
      <c r="AA510" s="569"/>
      <c r="AB510" s="573" t="e">
        <v>#N/A</v>
      </c>
      <c r="AC510" s="577"/>
      <c r="AD510" s="580" t="str">
        <f t="shared" si="28"/>
        <v/>
      </c>
      <c r="AE510" s="583" t="str">
        <f t="shared" si="29"/>
        <v/>
      </c>
      <c r="AF510" s="583" t="str">
        <f t="shared" si="30"/>
        <v/>
      </c>
      <c r="AG510" s="583" t="str">
        <f t="shared" si="31"/>
        <v/>
      </c>
    </row>
    <row r="511" spans="1:33" ht="24.9" customHeight="1">
      <c r="A511" s="477">
        <v>496</v>
      </c>
      <c r="B511" s="488" t="str">
        <f>IF(基本情報入力シート!C548="","",基本情報入力シート!C548)</f>
        <v/>
      </c>
      <c r="C511" s="488"/>
      <c r="D511" s="488"/>
      <c r="E511" s="488"/>
      <c r="F511" s="488"/>
      <c r="G511" s="488"/>
      <c r="H511" s="488"/>
      <c r="I511" s="488"/>
      <c r="J511" s="494" t="str">
        <f>IF(基本情報入力シート!M548="","",基本情報入力シート!M548)</f>
        <v/>
      </c>
      <c r="K511" s="495" t="str">
        <f>IF(基本情報入力シート!R548="","",基本情報入力シート!R548)</f>
        <v/>
      </c>
      <c r="L511" s="495" t="str">
        <f>IF(基本情報入力シート!W548="","",基本情報入力シート!W548)</f>
        <v/>
      </c>
      <c r="M511" s="502" t="str">
        <f>IF(基本情報入力シート!X548="","",基本情報入力シート!X548)</f>
        <v/>
      </c>
      <c r="N511" s="512" t="str">
        <f>IF(基本情報入力シート!Y548="","",基本情報入力シート!Y548)</f>
        <v/>
      </c>
      <c r="O511" s="519"/>
      <c r="P511" s="523"/>
      <c r="Q511" s="526"/>
      <c r="R511" s="533"/>
      <c r="S511" s="537"/>
      <c r="T511" s="541" t="e">
        <v>#N/A</v>
      </c>
      <c r="U511" s="545"/>
      <c r="V511" s="551"/>
      <c r="W511" s="552"/>
      <c r="X511" s="560" t="e">
        <v>#N/A</v>
      </c>
      <c r="Y511" s="560"/>
      <c r="Z511" s="564"/>
      <c r="AA511" s="569"/>
      <c r="AB511" s="573" t="e">
        <v>#N/A</v>
      </c>
      <c r="AC511" s="577"/>
      <c r="AD511" s="580" t="str">
        <f t="shared" si="28"/>
        <v/>
      </c>
      <c r="AE511" s="583" t="str">
        <f t="shared" si="29"/>
        <v/>
      </c>
      <c r="AF511" s="583" t="str">
        <f t="shared" si="30"/>
        <v/>
      </c>
      <c r="AG511" s="583" t="str">
        <f t="shared" si="31"/>
        <v/>
      </c>
    </row>
    <row r="512" spans="1:33" ht="24.9" customHeight="1">
      <c r="A512" s="477">
        <v>497</v>
      </c>
      <c r="B512" s="488" t="str">
        <f>IF(基本情報入力シート!C549="","",基本情報入力シート!C549)</f>
        <v/>
      </c>
      <c r="C512" s="488"/>
      <c r="D512" s="488"/>
      <c r="E512" s="488"/>
      <c r="F512" s="488"/>
      <c r="G512" s="488"/>
      <c r="H512" s="488"/>
      <c r="I512" s="488"/>
      <c r="J512" s="494" t="str">
        <f>IF(基本情報入力シート!M549="","",基本情報入力シート!M549)</f>
        <v/>
      </c>
      <c r="K512" s="495" t="str">
        <f>IF(基本情報入力シート!R549="","",基本情報入力シート!R549)</f>
        <v/>
      </c>
      <c r="L512" s="495" t="str">
        <f>IF(基本情報入力シート!W549="","",基本情報入力シート!W549)</f>
        <v/>
      </c>
      <c r="M512" s="502" t="str">
        <f>IF(基本情報入力シート!X549="","",基本情報入力シート!X549)</f>
        <v/>
      </c>
      <c r="N512" s="512" t="str">
        <f>IF(基本情報入力シート!Y549="","",基本情報入力シート!Y549)</f>
        <v/>
      </c>
      <c r="O512" s="519"/>
      <c r="P512" s="523"/>
      <c r="Q512" s="526"/>
      <c r="R512" s="533"/>
      <c r="S512" s="537"/>
      <c r="T512" s="541" t="e">
        <v>#N/A</v>
      </c>
      <c r="U512" s="545"/>
      <c r="V512" s="551"/>
      <c r="W512" s="552"/>
      <c r="X512" s="560" t="e">
        <v>#N/A</v>
      </c>
      <c r="Y512" s="560"/>
      <c r="Z512" s="564"/>
      <c r="AA512" s="569"/>
      <c r="AB512" s="573" t="e">
        <v>#N/A</v>
      </c>
      <c r="AC512" s="577"/>
      <c r="AD512" s="580" t="str">
        <f t="shared" si="28"/>
        <v/>
      </c>
      <c r="AE512" s="583" t="str">
        <f t="shared" si="29"/>
        <v/>
      </c>
      <c r="AF512" s="583" t="str">
        <f t="shared" si="30"/>
        <v/>
      </c>
      <c r="AG512" s="583" t="str">
        <f t="shared" si="31"/>
        <v/>
      </c>
    </row>
    <row r="513" spans="1:33" ht="24.9" customHeight="1">
      <c r="A513" s="477">
        <v>498</v>
      </c>
      <c r="B513" s="488" t="str">
        <f>IF(基本情報入力シート!C550="","",基本情報入力シート!C550)</f>
        <v/>
      </c>
      <c r="C513" s="488"/>
      <c r="D513" s="488"/>
      <c r="E513" s="488"/>
      <c r="F513" s="488"/>
      <c r="G513" s="488"/>
      <c r="H513" s="488"/>
      <c r="I513" s="488"/>
      <c r="J513" s="494" t="str">
        <f>IF(基本情報入力シート!M550="","",基本情報入力シート!M550)</f>
        <v/>
      </c>
      <c r="K513" s="495" t="str">
        <f>IF(基本情報入力シート!R550="","",基本情報入力シート!R550)</f>
        <v/>
      </c>
      <c r="L513" s="495" t="str">
        <f>IF(基本情報入力シート!W550="","",基本情報入力シート!W550)</f>
        <v/>
      </c>
      <c r="M513" s="502" t="str">
        <f>IF(基本情報入力シート!X550="","",基本情報入力シート!X550)</f>
        <v/>
      </c>
      <c r="N513" s="512" t="str">
        <f>IF(基本情報入力シート!Y550="","",基本情報入力シート!Y550)</f>
        <v/>
      </c>
      <c r="O513" s="519"/>
      <c r="P513" s="523"/>
      <c r="Q513" s="526"/>
      <c r="R513" s="533"/>
      <c r="S513" s="537"/>
      <c r="T513" s="541" t="e">
        <v>#N/A</v>
      </c>
      <c r="U513" s="545"/>
      <c r="V513" s="551"/>
      <c r="W513" s="552"/>
      <c r="X513" s="560" t="e">
        <v>#N/A</v>
      </c>
      <c r="Y513" s="560"/>
      <c r="Z513" s="564"/>
      <c r="AA513" s="569"/>
      <c r="AB513" s="573" t="e">
        <v>#N/A</v>
      </c>
      <c r="AC513" s="577"/>
      <c r="AD513" s="580" t="str">
        <f t="shared" si="28"/>
        <v/>
      </c>
      <c r="AE513" s="583" t="str">
        <f t="shared" si="29"/>
        <v/>
      </c>
      <c r="AF513" s="583" t="str">
        <f t="shared" si="30"/>
        <v/>
      </c>
      <c r="AG513" s="583" t="str">
        <f t="shared" si="31"/>
        <v/>
      </c>
    </row>
    <row r="514" spans="1:33" ht="24.9" customHeight="1">
      <c r="A514" s="477">
        <v>499</v>
      </c>
      <c r="B514" s="488" t="str">
        <f>IF(基本情報入力シート!C551="","",基本情報入力シート!C551)</f>
        <v/>
      </c>
      <c r="C514" s="488"/>
      <c r="D514" s="488"/>
      <c r="E514" s="488"/>
      <c r="F514" s="488"/>
      <c r="G514" s="488"/>
      <c r="H514" s="488"/>
      <c r="I514" s="488"/>
      <c r="J514" s="494" t="str">
        <f>IF(基本情報入力シート!M551="","",基本情報入力シート!M551)</f>
        <v/>
      </c>
      <c r="K514" s="495" t="str">
        <f>IF(基本情報入力シート!R551="","",基本情報入力シート!R551)</f>
        <v/>
      </c>
      <c r="L514" s="495" t="str">
        <f>IF(基本情報入力シート!W551="","",基本情報入力シート!W551)</f>
        <v/>
      </c>
      <c r="M514" s="502" t="str">
        <f>IF(基本情報入力シート!X551="","",基本情報入力シート!X551)</f>
        <v/>
      </c>
      <c r="N514" s="512" t="str">
        <f>IF(基本情報入力シート!Y551="","",基本情報入力シート!Y551)</f>
        <v/>
      </c>
      <c r="O514" s="519"/>
      <c r="P514" s="523"/>
      <c r="Q514" s="526"/>
      <c r="R514" s="533"/>
      <c r="S514" s="537"/>
      <c r="T514" s="541" t="e">
        <v>#N/A</v>
      </c>
      <c r="U514" s="545"/>
      <c r="V514" s="551"/>
      <c r="W514" s="552"/>
      <c r="X514" s="560" t="e">
        <v>#N/A</v>
      </c>
      <c r="Y514" s="560"/>
      <c r="Z514" s="564"/>
      <c r="AA514" s="569"/>
      <c r="AB514" s="573" t="e">
        <v>#N/A</v>
      </c>
      <c r="AC514" s="577"/>
      <c r="AD514" s="580" t="str">
        <f t="shared" si="28"/>
        <v/>
      </c>
      <c r="AE514" s="583" t="str">
        <f t="shared" si="29"/>
        <v/>
      </c>
      <c r="AF514" s="583" t="str">
        <f t="shared" si="30"/>
        <v/>
      </c>
      <c r="AG514" s="583" t="str">
        <f t="shared" si="31"/>
        <v/>
      </c>
    </row>
    <row r="515" spans="1:33" ht="24.9" customHeight="1">
      <c r="A515" s="477">
        <v>500</v>
      </c>
      <c r="B515" s="488" t="str">
        <f>IF(基本情報入力シート!C552="","",基本情報入力シート!C552)</f>
        <v/>
      </c>
      <c r="C515" s="488"/>
      <c r="D515" s="488"/>
      <c r="E515" s="488"/>
      <c r="F515" s="488"/>
      <c r="G515" s="488"/>
      <c r="H515" s="488"/>
      <c r="I515" s="488"/>
      <c r="J515" s="494" t="str">
        <f>IF(基本情報入力シート!M552="","",基本情報入力シート!M552)</f>
        <v/>
      </c>
      <c r="K515" s="495" t="str">
        <f>IF(基本情報入力シート!R552="","",基本情報入力シート!R552)</f>
        <v/>
      </c>
      <c r="L515" s="495" t="str">
        <f>IF(基本情報入力シート!W552="","",基本情報入力シート!W552)</f>
        <v/>
      </c>
      <c r="M515" s="502" t="str">
        <f>IF(基本情報入力シート!X552="","",基本情報入力シート!X552)</f>
        <v/>
      </c>
      <c r="N515" s="512" t="str">
        <f>IF(基本情報入力シート!Y552="","",基本情報入力シート!Y552)</f>
        <v/>
      </c>
      <c r="O515" s="519"/>
      <c r="P515" s="523"/>
      <c r="Q515" s="526"/>
      <c r="R515" s="533"/>
      <c r="S515" s="537"/>
      <c r="T515" s="541" t="e">
        <v>#N/A</v>
      </c>
      <c r="U515" s="545"/>
      <c r="V515" s="551"/>
      <c r="W515" s="552"/>
      <c r="X515" s="560" t="e">
        <v>#N/A</v>
      </c>
      <c r="Y515" s="560"/>
      <c r="Z515" s="564"/>
      <c r="AA515" s="569"/>
      <c r="AB515" s="573" t="e">
        <v>#N/A</v>
      </c>
      <c r="AC515" s="577"/>
      <c r="AD515" s="580" t="str">
        <f t="shared" si="28"/>
        <v/>
      </c>
      <c r="AE515" s="583" t="str">
        <f t="shared" si="29"/>
        <v/>
      </c>
      <c r="AF515" s="583" t="str">
        <f t="shared" si="30"/>
        <v/>
      </c>
      <c r="AG515" s="583" t="str">
        <f t="shared" si="31"/>
        <v/>
      </c>
    </row>
    <row r="516" spans="1:33" ht="24.9" customHeight="1">
      <c r="A516" s="477">
        <v>501</v>
      </c>
      <c r="B516" s="488" t="str">
        <f>IF(基本情報入力シート!C553="","",基本情報入力シート!C553)</f>
        <v/>
      </c>
      <c r="C516" s="488"/>
      <c r="D516" s="488"/>
      <c r="E516" s="488"/>
      <c r="F516" s="488"/>
      <c r="G516" s="488"/>
      <c r="H516" s="488"/>
      <c r="I516" s="488"/>
      <c r="J516" s="494" t="str">
        <f>IF(基本情報入力シート!M553="","",基本情報入力シート!M553)</f>
        <v/>
      </c>
      <c r="K516" s="495" t="str">
        <f>IF(基本情報入力シート!R553="","",基本情報入力シート!R553)</f>
        <v/>
      </c>
      <c r="L516" s="495" t="str">
        <f>IF(基本情報入力シート!W553="","",基本情報入力シート!W553)</f>
        <v/>
      </c>
      <c r="M516" s="502" t="str">
        <f>IF(基本情報入力シート!X553="","",基本情報入力シート!X553)</f>
        <v/>
      </c>
      <c r="N516" s="512" t="str">
        <f>IF(基本情報入力シート!Y553="","",基本情報入力シート!Y553)</f>
        <v/>
      </c>
      <c r="O516" s="519"/>
      <c r="P516" s="523"/>
      <c r="Q516" s="526"/>
      <c r="R516" s="533"/>
      <c r="S516" s="537"/>
      <c r="T516" s="541" t="e">
        <v>#N/A</v>
      </c>
      <c r="U516" s="545"/>
      <c r="V516" s="551"/>
      <c r="W516" s="552"/>
      <c r="X516" s="560" t="e">
        <v>#N/A</v>
      </c>
      <c r="Y516" s="560"/>
      <c r="Z516" s="564"/>
      <c r="AA516" s="569"/>
      <c r="AB516" s="573" t="e">
        <v>#N/A</v>
      </c>
      <c r="AC516" s="577"/>
      <c r="AD516" s="580" t="str">
        <f t="shared" si="28"/>
        <v/>
      </c>
      <c r="AE516" s="583" t="str">
        <f t="shared" si="29"/>
        <v/>
      </c>
      <c r="AF516" s="583" t="str">
        <f t="shared" si="30"/>
        <v/>
      </c>
      <c r="AG516" s="583" t="str">
        <f t="shared" si="31"/>
        <v/>
      </c>
    </row>
    <row r="517" spans="1:33" ht="24.9" customHeight="1">
      <c r="A517" s="477">
        <v>502</v>
      </c>
      <c r="B517" s="488" t="str">
        <f>IF(基本情報入力シート!C554="","",基本情報入力シート!C554)</f>
        <v/>
      </c>
      <c r="C517" s="488"/>
      <c r="D517" s="488"/>
      <c r="E517" s="488"/>
      <c r="F517" s="488"/>
      <c r="G517" s="488"/>
      <c r="H517" s="488"/>
      <c r="I517" s="488"/>
      <c r="J517" s="494" t="str">
        <f>IF(基本情報入力シート!M554="","",基本情報入力シート!M554)</f>
        <v/>
      </c>
      <c r="K517" s="495" t="str">
        <f>IF(基本情報入力シート!R554="","",基本情報入力シート!R554)</f>
        <v/>
      </c>
      <c r="L517" s="495" t="str">
        <f>IF(基本情報入力シート!W554="","",基本情報入力シート!W554)</f>
        <v/>
      </c>
      <c r="M517" s="502" t="str">
        <f>IF(基本情報入力シート!X554="","",基本情報入力シート!X554)</f>
        <v/>
      </c>
      <c r="N517" s="512" t="str">
        <f>IF(基本情報入力シート!Y554="","",基本情報入力シート!Y554)</f>
        <v/>
      </c>
      <c r="O517" s="519"/>
      <c r="P517" s="523"/>
      <c r="Q517" s="526"/>
      <c r="R517" s="533"/>
      <c r="S517" s="537"/>
      <c r="T517" s="541" t="e">
        <v>#N/A</v>
      </c>
      <c r="U517" s="545"/>
      <c r="V517" s="551"/>
      <c r="W517" s="552"/>
      <c r="X517" s="560" t="e">
        <v>#N/A</v>
      </c>
      <c r="Y517" s="560"/>
      <c r="Z517" s="564"/>
      <c r="AA517" s="569"/>
      <c r="AB517" s="573" t="e">
        <v>#N/A</v>
      </c>
      <c r="AC517" s="577"/>
      <c r="AD517" s="580" t="str">
        <f t="shared" si="28"/>
        <v/>
      </c>
      <c r="AE517" s="583" t="str">
        <f t="shared" si="29"/>
        <v/>
      </c>
      <c r="AF517" s="583" t="str">
        <f t="shared" si="30"/>
        <v/>
      </c>
      <c r="AG517" s="583" t="str">
        <f t="shared" si="31"/>
        <v/>
      </c>
    </row>
    <row r="518" spans="1:33" ht="24.9" customHeight="1">
      <c r="A518" s="477">
        <v>503</v>
      </c>
      <c r="B518" s="488" t="str">
        <f>IF(基本情報入力シート!C555="","",基本情報入力シート!C555)</f>
        <v/>
      </c>
      <c r="C518" s="488"/>
      <c r="D518" s="488"/>
      <c r="E518" s="488"/>
      <c r="F518" s="488"/>
      <c r="G518" s="488"/>
      <c r="H518" s="488"/>
      <c r="I518" s="488"/>
      <c r="J518" s="494" t="str">
        <f>IF(基本情報入力シート!M555="","",基本情報入力シート!M555)</f>
        <v/>
      </c>
      <c r="K518" s="495" t="str">
        <f>IF(基本情報入力シート!R555="","",基本情報入力シート!R555)</f>
        <v/>
      </c>
      <c r="L518" s="495" t="str">
        <f>IF(基本情報入力シート!W555="","",基本情報入力シート!W555)</f>
        <v/>
      </c>
      <c r="M518" s="502" t="str">
        <f>IF(基本情報入力シート!X555="","",基本情報入力シート!X555)</f>
        <v/>
      </c>
      <c r="N518" s="512" t="str">
        <f>IF(基本情報入力シート!Y555="","",基本情報入力シート!Y555)</f>
        <v/>
      </c>
      <c r="O518" s="519"/>
      <c r="P518" s="523"/>
      <c r="Q518" s="526"/>
      <c r="R518" s="533"/>
      <c r="S518" s="537"/>
      <c r="T518" s="541" t="e">
        <v>#N/A</v>
      </c>
      <c r="U518" s="545"/>
      <c r="V518" s="551"/>
      <c r="W518" s="552"/>
      <c r="X518" s="560" t="e">
        <v>#N/A</v>
      </c>
      <c r="Y518" s="560"/>
      <c r="Z518" s="564"/>
      <c r="AA518" s="569"/>
      <c r="AB518" s="573" t="e">
        <v>#N/A</v>
      </c>
      <c r="AC518" s="577"/>
      <c r="AD518" s="580" t="str">
        <f t="shared" si="28"/>
        <v/>
      </c>
      <c r="AE518" s="583" t="str">
        <f t="shared" si="29"/>
        <v/>
      </c>
      <c r="AF518" s="583" t="str">
        <f t="shared" si="30"/>
        <v/>
      </c>
      <c r="AG518" s="583" t="str">
        <f t="shared" si="31"/>
        <v/>
      </c>
    </row>
    <row r="519" spans="1:33" ht="24.9" customHeight="1">
      <c r="A519" s="477">
        <v>504</v>
      </c>
      <c r="B519" s="488" t="str">
        <f>IF(基本情報入力シート!C556="","",基本情報入力シート!C556)</f>
        <v/>
      </c>
      <c r="C519" s="488"/>
      <c r="D519" s="488"/>
      <c r="E519" s="488"/>
      <c r="F519" s="488"/>
      <c r="G519" s="488"/>
      <c r="H519" s="488"/>
      <c r="I519" s="488"/>
      <c r="J519" s="494" t="str">
        <f>IF(基本情報入力シート!M556="","",基本情報入力シート!M556)</f>
        <v/>
      </c>
      <c r="K519" s="495" t="str">
        <f>IF(基本情報入力シート!R556="","",基本情報入力シート!R556)</f>
        <v/>
      </c>
      <c r="L519" s="495" t="str">
        <f>IF(基本情報入力シート!W556="","",基本情報入力シート!W556)</f>
        <v/>
      </c>
      <c r="M519" s="502" t="str">
        <f>IF(基本情報入力シート!X556="","",基本情報入力シート!X556)</f>
        <v/>
      </c>
      <c r="N519" s="512" t="str">
        <f>IF(基本情報入力シート!Y556="","",基本情報入力シート!Y556)</f>
        <v/>
      </c>
      <c r="O519" s="519"/>
      <c r="P519" s="523"/>
      <c r="Q519" s="526"/>
      <c r="R519" s="533"/>
      <c r="S519" s="537"/>
      <c r="T519" s="541" t="e">
        <v>#N/A</v>
      </c>
      <c r="U519" s="545"/>
      <c r="V519" s="551"/>
      <c r="W519" s="552"/>
      <c r="X519" s="560" t="e">
        <v>#N/A</v>
      </c>
      <c r="Y519" s="560"/>
      <c r="Z519" s="564"/>
      <c r="AA519" s="569"/>
      <c r="AB519" s="573" t="e">
        <v>#N/A</v>
      </c>
      <c r="AC519" s="577"/>
      <c r="AD519" s="580" t="str">
        <f t="shared" si="28"/>
        <v/>
      </c>
      <c r="AE519" s="583" t="str">
        <f t="shared" si="29"/>
        <v/>
      </c>
      <c r="AF519" s="583" t="str">
        <f t="shared" si="30"/>
        <v/>
      </c>
      <c r="AG519" s="583" t="str">
        <f t="shared" si="31"/>
        <v/>
      </c>
    </row>
    <row r="520" spans="1:33" ht="24.9" customHeight="1">
      <c r="A520" s="477">
        <v>505</v>
      </c>
      <c r="B520" s="488" t="str">
        <f>IF(基本情報入力シート!C557="","",基本情報入力シート!C557)</f>
        <v/>
      </c>
      <c r="C520" s="488"/>
      <c r="D520" s="488"/>
      <c r="E520" s="488"/>
      <c r="F520" s="488"/>
      <c r="G520" s="488"/>
      <c r="H520" s="488"/>
      <c r="I520" s="488"/>
      <c r="J520" s="494" t="str">
        <f>IF(基本情報入力シート!M557="","",基本情報入力シート!M557)</f>
        <v/>
      </c>
      <c r="K520" s="495" t="str">
        <f>IF(基本情報入力シート!R557="","",基本情報入力シート!R557)</f>
        <v/>
      </c>
      <c r="L520" s="495" t="str">
        <f>IF(基本情報入力シート!W557="","",基本情報入力シート!W557)</f>
        <v/>
      </c>
      <c r="M520" s="502" t="str">
        <f>IF(基本情報入力シート!X557="","",基本情報入力シート!X557)</f>
        <v/>
      </c>
      <c r="N520" s="512" t="str">
        <f>IF(基本情報入力シート!Y557="","",基本情報入力シート!Y557)</f>
        <v/>
      </c>
      <c r="O520" s="519"/>
      <c r="P520" s="523"/>
      <c r="Q520" s="526"/>
      <c r="R520" s="533"/>
      <c r="S520" s="537"/>
      <c r="T520" s="541" t="e">
        <v>#N/A</v>
      </c>
      <c r="U520" s="545"/>
      <c r="V520" s="551"/>
      <c r="W520" s="552"/>
      <c r="X520" s="560" t="e">
        <v>#N/A</v>
      </c>
      <c r="Y520" s="560"/>
      <c r="Z520" s="564"/>
      <c r="AA520" s="569"/>
      <c r="AB520" s="573" t="e">
        <v>#N/A</v>
      </c>
      <c r="AC520" s="577"/>
      <c r="AD520" s="580" t="str">
        <f t="shared" si="28"/>
        <v/>
      </c>
      <c r="AE520" s="583" t="str">
        <f t="shared" si="29"/>
        <v/>
      </c>
      <c r="AF520" s="583" t="str">
        <f t="shared" si="30"/>
        <v/>
      </c>
      <c r="AG520" s="583" t="str">
        <f t="shared" si="31"/>
        <v/>
      </c>
    </row>
    <row r="521" spans="1:33" ht="24.9" customHeight="1">
      <c r="A521" s="477">
        <v>506</v>
      </c>
      <c r="B521" s="488" t="str">
        <f>IF(基本情報入力シート!C558="","",基本情報入力シート!C558)</f>
        <v/>
      </c>
      <c r="C521" s="488"/>
      <c r="D521" s="488"/>
      <c r="E521" s="488"/>
      <c r="F521" s="488"/>
      <c r="G521" s="488"/>
      <c r="H521" s="488"/>
      <c r="I521" s="488"/>
      <c r="J521" s="494" t="str">
        <f>IF(基本情報入力シート!M558="","",基本情報入力シート!M558)</f>
        <v/>
      </c>
      <c r="K521" s="495" t="str">
        <f>IF(基本情報入力シート!R558="","",基本情報入力シート!R558)</f>
        <v/>
      </c>
      <c r="L521" s="495" t="str">
        <f>IF(基本情報入力シート!W558="","",基本情報入力シート!W558)</f>
        <v/>
      </c>
      <c r="M521" s="502" t="str">
        <f>IF(基本情報入力シート!X558="","",基本情報入力シート!X558)</f>
        <v/>
      </c>
      <c r="N521" s="512" t="str">
        <f>IF(基本情報入力シート!Y558="","",基本情報入力シート!Y558)</f>
        <v/>
      </c>
      <c r="O521" s="519"/>
      <c r="P521" s="523"/>
      <c r="Q521" s="526"/>
      <c r="R521" s="533"/>
      <c r="S521" s="537"/>
      <c r="T521" s="541" t="e">
        <v>#N/A</v>
      </c>
      <c r="U521" s="545"/>
      <c r="V521" s="551"/>
      <c r="W521" s="552"/>
      <c r="X521" s="560" t="e">
        <v>#N/A</v>
      </c>
      <c r="Y521" s="560"/>
      <c r="Z521" s="564"/>
      <c r="AA521" s="569"/>
      <c r="AB521" s="573" t="e">
        <v>#N/A</v>
      </c>
      <c r="AC521" s="577"/>
      <c r="AD521" s="580" t="str">
        <f t="shared" si="28"/>
        <v/>
      </c>
      <c r="AE521" s="583" t="str">
        <f t="shared" si="29"/>
        <v/>
      </c>
      <c r="AF521" s="583" t="str">
        <f t="shared" si="30"/>
        <v/>
      </c>
      <c r="AG521" s="583" t="str">
        <f t="shared" si="31"/>
        <v/>
      </c>
    </row>
    <row r="522" spans="1:33" ht="24.9" customHeight="1">
      <c r="A522" s="477">
        <v>507</v>
      </c>
      <c r="B522" s="488" t="str">
        <f>IF(基本情報入力シート!C559="","",基本情報入力シート!C559)</f>
        <v/>
      </c>
      <c r="C522" s="488"/>
      <c r="D522" s="488"/>
      <c r="E522" s="488"/>
      <c r="F522" s="488"/>
      <c r="G522" s="488"/>
      <c r="H522" s="488"/>
      <c r="I522" s="488"/>
      <c r="J522" s="494" t="str">
        <f>IF(基本情報入力シート!M559="","",基本情報入力シート!M559)</f>
        <v/>
      </c>
      <c r="K522" s="495" t="str">
        <f>IF(基本情報入力シート!R559="","",基本情報入力シート!R559)</f>
        <v/>
      </c>
      <c r="L522" s="495" t="str">
        <f>IF(基本情報入力シート!W559="","",基本情報入力シート!W559)</f>
        <v/>
      </c>
      <c r="M522" s="502" t="str">
        <f>IF(基本情報入力シート!X559="","",基本情報入力シート!X559)</f>
        <v/>
      </c>
      <c r="N522" s="512" t="str">
        <f>IF(基本情報入力シート!Y559="","",基本情報入力シート!Y559)</f>
        <v/>
      </c>
      <c r="O522" s="519"/>
      <c r="P522" s="523"/>
      <c r="Q522" s="526"/>
      <c r="R522" s="533"/>
      <c r="S522" s="537"/>
      <c r="T522" s="541" t="e">
        <v>#N/A</v>
      </c>
      <c r="U522" s="545"/>
      <c r="V522" s="551"/>
      <c r="W522" s="552"/>
      <c r="X522" s="560" t="e">
        <v>#N/A</v>
      </c>
      <c r="Y522" s="560"/>
      <c r="Z522" s="564"/>
      <c r="AA522" s="569"/>
      <c r="AB522" s="573" t="e">
        <v>#N/A</v>
      </c>
      <c r="AC522" s="577"/>
      <c r="AD522" s="580" t="str">
        <f t="shared" si="28"/>
        <v/>
      </c>
      <c r="AE522" s="583" t="str">
        <f t="shared" si="29"/>
        <v/>
      </c>
      <c r="AF522" s="583" t="str">
        <f t="shared" si="30"/>
        <v/>
      </c>
      <c r="AG522" s="583" t="str">
        <f t="shared" si="31"/>
        <v/>
      </c>
    </row>
    <row r="523" spans="1:33" ht="24.9" customHeight="1">
      <c r="A523" s="477">
        <v>508</v>
      </c>
      <c r="B523" s="488" t="str">
        <f>IF(基本情報入力シート!C560="","",基本情報入力シート!C560)</f>
        <v/>
      </c>
      <c r="C523" s="488"/>
      <c r="D523" s="488"/>
      <c r="E523" s="488"/>
      <c r="F523" s="488"/>
      <c r="G523" s="488"/>
      <c r="H523" s="488"/>
      <c r="I523" s="488"/>
      <c r="J523" s="494" t="str">
        <f>IF(基本情報入力シート!M560="","",基本情報入力シート!M560)</f>
        <v/>
      </c>
      <c r="K523" s="495" t="str">
        <f>IF(基本情報入力シート!R560="","",基本情報入力シート!R560)</f>
        <v/>
      </c>
      <c r="L523" s="495" t="str">
        <f>IF(基本情報入力シート!W560="","",基本情報入力シート!W560)</f>
        <v/>
      </c>
      <c r="M523" s="502" t="str">
        <f>IF(基本情報入力シート!X560="","",基本情報入力シート!X560)</f>
        <v/>
      </c>
      <c r="N523" s="512" t="str">
        <f>IF(基本情報入力シート!Y560="","",基本情報入力シート!Y560)</f>
        <v/>
      </c>
      <c r="O523" s="519"/>
      <c r="P523" s="523"/>
      <c r="Q523" s="526"/>
      <c r="R523" s="533"/>
      <c r="S523" s="537"/>
      <c r="T523" s="541" t="e">
        <v>#N/A</v>
      </c>
      <c r="U523" s="545"/>
      <c r="V523" s="551"/>
      <c r="W523" s="552"/>
      <c r="X523" s="560" t="e">
        <v>#N/A</v>
      </c>
      <c r="Y523" s="560"/>
      <c r="Z523" s="564"/>
      <c r="AA523" s="569"/>
      <c r="AB523" s="573" t="e">
        <v>#N/A</v>
      </c>
      <c r="AC523" s="577"/>
      <c r="AD523" s="580" t="str">
        <f t="shared" si="28"/>
        <v/>
      </c>
      <c r="AE523" s="583" t="str">
        <f t="shared" si="29"/>
        <v/>
      </c>
      <c r="AF523" s="583" t="str">
        <f t="shared" si="30"/>
        <v/>
      </c>
      <c r="AG523" s="583" t="str">
        <f t="shared" si="31"/>
        <v/>
      </c>
    </row>
    <row r="524" spans="1:33" ht="24.9" customHeight="1">
      <c r="A524" s="477">
        <v>509</v>
      </c>
      <c r="B524" s="488" t="str">
        <f>IF(基本情報入力シート!C561="","",基本情報入力シート!C561)</f>
        <v/>
      </c>
      <c r="C524" s="488"/>
      <c r="D524" s="488"/>
      <c r="E524" s="488"/>
      <c r="F524" s="488"/>
      <c r="G524" s="488"/>
      <c r="H524" s="488"/>
      <c r="I524" s="488"/>
      <c r="J524" s="494" t="str">
        <f>IF(基本情報入力シート!M561="","",基本情報入力シート!M561)</f>
        <v/>
      </c>
      <c r="K524" s="495" t="str">
        <f>IF(基本情報入力シート!R561="","",基本情報入力シート!R561)</f>
        <v/>
      </c>
      <c r="L524" s="495" t="str">
        <f>IF(基本情報入力シート!W561="","",基本情報入力シート!W561)</f>
        <v/>
      </c>
      <c r="M524" s="502" t="str">
        <f>IF(基本情報入力シート!X561="","",基本情報入力シート!X561)</f>
        <v/>
      </c>
      <c r="N524" s="512" t="str">
        <f>IF(基本情報入力シート!Y561="","",基本情報入力シート!Y561)</f>
        <v/>
      </c>
      <c r="O524" s="519"/>
      <c r="P524" s="523"/>
      <c r="Q524" s="526"/>
      <c r="R524" s="533"/>
      <c r="S524" s="537"/>
      <c r="T524" s="541" t="e">
        <v>#N/A</v>
      </c>
      <c r="U524" s="545"/>
      <c r="V524" s="551"/>
      <c r="W524" s="552"/>
      <c r="X524" s="560" t="e">
        <v>#N/A</v>
      </c>
      <c r="Y524" s="560"/>
      <c r="Z524" s="564"/>
      <c r="AA524" s="569"/>
      <c r="AB524" s="573" t="e">
        <v>#N/A</v>
      </c>
      <c r="AC524" s="577"/>
      <c r="AD524" s="580" t="str">
        <f t="shared" si="28"/>
        <v/>
      </c>
      <c r="AE524" s="583" t="str">
        <f t="shared" si="29"/>
        <v/>
      </c>
      <c r="AF524" s="583" t="str">
        <f t="shared" si="30"/>
        <v/>
      </c>
      <c r="AG524" s="583" t="str">
        <f t="shared" si="31"/>
        <v/>
      </c>
    </row>
    <row r="525" spans="1:33" ht="24.9" customHeight="1">
      <c r="A525" s="477">
        <v>510</v>
      </c>
      <c r="B525" s="488" t="str">
        <f>IF(基本情報入力シート!C562="","",基本情報入力シート!C562)</f>
        <v/>
      </c>
      <c r="C525" s="488"/>
      <c r="D525" s="488"/>
      <c r="E525" s="488"/>
      <c r="F525" s="488"/>
      <c r="G525" s="488"/>
      <c r="H525" s="488"/>
      <c r="I525" s="488"/>
      <c r="J525" s="494" t="str">
        <f>IF(基本情報入力シート!M562="","",基本情報入力シート!M562)</f>
        <v/>
      </c>
      <c r="K525" s="495" t="str">
        <f>IF(基本情報入力シート!R562="","",基本情報入力シート!R562)</f>
        <v/>
      </c>
      <c r="L525" s="495" t="str">
        <f>IF(基本情報入力シート!W562="","",基本情報入力シート!W562)</f>
        <v/>
      </c>
      <c r="M525" s="502" t="str">
        <f>IF(基本情報入力シート!X562="","",基本情報入力シート!X562)</f>
        <v/>
      </c>
      <c r="N525" s="512" t="str">
        <f>IF(基本情報入力シート!Y562="","",基本情報入力シート!Y562)</f>
        <v/>
      </c>
      <c r="O525" s="519"/>
      <c r="P525" s="523"/>
      <c r="Q525" s="526"/>
      <c r="R525" s="533"/>
      <c r="S525" s="537"/>
      <c r="T525" s="541" t="e">
        <v>#N/A</v>
      </c>
      <c r="U525" s="545"/>
      <c r="V525" s="551"/>
      <c r="W525" s="552"/>
      <c r="X525" s="560" t="e">
        <v>#N/A</v>
      </c>
      <c r="Y525" s="560"/>
      <c r="Z525" s="564"/>
      <c r="AA525" s="569"/>
      <c r="AB525" s="573" t="e">
        <v>#N/A</v>
      </c>
      <c r="AC525" s="577"/>
      <c r="AD525" s="580" t="str">
        <f t="shared" si="28"/>
        <v/>
      </c>
      <c r="AE525" s="583" t="str">
        <f t="shared" si="29"/>
        <v/>
      </c>
      <c r="AF525" s="583" t="str">
        <f t="shared" si="30"/>
        <v/>
      </c>
      <c r="AG525" s="583" t="str">
        <f t="shared" si="31"/>
        <v/>
      </c>
    </row>
    <row r="526" spans="1:33" ht="24.9" customHeight="1">
      <c r="A526" s="477">
        <v>511</v>
      </c>
      <c r="B526" s="488" t="str">
        <f>IF(基本情報入力シート!C563="","",基本情報入力シート!C563)</f>
        <v/>
      </c>
      <c r="C526" s="488"/>
      <c r="D526" s="488"/>
      <c r="E526" s="488"/>
      <c r="F526" s="488"/>
      <c r="G526" s="488"/>
      <c r="H526" s="488"/>
      <c r="I526" s="488"/>
      <c r="J526" s="494" t="str">
        <f>IF(基本情報入力シート!M563="","",基本情報入力シート!M563)</f>
        <v/>
      </c>
      <c r="K526" s="495" t="str">
        <f>IF(基本情報入力シート!R563="","",基本情報入力シート!R563)</f>
        <v/>
      </c>
      <c r="L526" s="495" t="str">
        <f>IF(基本情報入力シート!W563="","",基本情報入力シート!W563)</f>
        <v/>
      </c>
      <c r="M526" s="502" t="str">
        <f>IF(基本情報入力シート!X563="","",基本情報入力シート!X563)</f>
        <v/>
      </c>
      <c r="N526" s="512" t="str">
        <f>IF(基本情報入力シート!Y563="","",基本情報入力シート!Y563)</f>
        <v/>
      </c>
      <c r="O526" s="519"/>
      <c r="P526" s="523"/>
      <c r="Q526" s="526"/>
      <c r="R526" s="533"/>
      <c r="S526" s="537"/>
      <c r="T526" s="541" t="e">
        <v>#N/A</v>
      </c>
      <c r="U526" s="545"/>
      <c r="V526" s="551"/>
      <c r="W526" s="552"/>
      <c r="X526" s="560" t="e">
        <v>#N/A</v>
      </c>
      <c r="Y526" s="560"/>
      <c r="Z526" s="564"/>
      <c r="AA526" s="569"/>
      <c r="AB526" s="573" t="e">
        <v>#N/A</v>
      </c>
      <c r="AC526" s="577"/>
      <c r="AD526" s="580" t="str">
        <f t="shared" si="28"/>
        <v/>
      </c>
      <c r="AE526" s="583" t="str">
        <f t="shared" si="29"/>
        <v/>
      </c>
      <c r="AF526" s="583" t="str">
        <f t="shared" si="30"/>
        <v/>
      </c>
      <c r="AG526" s="583" t="str">
        <f t="shared" si="31"/>
        <v/>
      </c>
    </row>
    <row r="527" spans="1:33" ht="24.9" customHeight="1">
      <c r="A527" s="477">
        <v>512</v>
      </c>
      <c r="B527" s="488" t="str">
        <f>IF(基本情報入力シート!C564="","",基本情報入力シート!C564)</f>
        <v/>
      </c>
      <c r="C527" s="488"/>
      <c r="D527" s="488"/>
      <c r="E527" s="488"/>
      <c r="F527" s="488"/>
      <c r="G527" s="488"/>
      <c r="H527" s="488"/>
      <c r="I527" s="488"/>
      <c r="J527" s="494" t="str">
        <f>IF(基本情報入力シート!M564="","",基本情報入力シート!M564)</f>
        <v/>
      </c>
      <c r="K527" s="495" t="str">
        <f>IF(基本情報入力シート!R564="","",基本情報入力シート!R564)</f>
        <v/>
      </c>
      <c r="L527" s="495" t="str">
        <f>IF(基本情報入力シート!W564="","",基本情報入力シート!W564)</f>
        <v/>
      </c>
      <c r="M527" s="502" t="str">
        <f>IF(基本情報入力シート!X564="","",基本情報入力シート!X564)</f>
        <v/>
      </c>
      <c r="N527" s="512" t="str">
        <f>IF(基本情報入力シート!Y564="","",基本情報入力シート!Y564)</f>
        <v/>
      </c>
      <c r="O527" s="519"/>
      <c r="P527" s="523"/>
      <c r="Q527" s="526"/>
      <c r="R527" s="533"/>
      <c r="S527" s="537"/>
      <c r="T527" s="541" t="e">
        <v>#N/A</v>
      </c>
      <c r="U527" s="545"/>
      <c r="V527" s="551"/>
      <c r="W527" s="552"/>
      <c r="X527" s="560" t="e">
        <v>#N/A</v>
      </c>
      <c r="Y527" s="560"/>
      <c r="Z527" s="564"/>
      <c r="AA527" s="569"/>
      <c r="AB527" s="573" t="e">
        <v>#N/A</v>
      </c>
      <c r="AC527" s="577"/>
      <c r="AD527" s="580" t="str">
        <f t="shared" si="28"/>
        <v/>
      </c>
      <c r="AE527" s="583" t="str">
        <f t="shared" si="29"/>
        <v/>
      </c>
      <c r="AF527" s="583" t="str">
        <f t="shared" si="30"/>
        <v/>
      </c>
      <c r="AG527" s="583" t="str">
        <f t="shared" si="31"/>
        <v/>
      </c>
    </row>
    <row r="528" spans="1:33" ht="24.9" customHeight="1">
      <c r="A528" s="477">
        <v>513</v>
      </c>
      <c r="B528" s="488" t="str">
        <f>IF(基本情報入力シート!C565="","",基本情報入力シート!C565)</f>
        <v/>
      </c>
      <c r="C528" s="488"/>
      <c r="D528" s="488"/>
      <c r="E528" s="488"/>
      <c r="F528" s="488"/>
      <c r="G528" s="488"/>
      <c r="H528" s="488"/>
      <c r="I528" s="488"/>
      <c r="J528" s="494" t="str">
        <f>IF(基本情報入力シート!M565="","",基本情報入力シート!M565)</f>
        <v/>
      </c>
      <c r="K528" s="495" t="str">
        <f>IF(基本情報入力シート!R565="","",基本情報入力シート!R565)</f>
        <v/>
      </c>
      <c r="L528" s="495" t="str">
        <f>IF(基本情報入力シート!W565="","",基本情報入力シート!W565)</f>
        <v/>
      </c>
      <c r="M528" s="502" t="str">
        <f>IF(基本情報入力シート!X565="","",基本情報入力シート!X565)</f>
        <v/>
      </c>
      <c r="N528" s="512" t="str">
        <f>IF(基本情報入力シート!Y565="","",基本情報入力シート!Y565)</f>
        <v/>
      </c>
      <c r="O528" s="519"/>
      <c r="P528" s="523"/>
      <c r="Q528" s="526"/>
      <c r="R528" s="533"/>
      <c r="S528" s="537"/>
      <c r="T528" s="541" t="e">
        <v>#N/A</v>
      </c>
      <c r="U528" s="545"/>
      <c r="V528" s="551"/>
      <c r="W528" s="552"/>
      <c r="X528" s="560" t="e">
        <v>#N/A</v>
      </c>
      <c r="Y528" s="560"/>
      <c r="Z528" s="564"/>
      <c r="AA528" s="569"/>
      <c r="AB528" s="573" t="e">
        <v>#N/A</v>
      </c>
      <c r="AC528" s="577"/>
      <c r="AD528" s="580" t="str">
        <f t="shared" ref="AD528:AD591" si="32">IF(OR(U528="特定加算Ⅰ",U528="特定加算Ⅱ"),IF(OR(AND(N528&lt;&gt;"訪問型サービス（総合事業）",N528&lt;&gt;"通所型サービス（総合事業）",N528&lt;&gt;"（介護予防）短期入所生活介護",N528&lt;&gt;"（介護予防）短期入所療養介護（老健）",N528&lt;&gt;"（介護予防）短期入所療養介護 （病院等（老健以外）)",N528&lt;&gt;"（介護予防）短期入所療養介護（医療院）"),W528&lt;&gt;""),1,""),"")</f>
        <v/>
      </c>
      <c r="AE528" s="583" t="str">
        <f t="shared" ref="AE528:AE591" si="33">IF(AND(O528="",R528=""),"",O528&amp;"から"&amp;R528)</f>
        <v/>
      </c>
      <c r="AF528" s="583" t="str">
        <f t="shared" ref="AF528:AF591" si="34">IF(AND(P528="",U528=""),"",P528&amp;"から"&amp;U528)</f>
        <v/>
      </c>
      <c r="AG528" s="583" t="str">
        <f t="shared" ref="AG528:AG591" si="35">IF(AND(Q528="",Z528=""),"",Q528&amp;"から"&amp;Z528)</f>
        <v/>
      </c>
    </row>
    <row r="529" spans="1:33" ht="24.9" customHeight="1">
      <c r="A529" s="477">
        <v>514</v>
      </c>
      <c r="B529" s="488" t="str">
        <f>IF(基本情報入力シート!C566="","",基本情報入力シート!C566)</f>
        <v/>
      </c>
      <c r="C529" s="488"/>
      <c r="D529" s="488"/>
      <c r="E529" s="488"/>
      <c r="F529" s="488"/>
      <c r="G529" s="488"/>
      <c r="H529" s="488"/>
      <c r="I529" s="488"/>
      <c r="J529" s="494" t="str">
        <f>IF(基本情報入力シート!M566="","",基本情報入力シート!M566)</f>
        <v/>
      </c>
      <c r="K529" s="495" t="str">
        <f>IF(基本情報入力シート!R566="","",基本情報入力シート!R566)</f>
        <v/>
      </c>
      <c r="L529" s="495" t="str">
        <f>IF(基本情報入力シート!W566="","",基本情報入力シート!W566)</f>
        <v/>
      </c>
      <c r="M529" s="502" t="str">
        <f>IF(基本情報入力シート!X566="","",基本情報入力シート!X566)</f>
        <v/>
      </c>
      <c r="N529" s="512" t="str">
        <f>IF(基本情報入力シート!Y566="","",基本情報入力シート!Y566)</f>
        <v/>
      </c>
      <c r="O529" s="519"/>
      <c r="P529" s="523"/>
      <c r="Q529" s="526"/>
      <c r="R529" s="533"/>
      <c r="S529" s="537"/>
      <c r="T529" s="541" t="e">
        <v>#N/A</v>
      </c>
      <c r="U529" s="545"/>
      <c r="V529" s="551"/>
      <c r="W529" s="552"/>
      <c r="X529" s="560" t="e">
        <v>#N/A</v>
      </c>
      <c r="Y529" s="560"/>
      <c r="Z529" s="564"/>
      <c r="AA529" s="569"/>
      <c r="AB529" s="573" t="e">
        <v>#N/A</v>
      </c>
      <c r="AC529" s="577"/>
      <c r="AD529" s="580" t="str">
        <f t="shared" si="32"/>
        <v/>
      </c>
      <c r="AE529" s="583" t="str">
        <f t="shared" si="33"/>
        <v/>
      </c>
      <c r="AF529" s="583" t="str">
        <f t="shared" si="34"/>
        <v/>
      </c>
      <c r="AG529" s="583" t="str">
        <f t="shared" si="35"/>
        <v/>
      </c>
    </row>
    <row r="530" spans="1:33" ht="24.9" customHeight="1">
      <c r="A530" s="477">
        <v>515</v>
      </c>
      <c r="B530" s="488" t="str">
        <f>IF(基本情報入力シート!C567="","",基本情報入力シート!C567)</f>
        <v/>
      </c>
      <c r="C530" s="488"/>
      <c r="D530" s="488"/>
      <c r="E530" s="488"/>
      <c r="F530" s="488"/>
      <c r="G530" s="488"/>
      <c r="H530" s="488"/>
      <c r="I530" s="488"/>
      <c r="J530" s="494" t="str">
        <f>IF(基本情報入力シート!M567="","",基本情報入力シート!M567)</f>
        <v/>
      </c>
      <c r="K530" s="495" t="str">
        <f>IF(基本情報入力シート!R567="","",基本情報入力シート!R567)</f>
        <v/>
      </c>
      <c r="L530" s="495" t="str">
        <f>IF(基本情報入力シート!W567="","",基本情報入力シート!W567)</f>
        <v/>
      </c>
      <c r="M530" s="502" t="str">
        <f>IF(基本情報入力シート!X567="","",基本情報入力シート!X567)</f>
        <v/>
      </c>
      <c r="N530" s="512" t="str">
        <f>IF(基本情報入力シート!Y567="","",基本情報入力シート!Y567)</f>
        <v/>
      </c>
      <c r="O530" s="519"/>
      <c r="P530" s="523"/>
      <c r="Q530" s="526"/>
      <c r="R530" s="533"/>
      <c r="S530" s="537"/>
      <c r="T530" s="541" t="e">
        <v>#N/A</v>
      </c>
      <c r="U530" s="545"/>
      <c r="V530" s="551"/>
      <c r="W530" s="552"/>
      <c r="X530" s="560" t="e">
        <v>#N/A</v>
      </c>
      <c r="Y530" s="560"/>
      <c r="Z530" s="564"/>
      <c r="AA530" s="569"/>
      <c r="AB530" s="573" t="e">
        <v>#N/A</v>
      </c>
      <c r="AC530" s="577"/>
      <c r="AD530" s="580" t="str">
        <f t="shared" si="32"/>
        <v/>
      </c>
      <c r="AE530" s="583" t="str">
        <f t="shared" si="33"/>
        <v/>
      </c>
      <c r="AF530" s="583" t="str">
        <f t="shared" si="34"/>
        <v/>
      </c>
      <c r="AG530" s="583" t="str">
        <f t="shared" si="35"/>
        <v/>
      </c>
    </row>
    <row r="531" spans="1:33" ht="24.9" customHeight="1">
      <c r="A531" s="477">
        <v>516</v>
      </c>
      <c r="B531" s="488" t="str">
        <f>IF(基本情報入力シート!C568="","",基本情報入力シート!C568)</f>
        <v/>
      </c>
      <c r="C531" s="488"/>
      <c r="D531" s="488"/>
      <c r="E531" s="488"/>
      <c r="F531" s="488"/>
      <c r="G531" s="488"/>
      <c r="H531" s="488"/>
      <c r="I531" s="488"/>
      <c r="J531" s="494" t="str">
        <f>IF(基本情報入力シート!M568="","",基本情報入力シート!M568)</f>
        <v/>
      </c>
      <c r="K531" s="495" t="str">
        <f>IF(基本情報入力シート!R568="","",基本情報入力シート!R568)</f>
        <v/>
      </c>
      <c r="L531" s="495" t="str">
        <f>IF(基本情報入力シート!W568="","",基本情報入力シート!W568)</f>
        <v/>
      </c>
      <c r="M531" s="502" t="str">
        <f>IF(基本情報入力シート!X568="","",基本情報入力シート!X568)</f>
        <v/>
      </c>
      <c r="N531" s="512" t="str">
        <f>IF(基本情報入力シート!Y568="","",基本情報入力シート!Y568)</f>
        <v/>
      </c>
      <c r="O531" s="519"/>
      <c r="P531" s="523"/>
      <c r="Q531" s="526"/>
      <c r="R531" s="533"/>
      <c r="S531" s="537"/>
      <c r="T531" s="541" t="e">
        <v>#N/A</v>
      </c>
      <c r="U531" s="545"/>
      <c r="V531" s="551"/>
      <c r="W531" s="552"/>
      <c r="X531" s="560" t="e">
        <v>#N/A</v>
      </c>
      <c r="Y531" s="560"/>
      <c r="Z531" s="564"/>
      <c r="AA531" s="569"/>
      <c r="AB531" s="573" t="e">
        <v>#N/A</v>
      </c>
      <c r="AC531" s="577"/>
      <c r="AD531" s="580" t="str">
        <f t="shared" si="32"/>
        <v/>
      </c>
      <c r="AE531" s="583" t="str">
        <f t="shared" si="33"/>
        <v/>
      </c>
      <c r="AF531" s="583" t="str">
        <f t="shared" si="34"/>
        <v/>
      </c>
      <c r="AG531" s="583" t="str">
        <f t="shared" si="35"/>
        <v/>
      </c>
    </row>
    <row r="532" spans="1:33" ht="24.9" customHeight="1">
      <c r="A532" s="477">
        <v>517</v>
      </c>
      <c r="B532" s="488" t="str">
        <f>IF(基本情報入力シート!C569="","",基本情報入力シート!C569)</f>
        <v/>
      </c>
      <c r="C532" s="488"/>
      <c r="D532" s="488"/>
      <c r="E532" s="488"/>
      <c r="F532" s="488"/>
      <c r="G532" s="488"/>
      <c r="H532" s="488"/>
      <c r="I532" s="488"/>
      <c r="J532" s="494" t="str">
        <f>IF(基本情報入力シート!M569="","",基本情報入力シート!M569)</f>
        <v/>
      </c>
      <c r="K532" s="495" t="str">
        <f>IF(基本情報入力シート!R569="","",基本情報入力シート!R569)</f>
        <v/>
      </c>
      <c r="L532" s="495" t="str">
        <f>IF(基本情報入力シート!W569="","",基本情報入力シート!W569)</f>
        <v/>
      </c>
      <c r="M532" s="502" t="str">
        <f>IF(基本情報入力シート!X569="","",基本情報入力シート!X569)</f>
        <v/>
      </c>
      <c r="N532" s="512" t="str">
        <f>IF(基本情報入力シート!Y569="","",基本情報入力シート!Y569)</f>
        <v/>
      </c>
      <c r="O532" s="519"/>
      <c r="P532" s="523"/>
      <c r="Q532" s="526"/>
      <c r="R532" s="533"/>
      <c r="S532" s="537"/>
      <c r="T532" s="541" t="e">
        <v>#N/A</v>
      </c>
      <c r="U532" s="545"/>
      <c r="V532" s="551"/>
      <c r="W532" s="552"/>
      <c r="X532" s="560" t="e">
        <v>#N/A</v>
      </c>
      <c r="Y532" s="560"/>
      <c r="Z532" s="564"/>
      <c r="AA532" s="569"/>
      <c r="AB532" s="573" t="e">
        <v>#N/A</v>
      </c>
      <c r="AC532" s="577"/>
      <c r="AD532" s="580" t="str">
        <f t="shared" si="32"/>
        <v/>
      </c>
      <c r="AE532" s="583" t="str">
        <f t="shared" si="33"/>
        <v/>
      </c>
      <c r="AF532" s="583" t="str">
        <f t="shared" si="34"/>
        <v/>
      </c>
      <c r="AG532" s="583" t="str">
        <f t="shared" si="35"/>
        <v/>
      </c>
    </row>
    <row r="533" spans="1:33" ht="24.9" customHeight="1">
      <c r="A533" s="477">
        <v>518</v>
      </c>
      <c r="B533" s="488" t="str">
        <f>IF(基本情報入力シート!C570="","",基本情報入力シート!C570)</f>
        <v/>
      </c>
      <c r="C533" s="488"/>
      <c r="D533" s="488"/>
      <c r="E533" s="488"/>
      <c r="F533" s="488"/>
      <c r="G533" s="488"/>
      <c r="H533" s="488"/>
      <c r="I533" s="488"/>
      <c r="J533" s="494" t="str">
        <f>IF(基本情報入力シート!M570="","",基本情報入力シート!M570)</f>
        <v/>
      </c>
      <c r="K533" s="495" t="str">
        <f>IF(基本情報入力シート!R570="","",基本情報入力シート!R570)</f>
        <v/>
      </c>
      <c r="L533" s="495" t="str">
        <f>IF(基本情報入力シート!W570="","",基本情報入力シート!W570)</f>
        <v/>
      </c>
      <c r="M533" s="502" t="str">
        <f>IF(基本情報入力シート!X570="","",基本情報入力シート!X570)</f>
        <v/>
      </c>
      <c r="N533" s="512" t="str">
        <f>IF(基本情報入力シート!Y570="","",基本情報入力シート!Y570)</f>
        <v/>
      </c>
      <c r="O533" s="519"/>
      <c r="P533" s="523"/>
      <c r="Q533" s="526"/>
      <c r="R533" s="533"/>
      <c r="S533" s="537"/>
      <c r="T533" s="541" t="e">
        <v>#N/A</v>
      </c>
      <c r="U533" s="545"/>
      <c r="V533" s="551"/>
      <c r="W533" s="552"/>
      <c r="X533" s="560" t="e">
        <v>#N/A</v>
      </c>
      <c r="Y533" s="560"/>
      <c r="Z533" s="564"/>
      <c r="AA533" s="569"/>
      <c r="AB533" s="573" t="e">
        <v>#N/A</v>
      </c>
      <c r="AC533" s="577"/>
      <c r="AD533" s="580" t="str">
        <f t="shared" si="32"/>
        <v/>
      </c>
      <c r="AE533" s="583" t="str">
        <f t="shared" si="33"/>
        <v/>
      </c>
      <c r="AF533" s="583" t="str">
        <f t="shared" si="34"/>
        <v/>
      </c>
      <c r="AG533" s="583" t="str">
        <f t="shared" si="35"/>
        <v/>
      </c>
    </row>
    <row r="534" spans="1:33" ht="24.9" customHeight="1">
      <c r="A534" s="477">
        <v>519</v>
      </c>
      <c r="B534" s="488" t="str">
        <f>IF(基本情報入力シート!C571="","",基本情報入力シート!C571)</f>
        <v/>
      </c>
      <c r="C534" s="488"/>
      <c r="D534" s="488"/>
      <c r="E534" s="488"/>
      <c r="F534" s="488"/>
      <c r="G534" s="488"/>
      <c r="H534" s="488"/>
      <c r="I534" s="488"/>
      <c r="J534" s="494" t="str">
        <f>IF(基本情報入力シート!M571="","",基本情報入力シート!M571)</f>
        <v/>
      </c>
      <c r="K534" s="495" t="str">
        <f>IF(基本情報入力シート!R571="","",基本情報入力シート!R571)</f>
        <v/>
      </c>
      <c r="L534" s="495" t="str">
        <f>IF(基本情報入力シート!W571="","",基本情報入力シート!W571)</f>
        <v/>
      </c>
      <c r="M534" s="502" t="str">
        <f>IF(基本情報入力シート!X571="","",基本情報入力シート!X571)</f>
        <v/>
      </c>
      <c r="N534" s="512" t="str">
        <f>IF(基本情報入力シート!Y571="","",基本情報入力シート!Y571)</f>
        <v/>
      </c>
      <c r="O534" s="519"/>
      <c r="P534" s="523"/>
      <c r="Q534" s="526"/>
      <c r="R534" s="533"/>
      <c r="S534" s="537"/>
      <c r="T534" s="541" t="e">
        <v>#N/A</v>
      </c>
      <c r="U534" s="545"/>
      <c r="V534" s="551"/>
      <c r="W534" s="552"/>
      <c r="X534" s="560" t="e">
        <v>#N/A</v>
      </c>
      <c r="Y534" s="560"/>
      <c r="Z534" s="564"/>
      <c r="AA534" s="569"/>
      <c r="AB534" s="573" t="e">
        <v>#N/A</v>
      </c>
      <c r="AC534" s="577"/>
      <c r="AD534" s="580" t="str">
        <f t="shared" si="32"/>
        <v/>
      </c>
      <c r="AE534" s="583" t="str">
        <f t="shared" si="33"/>
        <v/>
      </c>
      <c r="AF534" s="583" t="str">
        <f t="shared" si="34"/>
        <v/>
      </c>
      <c r="AG534" s="583" t="str">
        <f t="shared" si="35"/>
        <v/>
      </c>
    </row>
    <row r="535" spans="1:33" ht="24.9" customHeight="1">
      <c r="A535" s="477">
        <v>520</v>
      </c>
      <c r="B535" s="488" t="str">
        <f>IF(基本情報入力シート!C572="","",基本情報入力シート!C572)</f>
        <v/>
      </c>
      <c r="C535" s="488"/>
      <c r="D535" s="488"/>
      <c r="E535" s="488"/>
      <c r="F535" s="488"/>
      <c r="G535" s="488"/>
      <c r="H535" s="488"/>
      <c r="I535" s="488"/>
      <c r="J535" s="494" t="str">
        <f>IF(基本情報入力シート!M572="","",基本情報入力シート!M572)</f>
        <v/>
      </c>
      <c r="K535" s="495" t="str">
        <f>IF(基本情報入力シート!R572="","",基本情報入力シート!R572)</f>
        <v/>
      </c>
      <c r="L535" s="495" t="str">
        <f>IF(基本情報入力シート!W572="","",基本情報入力シート!W572)</f>
        <v/>
      </c>
      <c r="M535" s="502" t="str">
        <f>IF(基本情報入力シート!X572="","",基本情報入力シート!X572)</f>
        <v/>
      </c>
      <c r="N535" s="512" t="str">
        <f>IF(基本情報入力シート!Y572="","",基本情報入力シート!Y572)</f>
        <v/>
      </c>
      <c r="O535" s="519"/>
      <c r="P535" s="523"/>
      <c r="Q535" s="526"/>
      <c r="R535" s="533"/>
      <c r="S535" s="537"/>
      <c r="T535" s="541" t="e">
        <v>#N/A</v>
      </c>
      <c r="U535" s="545"/>
      <c r="V535" s="551"/>
      <c r="W535" s="552"/>
      <c r="X535" s="560" t="e">
        <v>#N/A</v>
      </c>
      <c r="Y535" s="560"/>
      <c r="Z535" s="564"/>
      <c r="AA535" s="569"/>
      <c r="AB535" s="573" t="e">
        <v>#N/A</v>
      </c>
      <c r="AC535" s="577"/>
      <c r="AD535" s="580" t="str">
        <f t="shared" si="32"/>
        <v/>
      </c>
      <c r="AE535" s="583" t="str">
        <f t="shared" si="33"/>
        <v/>
      </c>
      <c r="AF535" s="583" t="str">
        <f t="shared" si="34"/>
        <v/>
      </c>
      <c r="AG535" s="583" t="str">
        <f t="shared" si="35"/>
        <v/>
      </c>
    </row>
    <row r="536" spans="1:33" ht="24.9" customHeight="1">
      <c r="A536" s="477">
        <v>521</v>
      </c>
      <c r="B536" s="488" t="str">
        <f>IF(基本情報入力シート!C573="","",基本情報入力シート!C573)</f>
        <v/>
      </c>
      <c r="C536" s="488"/>
      <c r="D536" s="488"/>
      <c r="E536" s="488"/>
      <c r="F536" s="488"/>
      <c r="G536" s="488"/>
      <c r="H536" s="488"/>
      <c r="I536" s="488"/>
      <c r="J536" s="494" t="str">
        <f>IF(基本情報入力シート!M573="","",基本情報入力シート!M573)</f>
        <v/>
      </c>
      <c r="K536" s="495" t="str">
        <f>IF(基本情報入力シート!R573="","",基本情報入力シート!R573)</f>
        <v/>
      </c>
      <c r="L536" s="495" t="str">
        <f>IF(基本情報入力シート!W573="","",基本情報入力シート!W573)</f>
        <v/>
      </c>
      <c r="M536" s="502" t="str">
        <f>IF(基本情報入力シート!X573="","",基本情報入力シート!X573)</f>
        <v/>
      </c>
      <c r="N536" s="512" t="str">
        <f>IF(基本情報入力シート!Y573="","",基本情報入力シート!Y573)</f>
        <v/>
      </c>
      <c r="O536" s="519"/>
      <c r="P536" s="523"/>
      <c r="Q536" s="526"/>
      <c r="R536" s="533"/>
      <c r="S536" s="537"/>
      <c r="T536" s="541" t="e">
        <v>#N/A</v>
      </c>
      <c r="U536" s="545"/>
      <c r="V536" s="551"/>
      <c r="W536" s="552"/>
      <c r="X536" s="560" t="e">
        <v>#N/A</v>
      </c>
      <c r="Y536" s="560"/>
      <c r="Z536" s="564"/>
      <c r="AA536" s="569"/>
      <c r="AB536" s="573" t="e">
        <v>#N/A</v>
      </c>
      <c r="AC536" s="577"/>
      <c r="AD536" s="580" t="str">
        <f t="shared" si="32"/>
        <v/>
      </c>
      <c r="AE536" s="583" t="str">
        <f t="shared" si="33"/>
        <v/>
      </c>
      <c r="AF536" s="583" t="str">
        <f t="shared" si="34"/>
        <v/>
      </c>
      <c r="AG536" s="583" t="str">
        <f t="shared" si="35"/>
        <v/>
      </c>
    </row>
    <row r="537" spans="1:33" ht="24.9" customHeight="1">
      <c r="A537" s="477">
        <v>522</v>
      </c>
      <c r="B537" s="488" t="str">
        <f>IF(基本情報入力シート!C574="","",基本情報入力シート!C574)</f>
        <v/>
      </c>
      <c r="C537" s="488"/>
      <c r="D537" s="488"/>
      <c r="E537" s="488"/>
      <c r="F537" s="488"/>
      <c r="G537" s="488"/>
      <c r="H537" s="488"/>
      <c r="I537" s="488"/>
      <c r="J537" s="494" t="str">
        <f>IF(基本情報入力シート!M574="","",基本情報入力シート!M574)</f>
        <v/>
      </c>
      <c r="K537" s="495" t="str">
        <f>IF(基本情報入力シート!R574="","",基本情報入力シート!R574)</f>
        <v/>
      </c>
      <c r="L537" s="495" t="str">
        <f>IF(基本情報入力シート!W574="","",基本情報入力シート!W574)</f>
        <v/>
      </c>
      <c r="M537" s="502" t="str">
        <f>IF(基本情報入力シート!X574="","",基本情報入力シート!X574)</f>
        <v/>
      </c>
      <c r="N537" s="512" t="str">
        <f>IF(基本情報入力シート!Y574="","",基本情報入力シート!Y574)</f>
        <v/>
      </c>
      <c r="O537" s="519"/>
      <c r="P537" s="523"/>
      <c r="Q537" s="526"/>
      <c r="R537" s="533"/>
      <c r="S537" s="537"/>
      <c r="T537" s="541" t="e">
        <v>#N/A</v>
      </c>
      <c r="U537" s="545"/>
      <c r="V537" s="551"/>
      <c r="W537" s="552"/>
      <c r="X537" s="560" t="e">
        <v>#N/A</v>
      </c>
      <c r="Y537" s="560"/>
      <c r="Z537" s="564"/>
      <c r="AA537" s="569"/>
      <c r="AB537" s="573" t="e">
        <v>#N/A</v>
      </c>
      <c r="AC537" s="577"/>
      <c r="AD537" s="580" t="str">
        <f t="shared" si="32"/>
        <v/>
      </c>
      <c r="AE537" s="583" t="str">
        <f t="shared" si="33"/>
        <v/>
      </c>
      <c r="AF537" s="583" t="str">
        <f t="shared" si="34"/>
        <v/>
      </c>
      <c r="AG537" s="583" t="str">
        <f t="shared" si="35"/>
        <v/>
      </c>
    </row>
    <row r="538" spans="1:33" ht="24.9" customHeight="1">
      <c r="A538" s="477">
        <v>523</v>
      </c>
      <c r="B538" s="488" t="str">
        <f>IF(基本情報入力シート!C575="","",基本情報入力シート!C575)</f>
        <v/>
      </c>
      <c r="C538" s="488"/>
      <c r="D538" s="488"/>
      <c r="E538" s="488"/>
      <c r="F538" s="488"/>
      <c r="G538" s="488"/>
      <c r="H538" s="488"/>
      <c r="I538" s="488"/>
      <c r="J538" s="494" t="str">
        <f>IF(基本情報入力シート!M575="","",基本情報入力シート!M575)</f>
        <v/>
      </c>
      <c r="K538" s="495" t="str">
        <f>IF(基本情報入力シート!R575="","",基本情報入力シート!R575)</f>
        <v/>
      </c>
      <c r="L538" s="495" t="str">
        <f>IF(基本情報入力シート!W575="","",基本情報入力シート!W575)</f>
        <v/>
      </c>
      <c r="M538" s="502" t="str">
        <f>IF(基本情報入力シート!X575="","",基本情報入力シート!X575)</f>
        <v/>
      </c>
      <c r="N538" s="512" t="str">
        <f>IF(基本情報入力シート!Y575="","",基本情報入力シート!Y575)</f>
        <v/>
      </c>
      <c r="O538" s="519"/>
      <c r="P538" s="523"/>
      <c r="Q538" s="526"/>
      <c r="R538" s="533"/>
      <c r="S538" s="537"/>
      <c r="T538" s="541" t="e">
        <v>#N/A</v>
      </c>
      <c r="U538" s="545"/>
      <c r="V538" s="551"/>
      <c r="W538" s="552"/>
      <c r="X538" s="560" t="e">
        <v>#N/A</v>
      </c>
      <c r="Y538" s="560"/>
      <c r="Z538" s="564"/>
      <c r="AA538" s="569"/>
      <c r="AB538" s="573" t="e">
        <v>#N/A</v>
      </c>
      <c r="AC538" s="577"/>
      <c r="AD538" s="580" t="str">
        <f t="shared" si="32"/>
        <v/>
      </c>
      <c r="AE538" s="583" t="str">
        <f t="shared" si="33"/>
        <v/>
      </c>
      <c r="AF538" s="583" t="str">
        <f t="shared" si="34"/>
        <v/>
      </c>
      <c r="AG538" s="583" t="str">
        <f t="shared" si="35"/>
        <v/>
      </c>
    </row>
    <row r="539" spans="1:33" ht="24.9" customHeight="1">
      <c r="A539" s="477">
        <v>524</v>
      </c>
      <c r="B539" s="488" t="str">
        <f>IF(基本情報入力シート!C576="","",基本情報入力シート!C576)</f>
        <v/>
      </c>
      <c r="C539" s="488"/>
      <c r="D539" s="488"/>
      <c r="E539" s="488"/>
      <c r="F539" s="488"/>
      <c r="G539" s="488"/>
      <c r="H539" s="488"/>
      <c r="I539" s="488"/>
      <c r="J539" s="494" t="str">
        <f>IF(基本情報入力シート!M576="","",基本情報入力シート!M576)</f>
        <v/>
      </c>
      <c r="K539" s="495" t="str">
        <f>IF(基本情報入力シート!R576="","",基本情報入力シート!R576)</f>
        <v/>
      </c>
      <c r="L539" s="495" t="str">
        <f>IF(基本情報入力シート!W576="","",基本情報入力シート!W576)</f>
        <v/>
      </c>
      <c r="M539" s="502" t="str">
        <f>IF(基本情報入力シート!X576="","",基本情報入力シート!X576)</f>
        <v/>
      </c>
      <c r="N539" s="512" t="str">
        <f>IF(基本情報入力シート!Y576="","",基本情報入力シート!Y576)</f>
        <v/>
      </c>
      <c r="O539" s="519"/>
      <c r="P539" s="523"/>
      <c r="Q539" s="526"/>
      <c r="R539" s="533"/>
      <c r="S539" s="537"/>
      <c r="T539" s="541" t="e">
        <v>#N/A</v>
      </c>
      <c r="U539" s="545"/>
      <c r="V539" s="551"/>
      <c r="W539" s="552"/>
      <c r="X539" s="560" t="e">
        <v>#N/A</v>
      </c>
      <c r="Y539" s="560"/>
      <c r="Z539" s="564"/>
      <c r="AA539" s="569"/>
      <c r="AB539" s="573" t="e">
        <v>#N/A</v>
      </c>
      <c r="AC539" s="577"/>
      <c r="AD539" s="580" t="str">
        <f t="shared" si="32"/>
        <v/>
      </c>
      <c r="AE539" s="583" t="str">
        <f t="shared" si="33"/>
        <v/>
      </c>
      <c r="AF539" s="583" t="str">
        <f t="shared" si="34"/>
        <v/>
      </c>
      <c r="AG539" s="583" t="str">
        <f t="shared" si="35"/>
        <v/>
      </c>
    </row>
    <row r="540" spans="1:33" ht="24.9" customHeight="1">
      <c r="A540" s="477">
        <v>525</v>
      </c>
      <c r="B540" s="488" t="str">
        <f>IF(基本情報入力シート!C577="","",基本情報入力シート!C577)</f>
        <v/>
      </c>
      <c r="C540" s="488"/>
      <c r="D540" s="488"/>
      <c r="E540" s="488"/>
      <c r="F540" s="488"/>
      <c r="G540" s="488"/>
      <c r="H540" s="488"/>
      <c r="I540" s="488"/>
      <c r="J540" s="494" t="str">
        <f>IF(基本情報入力シート!M577="","",基本情報入力シート!M577)</f>
        <v/>
      </c>
      <c r="K540" s="495" t="str">
        <f>IF(基本情報入力シート!R577="","",基本情報入力シート!R577)</f>
        <v/>
      </c>
      <c r="L540" s="495" t="str">
        <f>IF(基本情報入力シート!W577="","",基本情報入力シート!W577)</f>
        <v/>
      </c>
      <c r="M540" s="502" t="str">
        <f>IF(基本情報入力シート!X577="","",基本情報入力シート!X577)</f>
        <v/>
      </c>
      <c r="N540" s="512" t="str">
        <f>IF(基本情報入力シート!Y577="","",基本情報入力シート!Y577)</f>
        <v/>
      </c>
      <c r="O540" s="519"/>
      <c r="P540" s="523"/>
      <c r="Q540" s="526"/>
      <c r="R540" s="533"/>
      <c r="S540" s="537"/>
      <c r="T540" s="541" t="e">
        <v>#N/A</v>
      </c>
      <c r="U540" s="545"/>
      <c r="V540" s="551"/>
      <c r="W540" s="552"/>
      <c r="X540" s="560" t="e">
        <v>#N/A</v>
      </c>
      <c r="Y540" s="560"/>
      <c r="Z540" s="564"/>
      <c r="AA540" s="569"/>
      <c r="AB540" s="573" t="e">
        <v>#N/A</v>
      </c>
      <c r="AC540" s="577"/>
      <c r="AD540" s="580" t="str">
        <f t="shared" si="32"/>
        <v/>
      </c>
      <c r="AE540" s="583" t="str">
        <f t="shared" si="33"/>
        <v/>
      </c>
      <c r="AF540" s="583" t="str">
        <f t="shared" si="34"/>
        <v/>
      </c>
      <c r="AG540" s="583" t="str">
        <f t="shared" si="35"/>
        <v/>
      </c>
    </row>
    <row r="541" spans="1:33" ht="24.9" customHeight="1">
      <c r="A541" s="477">
        <v>526</v>
      </c>
      <c r="B541" s="488" t="str">
        <f>IF(基本情報入力シート!C578="","",基本情報入力シート!C578)</f>
        <v/>
      </c>
      <c r="C541" s="488"/>
      <c r="D541" s="488"/>
      <c r="E541" s="488"/>
      <c r="F541" s="488"/>
      <c r="G541" s="488"/>
      <c r="H541" s="488"/>
      <c r="I541" s="488"/>
      <c r="J541" s="494" t="str">
        <f>IF(基本情報入力シート!M578="","",基本情報入力シート!M578)</f>
        <v/>
      </c>
      <c r="K541" s="495" t="str">
        <f>IF(基本情報入力シート!R578="","",基本情報入力シート!R578)</f>
        <v/>
      </c>
      <c r="L541" s="495" t="str">
        <f>IF(基本情報入力シート!W578="","",基本情報入力シート!W578)</f>
        <v/>
      </c>
      <c r="M541" s="502" t="str">
        <f>IF(基本情報入力シート!X578="","",基本情報入力シート!X578)</f>
        <v/>
      </c>
      <c r="N541" s="512" t="str">
        <f>IF(基本情報入力シート!Y578="","",基本情報入力シート!Y578)</f>
        <v/>
      </c>
      <c r="O541" s="519"/>
      <c r="P541" s="523"/>
      <c r="Q541" s="526"/>
      <c r="R541" s="533"/>
      <c r="S541" s="537"/>
      <c r="T541" s="541" t="e">
        <v>#N/A</v>
      </c>
      <c r="U541" s="545"/>
      <c r="V541" s="551"/>
      <c r="W541" s="552"/>
      <c r="X541" s="560" t="e">
        <v>#N/A</v>
      </c>
      <c r="Y541" s="560"/>
      <c r="Z541" s="564"/>
      <c r="AA541" s="569"/>
      <c r="AB541" s="573" t="e">
        <v>#N/A</v>
      </c>
      <c r="AC541" s="577"/>
      <c r="AD541" s="580" t="str">
        <f t="shared" si="32"/>
        <v/>
      </c>
      <c r="AE541" s="583" t="str">
        <f t="shared" si="33"/>
        <v/>
      </c>
      <c r="AF541" s="583" t="str">
        <f t="shared" si="34"/>
        <v/>
      </c>
      <c r="AG541" s="583" t="str">
        <f t="shared" si="35"/>
        <v/>
      </c>
    </row>
    <row r="542" spans="1:33" ht="24.9" customHeight="1">
      <c r="A542" s="477">
        <v>527</v>
      </c>
      <c r="B542" s="488" t="str">
        <f>IF(基本情報入力シート!C579="","",基本情報入力シート!C579)</f>
        <v/>
      </c>
      <c r="C542" s="488"/>
      <c r="D542" s="488"/>
      <c r="E542" s="488"/>
      <c r="F542" s="488"/>
      <c r="G542" s="488"/>
      <c r="H542" s="488"/>
      <c r="I542" s="488"/>
      <c r="J542" s="494" t="str">
        <f>IF(基本情報入力シート!M579="","",基本情報入力シート!M579)</f>
        <v/>
      </c>
      <c r="K542" s="495" t="str">
        <f>IF(基本情報入力シート!R579="","",基本情報入力シート!R579)</f>
        <v/>
      </c>
      <c r="L542" s="495" t="str">
        <f>IF(基本情報入力シート!W579="","",基本情報入力シート!W579)</f>
        <v/>
      </c>
      <c r="M542" s="502" t="str">
        <f>IF(基本情報入力シート!X579="","",基本情報入力シート!X579)</f>
        <v/>
      </c>
      <c r="N542" s="512" t="str">
        <f>IF(基本情報入力シート!Y579="","",基本情報入力シート!Y579)</f>
        <v/>
      </c>
      <c r="O542" s="519"/>
      <c r="P542" s="523"/>
      <c r="Q542" s="526"/>
      <c r="R542" s="533"/>
      <c r="S542" s="537"/>
      <c r="T542" s="541" t="e">
        <v>#N/A</v>
      </c>
      <c r="U542" s="545"/>
      <c r="V542" s="551"/>
      <c r="W542" s="552"/>
      <c r="X542" s="560" t="e">
        <v>#N/A</v>
      </c>
      <c r="Y542" s="560"/>
      <c r="Z542" s="564"/>
      <c r="AA542" s="569"/>
      <c r="AB542" s="573" t="e">
        <v>#N/A</v>
      </c>
      <c r="AC542" s="577"/>
      <c r="AD542" s="580" t="str">
        <f t="shared" si="32"/>
        <v/>
      </c>
      <c r="AE542" s="583" t="str">
        <f t="shared" si="33"/>
        <v/>
      </c>
      <c r="AF542" s="583" t="str">
        <f t="shared" si="34"/>
        <v/>
      </c>
      <c r="AG542" s="583" t="str">
        <f t="shared" si="35"/>
        <v/>
      </c>
    </row>
    <row r="543" spans="1:33" ht="24.9" customHeight="1">
      <c r="A543" s="477">
        <v>528</v>
      </c>
      <c r="B543" s="488" t="str">
        <f>IF(基本情報入力シート!C580="","",基本情報入力シート!C580)</f>
        <v/>
      </c>
      <c r="C543" s="488"/>
      <c r="D543" s="488"/>
      <c r="E543" s="488"/>
      <c r="F543" s="488"/>
      <c r="G543" s="488"/>
      <c r="H543" s="488"/>
      <c r="I543" s="488"/>
      <c r="J543" s="494" t="str">
        <f>IF(基本情報入力シート!M580="","",基本情報入力シート!M580)</f>
        <v/>
      </c>
      <c r="K543" s="495" t="str">
        <f>IF(基本情報入力シート!R580="","",基本情報入力シート!R580)</f>
        <v/>
      </c>
      <c r="L543" s="495" t="str">
        <f>IF(基本情報入力シート!W580="","",基本情報入力シート!W580)</f>
        <v/>
      </c>
      <c r="M543" s="502" t="str">
        <f>IF(基本情報入力シート!X580="","",基本情報入力シート!X580)</f>
        <v/>
      </c>
      <c r="N543" s="512" t="str">
        <f>IF(基本情報入力シート!Y580="","",基本情報入力シート!Y580)</f>
        <v/>
      </c>
      <c r="O543" s="519"/>
      <c r="P543" s="523"/>
      <c r="Q543" s="526"/>
      <c r="R543" s="533"/>
      <c r="S543" s="537"/>
      <c r="T543" s="541" t="e">
        <v>#N/A</v>
      </c>
      <c r="U543" s="545"/>
      <c r="V543" s="551"/>
      <c r="W543" s="552"/>
      <c r="X543" s="560" t="e">
        <v>#N/A</v>
      </c>
      <c r="Y543" s="560"/>
      <c r="Z543" s="564"/>
      <c r="AA543" s="569"/>
      <c r="AB543" s="573" t="e">
        <v>#N/A</v>
      </c>
      <c r="AC543" s="577"/>
      <c r="AD543" s="580" t="str">
        <f t="shared" si="32"/>
        <v/>
      </c>
      <c r="AE543" s="583" t="str">
        <f t="shared" si="33"/>
        <v/>
      </c>
      <c r="AF543" s="583" t="str">
        <f t="shared" si="34"/>
        <v/>
      </c>
      <c r="AG543" s="583" t="str">
        <f t="shared" si="35"/>
        <v/>
      </c>
    </row>
    <row r="544" spans="1:33" ht="24.9" customHeight="1">
      <c r="A544" s="477">
        <v>529</v>
      </c>
      <c r="B544" s="488" t="str">
        <f>IF(基本情報入力シート!C581="","",基本情報入力シート!C581)</f>
        <v/>
      </c>
      <c r="C544" s="488"/>
      <c r="D544" s="488"/>
      <c r="E544" s="488"/>
      <c r="F544" s="488"/>
      <c r="G544" s="488"/>
      <c r="H544" s="488"/>
      <c r="I544" s="488"/>
      <c r="J544" s="494" t="str">
        <f>IF(基本情報入力シート!M581="","",基本情報入力シート!M581)</f>
        <v/>
      </c>
      <c r="K544" s="495" t="str">
        <f>IF(基本情報入力シート!R581="","",基本情報入力シート!R581)</f>
        <v/>
      </c>
      <c r="L544" s="495" t="str">
        <f>IF(基本情報入力シート!W581="","",基本情報入力シート!W581)</f>
        <v/>
      </c>
      <c r="M544" s="502" t="str">
        <f>IF(基本情報入力シート!X581="","",基本情報入力シート!X581)</f>
        <v/>
      </c>
      <c r="N544" s="512" t="str">
        <f>IF(基本情報入力シート!Y581="","",基本情報入力シート!Y581)</f>
        <v/>
      </c>
      <c r="O544" s="519"/>
      <c r="P544" s="523"/>
      <c r="Q544" s="526"/>
      <c r="R544" s="533"/>
      <c r="S544" s="537"/>
      <c r="T544" s="541" t="e">
        <v>#N/A</v>
      </c>
      <c r="U544" s="545"/>
      <c r="V544" s="551"/>
      <c r="W544" s="552"/>
      <c r="X544" s="560" t="e">
        <v>#N/A</v>
      </c>
      <c r="Y544" s="560"/>
      <c r="Z544" s="564"/>
      <c r="AA544" s="569"/>
      <c r="AB544" s="573" t="e">
        <v>#N/A</v>
      </c>
      <c r="AC544" s="577"/>
      <c r="AD544" s="580" t="str">
        <f t="shared" si="32"/>
        <v/>
      </c>
      <c r="AE544" s="583" t="str">
        <f t="shared" si="33"/>
        <v/>
      </c>
      <c r="AF544" s="583" t="str">
        <f t="shared" si="34"/>
        <v/>
      </c>
      <c r="AG544" s="583" t="str">
        <f t="shared" si="35"/>
        <v/>
      </c>
    </row>
    <row r="545" spans="1:33" ht="24.9" customHeight="1">
      <c r="A545" s="477">
        <v>530</v>
      </c>
      <c r="B545" s="488" t="str">
        <f>IF(基本情報入力シート!C582="","",基本情報入力シート!C582)</f>
        <v/>
      </c>
      <c r="C545" s="488"/>
      <c r="D545" s="488"/>
      <c r="E545" s="488"/>
      <c r="F545" s="488"/>
      <c r="G545" s="488"/>
      <c r="H545" s="488"/>
      <c r="I545" s="488"/>
      <c r="J545" s="494" t="str">
        <f>IF(基本情報入力シート!M582="","",基本情報入力シート!M582)</f>
        <v/>
      </c>
      <c r="K545" s="495" t="str">
        <f>IF(基本情報入力シート!R582="","",基本情報入力シート!R582)</f>
        <v/>
      </c>
      <c r="L545" s="495" t="str">
        <f>IF(基本情報入力シート!W582="","",基本情報入力シート!W582)</f>
        <v/>
      </c>
      <c r="M545" s="502" t="str">
        <f>IF(基本情報入力シート!X582="","",基本情報入力シート!X582)</f>
        <v/>
      </c>
      <c r="N545" s="512" t="str">
        <f>IF(基本情報入力シート!Y582="","",基本情報入力シート!Y582)</f>
        <v/>
      </c>
      <c r="O545" s="519"/>
      <c r="P545" s="523"/>
      <c r="Q545" s="526"/>
      <c r="R545" s="533"/>
      <c r="S545" s="537"/>
      <c r="T545" s="541" t="e">
        <v>#N/A</v>
      </c>
      <c r="U545" s="545"/>
      <c r="V545" s="551"/>
      <c r="W545" s="552"/>
      <c r="X545" s="560" t="e">
        <v>#N/A</v>
      </c>
      <c r="Y545" s="560"/>
      <c r="Z545" s="564"/>
      <c r="AA545" s="569"/>
      <c r="AB545" s="573" t="e">
        <v>#N/A</v>
      </c>
      <c r="AC545" s="577"/>
      <c r="AD545" s="580" t="str">
        <f t="shared" si="32"/>
        <v/>
      </c>
      <c r="AE545" s="583" t="str">
        <f t="shared" si="33"/>
        <v/>
      </c>
      <c r="AF545" s="583" t="str">
        <f t="shared" si="34"/>
        <v/>
      </c>
      <c r="AG545" s="583" t="str">
        <f t="shared" si="35"/>
        <v/>
      </c>
    </row>
    <row r="546" spans="1:33" ht="24.9" customHeight="1">
      <c r="A546" s="477">
        <v>531</v>
      </c>
      <c r="B546" s="488" t="str">
        <f>IF(基本情報入力シート!C583="","",基本情報入力シート!C583)</f>
        <v/>
      </c>
      <c r="C546" s="488"/>
      <c r="D546" s="488"/>
      <c r="E546" s="488"/>
      <c r="F546" s="488"/>
      <c r="G546" s="488"/>
      <c r="H546" s="488"/>
      <c r="I546" s="488"/>
      <c r="J546" s="494" t="str">
        <f>IF(基本情報入力シート!M583="","",基本情報入力シート!M583)</f>
        <v/>
      </c>
      <c r="K546" s="495" t="str">
        <f>IF(基本情報入力シート!R583="","",基本情報入力シート!R583)</f>
        <v/>
      </c>
      <c r="L546" s="495" t="str">
        <f>IF(基本情報入力シート!W583="","",基本情報入力シート!W583)</f>
        <v/>
      </c>
      <c r="M546" s="502" t="str">
        <f>IF(基本情報入力シート!X583="","",基本情報入力シート!X583)</f>
        <v/>
      </c>
      <c r="N546" s="512" t="str">
        <f>IF(基本情報入力シート!Y583="","",基本情報入力シート!Y583)</f>
        <v/>
      </c>
      <c r="O546" s="519"/>
      <c r="P546" s="523"/>
      <c r="Q546" s="526"/>
      <c r="R546" s="533"/>
      <c r="S546" s="537"/>
      <c r="T546" s="541" t="e">
        <v>#N/A</v>
      </c>
      <c r="U546" s="545"/>
      <c r="V546" s="551"/>
      <c r="W546" s="552"/>
      <c r="X546" s="560" t="e">
        <v>#N/A</v>
      </c>
      <c r="Y546" s="560"/>
      <c r="Z546" s="564"/>
      <c r="AA546" s="569"/>
      <c r="AB546" s="573" t="e">
        <v>#N/A</v>
      </c>
      <c r="AC546" s="577"/>
      <c r="AD546" s="580" t="str">
        <f t="shared" si="32"/>
        <v/>
      </c>
      <c r="AE546" s="583" t="str">
        <f t="shared" si="33"/>
        <v/>
      </c>
      <c r="AF546" s="583" t="str">
        <f t="shared" si="34"/>
        <v/>
      </c>
      <c r="AG546" s="583" t="str">
        <f t="shared" si="35"/>
        <v/>
      </c>
    </row>
    <row r="547" spans="1:33" ht="24.9" customHeight="1">
      <c r="A547" s="477">
        <v>532</v>
      </c>
      <c r="B547" s="488" t="str">
        <f>IF(基本情報入力シート!C584="","",基本情報入力シート!C584)</f>
        <v/>
      </c>
      <c r="C547" s="488"/>
      <c r="D547" s="488"/>
      <c r="E547" s="488"/>
      <c r="F547" s="488"/>
      <c r="G547" s="488"/>
      <c r="H547" s="488"/>
      <c r="I547" s="488"/>
      <c r="J547" s="494" t="str">
        <f>IF(基本情報入力シート!M584="","",基本情報入力シート!M584)</f>
        <v/>
      </c>
      <c r="K547" s="495" t="str">
        <f>IF(基本情報入力シート!R584="","",基本情報入力シート!R584)</f>
        <v/>
      </c>
      <c r="L547" s="495" t="str">
        <f>IF(基本情報入力シート!W584="","",基本情報入力シート!W584)</f>
        <v/>
      </c>
      <c r="M547" s="502" t="str">
        <f>IF(基本情報入力シート!X584="","",基本情報入力シート!X584)</f>
        <v/>
      </c>
      <c r="N547" s="512" t="str">
        <f>IF(基本情報入力シート!Y584="","",基本情報入力シート!Y584)</f>
        <v/>
      </c>
      <c r="O547" s="519"/>
      <c r="P547" s="523"/>
      <c r="Q547" s="526"/>
      <c r="R547" s="533"/>
      <c r="S547" s="537"/>
      <c r="T547" s="541" t="e">
        <v>#N/A</v>
      </c>
      <c r="U547" s="545"/>
      <c r="V547" s="551"/>
      <c r="W547" s="552"/>
      <c r="X547" s="560" t="e">
        <v>#N/A</v>
      </c>
      <c r="Y547" s="560"/>
      <c r="Z547" s="564"/>
      <c r="AA547" s="569"/>
      <c r="AB547" s="573" t="e">
        <v>#N/A</v>
      </c>
      <c r="AC547" s="577"/>
      <c r="AD547" s="580" t="str">
        <f t="shared" si="32"/>
        <v/>
      </c>
      <c r="AE547" s="583" t="str">
        <f t="shared" si="33"/>
        <v/>
      </c>
      <c r="AF547" s="583" t="str">
        <f t="shared" si="34"/>
        <v/>
      </c>
      <c r="AG547" s="583" t="str">
        <f t="shared" si="35"/>
        <v/>
      </c>
    </row>
    <row r="548" spans="1:33" ht="24.9" customHeight="1">
      <c r="A548" s="477">
        <v>533</v>
      </c>
      <c r="B548" s="488" t="str">
        <f>IF(基本情報入力シート!C585="","",基本情報入力シート!C585)</f>
        <v/>
      </c>
      <c r="C548" s="488"/>
      <c r="D548" s="488"/>
      <c r="E548" s="488"/>
      <c r="F548" s="488"/>
      <c r="G548" s="488"/>
      <c r="H548" s="488"/>
      <c r="I548" s="488"/>
      <c r="J548" s="494" t="str">
        <f>IF(基本情報入力シート!M585="","",基本情報入力シート!M585)</f>
        <v/>
      </c>
      <c r="K548" s="495" t="str">
        <f>IF(基本情報入力シート!R585="","",基本情報入力シート!R585)</f>
        <v/>
      </c>
      <c r="L548" s="495" t="str">
        <f>IF(基本情報入力シート!W585="","",基本情報入力シート!W585)</f>
        <v/>
      </c>
      <c r="M548" s="502" t="str">
        <f>IF(基本情報入力シート!X585="","",基本情報入力シート!X585)</f>
        <v/>
      </c>
      <c r="N548" s="512" t="str">
        <f>IF(基本情報入力シート!Y585="","",基本情報入力シート!Y585)</f>
        <v/>
      </c>
      <c r="O548" s="519"/>
      <c r="P548" s="523"/>
      <c r="Q548" s="526"/>
      <c r="R548" s="533"/>
      <c r="S548" s="537"/>
      <c r="T548" s="541" t="e">
        <v>#N/A</v>
      </c>
      <c r="U548" s="545"/>
      <c r="V548" s="551"/>
      <c r="W548" s="552"/>
      <c r="X548" s="560" t="e">
        <v>#N/A</v>
      </c>
      <c r="Y548" s="560"/>
      <c r="Z548" s="564"/>
      <c r="AA548" s="569"/>
      <c r="AB548" s="573" t="e">
        <v>#N/A</v>
      </c>
      <c r="AC548" s="577"/>
      <c r="AD548" s="580" t="str">
        <f t="shared" si="32"/>
        <v/>
      </c>
      <c r="AE548" s="583" t="str">
        <f t="shared" si="33"/>
        <v/>
      </c>
      <c r="AF548" s="583" t="str">
        <f t="shared" si="34"/>
        <v/>
      </c>
      <c r="AG548" s="583" t="str">
        <f t="shared" si="35"/>
        <v/>
      </c>
    </row>
    <row r="549" spans="1:33" ht="24.9" customHeight="1">
      <c r="A549" s="477">
        <v>534</v>
      </c>
      <c r="B549" s="488" t="str">
        <f>IF(基本情報入力シート!C586="","",基本情報入力シート!C586)</f>
        <v/>
      </c>
      <c r="C549" s="488"/>
      <c r="D549" s="488"/>
      <c r="E549" s="488"/>
      <c r="F549" s="488"/>
      <c r="G549" s="488"/>
      <c r="H549" s="488"/>
      <c r="I549" s="488"/>
      <c r="J549" s="494" t="str">
        <f>IF(基本情報入力シート!M586="","",基本情報入力シート!M586)</f>
        <v/>
      </c>
      <c r="K549" s="495" t="str">
        <f>IF(基本情報入力シート!R586="","",基本情報入力シート!R586)</f>
        <v/>
      </c>
      <c r="L549" s="495" t="str">
        <f>IF(基本情報入力シート!W586="","",基本情報入力シート!W586)</f>
        <v/>
      </c>
      <c r="M549" s="502" t="str">
        <f>IF(基本情報入力シート!X586="","",基本情報入力シート!X586)</f>
        <v/>
      </c>
      <c r="N549" s="512" t="str">
        <f>IF(基本情報入力シート!Y586="","",基本情報入力シート!Y586)</f>
        <v/>
      </c>
      <c r="O549" s="519"/>
      <c r="P549" s="523"/>
      <c r="Q549" s="526"/>
      <c r="R549" s="533"/>
      <c r="S549" s="537"/>
      <c r="T549" s="541" t="e">
        <v>#N/A</v>
      </c>
      <c r="U549" s="545"/>
      <c r="V549" s="551"/>
      <c r="W549" s="552"/>
      <c r="X549" s="560" t="e">
        <v>#N/A</v>
      </c>
      <c r="Y549" s="560"/>
      <c r="Z549" s="564"/>
      <c r="AA549" s="569"/>
      <c r="AB549" s="573" t="e">
        <v>#N/A</v>
      </c>
      <c r="AC549" s="577"/>
      <c r="AD549" s="580" t="str">
        <f t="shared" si="32"/>
        <v/>
      </c>
      <c r="AE549" s="583" t="str">
        <f t="shared" si="33"/>
        <v/>
      </c>
      <c r="AF549" s="583" t="str">
        <f t="shared" si="34"/>
        <v/>
      </c>
      <c r="AG549" s="583" t="str">
        <f t="shared" si="35"/>
        <v/>
      </c>
    </row>
    <row r="550" spans="1:33" ht="24.9" customHeight="1">
      <c r="A550" s="477">
        <v>535</v>
      </c>
      <c r="B550" s="488" t="str">
        <f>IF(基本情報入力シート!C587="","",基本情報入力シート!C587)</f>
        <v/>
      </c>
      <c r="C550" s="488"/>
      <c r="D550" s="488"/>
      <c r="E550" s="488"/>
      <c r="F550" s="488"/>
      <c r="G550" s="488"/>
      <c r="H550" s="488"/>
      <c r="I550" s="488"/>
      <c r="J550" s="494" t="str">
        <f>IF(基本情報入力シート!M587="","",基本情報入力シート!M587)</f>
        <v/>
      </c>
      <c r="K550" s="495" t="str">
        <f>IF(基本情報入力シート!R587="","",基本情報入力シート!R587)</f>
        <v/>
      </c>
      <c r="L550" s="495" t="str">
        <f>IF(基本情報入力シート!W587="","",基本情報入力シート!W587)</f>
        <v/>
      </c>
      <c r="M550" s="502" t="str">
        <f>IF(基本情報入力シート!X587="","",基本情報入力シート!X587)</f>
        <v/>
      </c>
      <c r="N550" s="512" t="str">
        <f>IF(基本情報入力シート!Y587="","",基本情報入力シート!Y587)</f>
        <v/>
      </c>
      <c r="O550" s="519"/>
      <c r="P550" s="523"/>
      <c r="Q550" s="526"/>
      <c r="R550" s="533"/>
      <c r="S550" s="537"/>
      <c r="T550" s="541" t="e">
        <v>#N/A</v>
      </c>
      <c r="U550" s="545"/>
      <c r="V550" s="551"/>
      <c r="W550" s="552"/>
      <c r="X550" s="560" t="e">
        <v>#N/A</v>
      </c>
      <c r="Y550" s="560"/>
      <c r="Z550" s="564"/>
      <c r="AA550" s="569"/>
      <c r="AB550" s="573" t="e">
        <v>#N/A</v>
      </c>
      <c r="AC550" s="577"/>
      <c r="AD550" s="580" t="str">
        <f t="shared" si="32"/>
        <v/>
      </c>
      <c r="AE550" s="583" t="str">
        <f t="shared" si="33"/>
        <v/>
      </c>
      <c r="AF550" s="583" t="str">
        <f t="shared" si="34"/>
        <v/>
      </c>
      <c r="AG550" s="583" t="str">
        <f t="shared" si="35"/>
        <v/>
      </c>
    </row>
    <row r="551" spans="1:33" ht="24.9" customHeight="1">
      <c r="A551" s="477">
        <v>536</v>
      </c>
      <c r="B551" s="488" t="str">
        <f>IF(基本情報入力シート!C588="","",基本情報入力シート!C588)</f>
        <v/>
      </c>
      <c r="C551" s="488"/>
      <c r="D551" s="488"/>
      <c r="E551" s="488"/>
      <c r="F551" s="488"/>
      <c r="G551" s="488"/>
      <c r="H551" s="488"/>
      <c r="I551" s="488"/>
      <c r="J551" s="494" t="str">
        <f>IF(基本情報入力シート!M588="","",基本情報入力シート!M588)</f>
        <v/>
      </c>
      <c r="K551" s="495" t="str">
        <f>IF(基本情報入力シート!R588="","",基本情報入力シート!R588)</f>
        <v/>
      </c>
      <c r="L551" s="495" t="str">
        <f>IF(基本情報入力シート!W588="","",基本情報入力シート!W588)</f>
        <v/>
      </c>
      <c r="M551" s="502" t="str">
        <f>IF(基本情報入力シート!X588="","",基本情報入力シート!X588)</f>
        <v/>
      </c>
      <c r="N551" s="512" t="str">
        <f>IF(基本情報入力シート!Y588="","",基本情報入力シート!Y588)</f>
        <v/>
      </c>
      <c r="O551" s="519"/>
      <c r="P551" s="523"/>
      <c r="Q551" s="526"/>
      <c r="R551" s="533"/>
      <c r="S551" s="537"/>
      <c r="T551" s="541" t="e">
        <v>#N/A</v>
      </c>
      <c r="U551" s="545"/>
      <c r="V551" s="551"/>
      <c r="W551" s="552"/>
      <c r="X551" s="560" t="e">
        <v>#N/A</v>
      </c>
      <c r="Y551" s="560"/>
      <c r="Z551" s="564"/>
      <c r="AA551" s="569"/>
      <c r="AB551" s="573" t="e">
        <v>#N/A</v>
      </c>
      <c r="AC551" s="577"/>
      <c r="AD551" s="580" t="str">
        <f t="shared" si="32"/>
        <v/>
      </c>
      <c r="AE551" s="583" t="str">
        <f t="shared" si="33"/>
        <v/>
      </c>
      <c r="AF551" s="583" t="str">
        <f t="shared" si="34"/>
        <v/>
      </c>
      <c r="AG551" s="583" t="str">
        <f t="shared" si="35"/>
        <v/>
      </c>
    </row>
    <row r="552" spans="1:33" ht="24.9" customHeight="1">
      <c r="A552" s="477">
        <v>537</v>
      </c>
      <c r="B552" s="488" t="str">
        <f>IF(基本情報入力シート!C589="","",基本情報入力シート!C589)</f>
        <v/>
      </c>
      <c r="C552" s="488"/>
      <c r="D552" s="488"/>
      <c r="E552" s="488"/>
      <c r="F552" s="488"/>
      <c r="G552" s="488"/>
      <c r="H552" s="488"/>
      <c r="I552" s="488"/>
      <c r="J552" s="494" t="str">
        <f>IF(基本情報入力シート!M589="","",基本情報入力シート!M589)</f>
        <v/>
      </c>
      <c r="K552" s="495" t="str">
        <f>IF(基本情報入力シート!R589="","",基本情報入力シート!R589)</f>
        <v/>
      </c>
      <c r="L552" s="495" t="str">
        <f>IF(基本情報入力シート!W589="","",基本情報入力シート!W589)</f>
        <v/>
      </c>
      <c r="M552" s="502" t="str">
        <f>IF(基本情報入力シート!X589="","",基本情報入力シート!X589)</f>
        <v/>
      </c>
      <c r="N552" s="512" t="str">
        <f>IF(基本情報入力シート!Y589="","",基本情報入力シート!Y589)</f>
        <v/>
      </c>
      <c r="O552" s="519"/>
      <c r="P552" s="523"/>
      <c r="Q552" s="526"/>
      <c r="R552" s="533"/>
      <c r="S552" s="537"/>
      <c r="T552" s="541" t="e">
        <v>#N/A</v>
      </c>
      <c r="U552" s="545"/>
      <c r="V552" s="551"/>
      <c r="W552" s="552"/>
      <c r="X552" s="560" t="e">
        <v>#N/A</v>
      </c>
      <c r="Y552" s="560"/>
      <c r="Z552" s="564"/>
      <c r="AA552" s="569"/>
      <c r="AB552" s="573" t="e">
        <v>#N/A</v>
      </c>
      <c r="AC552" s="577"/>
      <c r="AD552" s="580" t="str">
        <f t="shared" si="32"/>
        <v/>
      </c>
      <c r="AE552" s="583" t="str">
        <f t="shared" si="33"/>
        <v/>
      </c>
      <c r="AF552" s="583" t="str">
        <f t="shared" si="34"/>
        <v/>
      </c>
      <c r="AG552" s="583" t="str">
        <f t="shared" si="35"/>
        <v/>
      </c>
    </row>
    <row r="553" spans="1:33" ht="24.9" customHeight="1">
      <c r="A553" s="477">
        <v>538</v>
      </c>
      <c r="B553" s="488" t="str">
        <f>IF(基本情報入力シート!C590="","",基本情報入力シート!C590)</f>
        <v/>
      </c>
      <c r="C553" s="488"/>
      <c r="D553" s="488"/>
      <c r="E553" s="488"/>
      <c r="F553" s="488"/>
      <c r="G553" s="488"/>
      <c r="H553" s="488"/>
      <c r="I553" s="488"/>
      <c r="J553" s="494" t="str">
        <f>IF(基本情報入力シート!M590="","",基本情報入力シート!M590)</f>
        <v/>
      </c>
      <c r="K553" s="495" t="str">
        <f>IF(基本情報入力シート!R590="","",基本情報入力シート!R590)</f>
        <v/>
      </c>
      <c r="L553" s="495" t="str">
        <f>IF(基本情報入力シート!W590="","",基本情報入力シート!W590)</f>
        <v/>
      </c>
      <c r="M553" s="502" t="str">
        <f>IF(基本情報入力シート!X590="","",基本情報入力シート!X590)</f>
        <v/>
      </c>
      <c r="N553" s="512" t="str">
        <f>IF(基本情報入力シート!Y590="","",基本情報入力シート!Y590)</f>
        <v/>
      </c>
      <c r="O553" s="519"/>
      <c r="P553" s="523"/>
      <c r="Q553" s="526"/>
      <c r="R553" s="533"/>
      <c r="S553" s="537"/>
      <c r="T553" s="541" t="e">
        <v>#N/A</v>
      </c>
      <c r="U553" s="545"/>
      <c r="V553" s="551"/>
      <c r="W553" s="552"/>
      <c r="X553" s="560" t="e">
        <v>#N/A</v>
      </c>
      <c r="Y553" s="560"/>
      <c r="Z553" s="564"/>
      <c r="AA553" s="569"/>
      <c r="AB553" s="573" t="e">
        <v>#N/A</v>
      </c>
      <c r="AC553" s="577"/>
      <c r="AD553" s="580" t="str">
        <f t="shared" si="32"/>
        <v/>
      </c>
      <c r="AE553" s="583" t="str">
        <f t="shared" si="33"/>
        <v/>
      </c>
      <c r="AF553" s="583" t="str">
        <f t="shared" si="34"/>
        <v/>
      </c>
      <c r="AG553" s="583" t="str">
        <f t="shared" si="35"/>
        <v/>
      </c>
    </row>
    <row r="554" spans="1:33" ht="24.9" customHeight="1">
      <c r="A554" s="477">
        <v>539</v>
      </c>
      <c r="B554" s="488" t="str">
        <f>IF(基本情報入力シート!C591="","",基本情報入力シート!C591)</f>
        <v/>
      </c>
      <c r="C554" s="488"/>
      <c r="D554" s="488"/>
      <c r="E554" s="488"/>
      <c r="F554" s="488"/>
      <c r="G554" s="488"/>
      <c r="H554" s="488"/>
      <c r="I554" s="488"/>
      <c r="J554" s="494" t="str">
        <f>IF(基本情報入力シート!M591="","",基本情報入力シート!M591)</f>
        <v/>
      </c>
      <c r="K554" s="495" t="str">
        <f>IF(基本情報入力シート!R591="","",基本情報入力シート!R591)</f>
        <v/>
      </c>
      <c r="L554" s="495" t="str">
        <f>IF(基本情報入力シート!W591="","",基本情報入力シート!W591)</f>
        <v/>
      </c>
      <c r="M554" s="502" t="str">
        <f>IF(基本情報入力シート!X591="","",基本情報入力シート!X591)</f>
        <v/>
      </c>
      <c r="N554" s="512" t="str">
        <f>IF(基本情報入力シート!Y591="","",基本情報入力シート!Y591)</f>
        <v/>
      </c>
      <c r="O554" s="519"/>
      <c r="P554" s="523"/>
      <c r="Q554" s="526"/>
      <c r="R554" s="533"/>
      <c r="S554" s="537"/>
      <c r="T554" s="541" t="e">
        <v>#N/A</v>
      </c>
      <c r="U554" s="545"/>
      <c r="V554" s="551"/>
      <c r="W554" s="552"/>
      <c r="X554" s="560" t="e">
        <v>#N/A</v>
      </c>
      <c r="Y554" s="560"/>
      <c r="Z554" s="564"/>
      <c r="AA554" s="569"/>
      <c r="AB554" s="573" t="e">
        <v>#N/A</v>
      </c>
      <c r="AC554" s="577"/>
      <c r="AD554" s="580" t="str">
        <f t="shared" si="32"/>
        <v/>
      </c>
      <c r="AE554" s="583" t="str">
        <f t="shared" si="33"/>
        <v/>
      </c>
      <c r="AF554" s="583" t="str">
        <f t="shared" si="34"/>
        <v/>
      </c>
      <c r="AG554" s="583" t="str">
        <f t="shared" si="35"/>
        <v/>
      </c>
    </row>
    <row r="555" spans="1:33" ht="24.9" customHeight="1">
      <c r="A555" s="477">
        <v>540</v>
      </c>
      <c r="B555" s="488" t="str">
        <f>IF(基本情報入力シート!C592="","",基本情報入力シート!C592)</f>
        <v/>
      </c>
      <c r="C555" s="488"/>
      <c r="D555" s="488"/>
      <c r="E555" s="488"/>
      <c r="F555" s="488"/>
      <c r="G555" s="488"/>
      <c r="H555" s="488"/>
      <c r="I555" s="488"/>
      <c r="J555" s="494" t="str">
        <f>IF(基本情報入力シート!M592="","",基本情報入力シート!M592)</f>
        <v/>
      </c>
      <c r="K555" s="495" t="str">
        <f>IF(基本情報入力シート!R592="","",基本情報入力シート!R592)</f>
        <v/>
      </c>
      <c r="L555" s="495" t="str">
        <f>IF(基本情報入力シート!W592="","",基本情報入力シート!W592)</f>
        <v/>
      </c>
      <c r="M555" s="502" t="str">
        <f>IF(基本情報入力シート!X592="","",基本情報入力シート!X592)</f>
        <v/>
      </c>
      <c r="N555" s="512" t="str">
        <f>IF(基本情報入力シート!Y592="","",基本情報入力シート!Y592)</f>
        <v/>
      </c>
      <c r="O555" s="519"/>
      <c r="P555" s="523"/>
      <c r="Q555" s="526"/>
      <c r="R555" s="533"/>
      <c r="S555" s="537"/>
      <c r="T555" s="541" t="e">
        <v>#N/A</v>
      </c>
      <c r="U555" s="545"/>
      <c r="V555" s="551"/>
      <c r="W555" s="552"/>
      <c r="X555" s="560" t="e">
        <v>#N/A</v>
      </c>
      <c r="Y555" s="560"/>
      <c r="Z555" s="564"/>
      <c r="AA555" s="569"/>
      <c r="AB555" s="573" t="e">
        <v>#N/A</v>
      </c>
      <c r="AC555" s="577"/>
      <c r="AD555" s="580" t="str">
        <f t="shared" si="32"/>
        <v/>
      </c>
      <c r="AE555" s="583" t="str">
        <f t="shared" si="33"/>
        <v/>
      </c>
      <c r="AF555" s="583" t="str">
        <f t="shared" si="34"/>
        <v/>
      </c>
      <c r="AG555" s="583" t="str">
        <f t="shared" si="35"/>
        <v/>
      </c>
    </row>
    <row r="556" spans="1:33" ht="24.9" customHeight="1">
      <c r="A556" s="477">
        <v>541</v>
      </c>
      <c r="B556" s="488" t="str">
        <f>IF(基本情報入力シート!C593="","",基本情報入力シート!C593)</f>
        <v/>
      </c>
      <c r="C556" s="488"/>
      <c r="D556" s="488"/>
      <c r="E556" s="488"/>
      <c r="F556" s="488"/>
      <c r="G556" s="488"/>
      <c r="H556" s="488"/>
      <c r="I556" s="488"/>
      <c r="J556" s="494" t="str">
        <f>IF(基本情報入力シート!M593="","",基本情報入力シート!M593)</f>
        <v/>
      </c>
      <c r="K556" s="495" t="str">
        <f>IF(基本情報入力シート!R593="","",基本情報入力シート!R593)</f>
        <v/>
      </c>
      <c r="L556" s="495" t="str">
        <f>IF(基本情報入力シート!W593="","",基本情報入力シート!W593)</f>
        <v/>
      </c>
      <c r="M556" s="502" t="str">
        <f>IF(基本情報入力シート!X593="","",基本情報入力シート!X593)</f>
        <v/>
      </c>
      <c r="N556" s="512" t="str">
        <f>IF(基本情報入力シート!Y593="","",基本情報入力シート!Y593)</f>
        <v/>
      </c>
      <c r="O556" s="519"/>
      <c r="P556" s="523"/>
      <c r="Q556" s="526"/>
      <c r="R556" s="533"/>
      <c r="S556" s="537"/>
      <c r="T556" s="541" t="e">
        <v>#N/A</v>
      </c>
      <c r="U556" s="545"/>
      <c r="V556" s="551"/>
      <c r="W556" s="552"/>
      <c r="X556" s="560" t="e">
        <v>#N/A</v>
      </c>
      <c r="Y556" s="560"/>
      <c r="Z556" s="564"/>
      <c r="AA556" s="569"/>
      <c r="AB556" s="573" t="e">
        <v>#N/A</v>
      </c>
      <c r="AC556" s="577"/>
      <c r="AD556" s="580" t="str">
        <f t="shared" si="32"/>
        <v/>
      </c>
      <c r="AE556" s="583" t="str">
        <f t="shared" si="33"/>
        <v/>
      </c>
      <c r="AF556" s="583" t="str">
        <f t="shared" si="34"/>
        <v/>
      </c>
      <c r="AG556" s="583" t="str">
        <f t="shared" si="35"/>
        <v/>
      </c>
    </row>
    <row r="557" spans="1:33" ht="24.9" customHeight="1">
      <c r="A557" s="477">
        <v>542</v>
      </c>
      <c r="B557" s="488" t="str">
        <f>IF(基本情報入力シート!C594="","",基本情報入力シート!C594)</f>
        <v/>
      </c>
      <c r="C557" s="488"/>
      <c r="D557" s="488"/>
      <c r="E557" s="488"/>
      <c r="F557" s="488"/>
      <c r="G557" s="488"/>
      <c r="H557" s="488"/>
      <c r="I557" s="488"/>
      <c r="J557" s="494" t="str">
        <f>IF(基本情報入力シート!M594="","",基本情報入力シート!M594)</f>
        <v/>
      </c>
      <c r="K557" s="495" t="str">
        <f>IF(基本情報入力シート!R594="","",基本情報入力シート!R594)</f>
        <v/>
      </c>
      <c r="L557" s="495" t="str">
        <f>IF(基本情報入力シート!W594="","",基本情報入力シート!W594)</f>
        <v/>
      </c>
      <c r="M557" s="502" t="str">
        <f>IF(基本情報入力シート!X594="","",基本情報入力シート!X594)</f>
        <v/>
      </c>
      <c r="N557" s="512" t="str">
        <f>IF(基本情報入力シート!Y594="","",基本情報入力シート!Y594)</f>
        <v/>
      </c>
      <c r="O557" s="519"/>
      <c r="P557" s="523"/>
      <c r="Q557" s="526"/>
      <c r="R557" s="533"/>
      <c r="S557" s="537"/>
      <c r="T557" s="541" t="e">
        <v>#N/A</v>
      </c>
      <c r="U557" s="545"/>
      <c r="V557" s="551"/>
      <c r="W557" s="552"/>
      <c r="X557" s="560" t="e">
        <v>#N/A</v>
      </c>
      <c r="Y557" s="560"/>
      <c r="Z557" s="564"/>
      <c r="AA557" s="569"/>
      <c r="AB557" s="573" t="e">
        <v>#N/A</v>
      </c>
      <c r="AC557" s="577"/>
      <c r="AD557" s="580" t="str">
        <f t="shared" si="32"/>
        <v/>
      </c>
      <c r="AE557" s="583" t="str">
        <f t="shared" si="33"/>
        <v/>
      </c>
      <c r="AF557" s="583" t="str">
        <f t="shared" si="34"/>
        <v/>
      </c>
      <c r="AG557" s="583" t="str">
        <f t="shared" si="35"/>
        <v/>
      </c>
    </row>
    <row r="558" spans="1:33" ht="24.9" customHeight="1">
      <c r="A558" s="477">
        <v>543</v>
      </c>
      <c r="B558" s="488" t="str">
        <f>IF(基本情報入力シート!C595="","",基本情報入力シート!C595)</f>
        <v/>
      </c>
      <c r="C558" s="488"/>
      <c r="D558" s="488"/>
      <c r="E558" s="488"/>
      <c r="F558" s="488"/>
      <c r="G558" s="488"/>
      <c r="H558" s="488"/>
      <c r="I558" s="488"/>
      <c r="J558" s="494" t="str">
        <f>IF(基本情報入力シート!M595="","",基本情報入力シート!M595)</f>
        <v/>
      </c>
      <c r="K558" s="495" t="str">
        <f>IF(基本情報入力シート!R595="","",基本情報入力シート!R595)</f>
        <v/>
      </c>
      <c r="L558" s="495" t="str">
        <f>IF(基本情報入力シート!W595="","",基本情報入力シート!W595)</f>
        <v/>
      </c>
      <c r="M558" s="502" t="str">
        <f>IF(基本情報入力シート!X595="","",基本情報入力シート!X595)</f>
        <v/>
      </c>
      <c r="N558" s="512" t="str">
        <f>IF(基本情報入力シート!Y595="","",基本情報入力シート!Y595)</f>
        <v/>
      </c>
      <c r="O558" s="519"/>
      <c r="P558" s="523"/>
      <c r="Q558" s="526"/>
      <c r="R558" s="533"/>
      <c r="S558" s="537"/>
      <c r="T558" s="541" t="e">
        <v>#N/A</v>
      </c>
      <c r="U558" s="545"/>
      <c r="V558" s="551"/>
      <c r="W558" s="552"/>
      <c r="X558" s="560" t="e">
        <v>#N/A</v>
      </c>
      <c r="Y558" s="560"/>
      <c r="Z558" s="564"/>
      <c r="AA558" s="569"/>
      <c r="AB558" s="573" t="e">
        <v>#N/A</v>
      </c>
      <c r="AC558" s="577"/>
      <c r="AD558" s="580" t="str">
        <f t="shared" si="32"/>
        <v/>
      </c>
      <c r="AE558" s="583" t="str">
        <f t="shared" si="33"/>
        <v/>
      </c>
      <c r="AF558" s="583" t="str">
        <f t="shared" si="34"/>
        <v/>
      </c>
      <c r="AG558" s="583" t="str">
        <f t="shared" si="35"/>
        <v/>
      </c>
    </row>
    <row r="559" spans="1:33" ht="24.9" customHeight="1">
      <c r="A559" s="477">
        <v>544</v>
      </c>
      <c r="B559" s="488" t="str">
        <f>IF(基本情報入力シート!C596="","",基本情報入力シート!C596)</f>
        <v/>
      </c>
      <c r="C559" s="488"/>
      <c r="D559" s="488"/>
      <c r="E559" s="488"/>
      <c r="F559" s="488"/>
      <c r="G559" s="488"/>
      <c r="H559" s="488"/>
      <c r="I559" s="488"/>
      <c r="J559" s="494" t="str">
        <f>IF(基本情報入力シート!M596="","",基本情報入力シート!M596)</f>
        <v/>
      </c>
      <c r="K559" s="495" t="str">
        <f>IF(基本情報入力シート!R596="","",基本情報入力シート!R596)</f>
        <v/>
      </c>
      <c r="L559" s="495" t="str">
        <f>IF(基本情報入力シート!W596="","",基本情報入力シート!W596)</f>
        <v/>
      </c>
      <c r="M559" s="502" t="str">
        <f>IF(基本情報入力シート!X596="","",基本情報入力シート!X596)</f>
        <v/>
      </c>
      <c r="N559" s="512" t="str">
        <f>IF(基本情報入力シート!Y596="","",基本情報入力シート!Y596)</f>
        <v/>
      </c>
      <c r="O559" s="519"/>
      <c r="P559" s="523"/>
      <c r="Q559" s="526"/>
      <c r="R559" s="533"/>
      <c r="S559" s="537"/>
      <c r="T559" s="541" t="e">
        <v>#N/A</v>
      </c>
      <c r="U559" s="545"/>
      <c r="V559" s="551"/>
      <c r="W559" s="552"/>
      <c r="X559" s="560" t="e">
        <v>#N/A</v>
      </c>
      <c r="Y559" s="560"/>
      <c r="Z559" s="564"/>
      <c r="AA559" s="569"/>
      <c r="AB559" s="573" t="e">
        <v>#N/A</v>
      </c>
      <c r="AC559" s="577"/>
      <c r="AD559" s="580" t="str">
        <f t="shared" si="32"/>
        <v/>
      </c>
      <c r="AE559" s="583" t="str">
        <f t="shared" si="33"/>
        <v/>
      </c>
      <c r="AF559" s="583" t="str">
        <f t="shared" si="34"/>
        <v/>
      </c>
      <c r="AG559" s="583" t="str">
        <f t="shared" si="35"/>
        <v/>
      </c>
    </row>
    <row r="560" spans="1:33" ht="24.9" customHeight="1">
      <c r="A560" s="477">
        <v>545</v>
      </c>
      <c r="B560" s="488" t="str">
        <f>IF(基本情報入力シート!C597="","",基本情報入力シート!C597)</f>
        <v/>
      </c>
      <c r="C560" s="488"/>
      <c r="D560" s="488"/>
      <c r="E560" s="488"/>
      <c r="F560" s="488"/>
      <c r="G560" s="488"/>
      <c r="H560" s="488"/>
      <c r="I560" s="488"/>
      <c r="J560" s="494" t="str">
        <f>IF(基本情報入力シート!M597="","",基本情報入力シート!M597)</f>
        <v/>
      </c>
      <c r="K560" s="495" t="str">
        <f>IF(基本情報入力シート!R597="","",基本情報入力シート!R597)</f>
        <v/>
      </c>
      <c r="L560" s="495" t="str">
        <f>IF(基本情報入力シート!W597="","",基本情報入力シート!W597)</f>
        <v/>
      </c>
      <c r="M560" s="502" t="str">
        <f>IF(基本情報入力シート!X597="","",基本情報入力シート!X597)</f>
        <v/>
      </c>
      <c r="N560" s="512" t="str">
        <f>IF(基本情報入力シート!Y597="","",基本情報入力シート!Y597)</f>
        <v/>
      </c>
      <c r="O560" s="519"/>
      <c r="P560" s="523"/>
      <c r="Q560" s="526"/>
      <c r="R560" s="533"/>
      <c r="S560" s="537"/>
      <c r="T560" s="541" t="e">
        <v>#N/A</v>
      </c>
      <c r="U560" s="545"/>
      <c r="V560" s="551"/>
      <c r="W560" s="552"/>
      <c r="X560" s="560" t="e">
        <v>#N/A</v>
      </c>
      <c r="Y560" s="560"/>
      <c r="Z560" s="564"/>
      <c r="AA560" s="569"/>
      <c r="AB560" s="573" t="e">
        <v>#N/A</v>
      </c>
      <c r="AC560" s="577"/>
      <c r="AD560" s="580" t="str">
        <f t="shared" si="32"/>
        <v/>
      </c>
      <c r="AE560" s="583" t="str">
        <f t="shared" si="33"/>
        <v/>
      </c>
      <c r="AF560" s="583" t="str">
        <f t="shared" si="34"/>
        <v/>
      </c>
      <c r="AG560" s="583" t="str">
        <f t="shared" si="35"/>
        <v/>
      </c>
    </row>
    <row r="561" spans="1:33" ht="24.9" customHeight="1">
      <c r="A561" s="477">
        <v>546</v>
      </c>
      <c r="B561" s="488" t="str">
        <f>IF(基本情報入力シート!C598="","",基本情報入力シート!C598)</f>
        <v/>
      </c>
      <c r="C561" s="488"/>
      <c r="D561" s="488"/>
      <c r="E561" s="488"/>
      <c r="F561" s="488"/>
      <c r="G561" s="488"/>
      <c r="H561" s="488"/>
      <c r="I561" s="488"/>
      <c r="J561" s="494" t="str">
        <f>IF(基本情報入力シート!M598="","",基本情報入力シート!M598)</f>
        <v/>
      </c>
      <c r="K561" s="495" t="str">
        <f>IF(基本情報入力シート!R598="","",基本情報入力シート!R598)</f>
        <v/>
      </c>
      <c r="L561" s="495" t="str">
        <f>IF(基本情報入力シート!W598="","",基本情報入力シート!W598)</f>
        <v/>
      </c>
      <c r="M561" s="502" t="str">
        <f>IF(基本情報入力シート!X598="","",基本情報入力シート!X598)</f>
        <v/>
      </c>
      <c r="N561" s="512" t="str">
        <f>IF(基本情報入力シート!Y598="","",基本情報入力シート!Y598)</f>
        <v/>
      </c>
      <c r="O561" s="519"/>
      <c r="P561" s="523"/>
      <c r="Q561" s="526"/>
      <c r="R561" s="533"/>
      <c r="S561" s="537"/>
      <c r="T561" s="541" t="e">
        <v>#N/A</v>
      </c>
      <c r="U561" s="545"/>
      <c r="V561" s="551"/>
      <c r="W561" s="552"/>
      <c r="X561" s="560" t="e">
        <v>#N/A</v>
      </c>
      <c r="Y561" s="560"/>
      <c r="Z561" s="564"/>
      <c r="AA561" s="569"/>
      <c r="AB561" s="573" t="e">
        <v>#N/A</v>
      </c>
      <c r="AC561" s="577"/>
      <c r="AD561" s="580" t="str">
        <f t="shared" si="32"/>
        <v/>
      </c>
      <c r="AE561" s="583" t="str">
        <f t="shared" si="33"/>
        <v/>
      </c>
      <c r="AF561" s="583" t="str">
        <f t="shared" si="34"/>
        <v/>
      </c>
      <c r="AG561" s="583" t="str">
        <f t="shared" si="35"/>
        <v/>
      </c>
    </row>
    <row r="562" spans="1:33" ht="24.9" customHeight="1">
      <c r="A562" s="477">
        <v>547</v>
      </c>
      <c r="B562" s="488" t="str">
        <f>IF(基本情報入力シート!C599="","",基本情報入力シート!C599)</f>
        <v/>
      </c>
      <c r="C562" s="488"/>
      <c r="D562" s="488"/>
      <c r="E562" s="488"/>
      <c r="F562" s="488"/>
      <c r="G562" s="488"/>
      <c r="H562" s="488"/>
      <c r="I562" s="488"/>
      <c r="J562" s="494" t="str">
        <f>IF(基本情報入力シート!M599="","",基本情報入力シート!M599)</f>
        <v/>
      </c>
      <c r="K562" s="495" t="str">
        <f>IF(基本情報入力シート!R599="","",基本情報入力シート!R599)</f>
        <v/>
      </c>
      <c r="L562" s="495" t="str">
        <f>IF(基本情報入力シート!W599="","",基本情報入力シート!W599)</f>
        <v/>
      </c>
      <c r="M562" s="502" t="str">
        <f>IF(基本情報入力シート!X599="","",基本情報入力シート!X599)</f>
        <v/>
      </c>
      <c r="N562" s="512" t="str">
        <f>IF(基本情報入力シート!Y599="","",基本情報入力シート!Y599)</f>
        <v/>
      </c>
      <c r="O562" s="519"/>
      <c r="P562" s="523"/>
      <c r="Q562" s="526"/>
      <c r="R562" s="533"/>
      <c r="S562" s="537"/>
      <c r="T562" s="541" t="e">
        <v>#N/A</v>
      </c>
      <c r="U562" s="545"/>
      <c r="V562" s="551"/>
      <c r="W562" s="552"/>
      <c r="X562" s="560" t="e">
        <v>#N/A</v>
      </c>
      <c r="Y562" s="560"/>
      <c r="Z562" s="564"/>
      <c r="AA562" s="569"/>
      <c r="AB562" s="573" t="e">
        <v>#N/A</v>
      </c>
      <c r="AC562" s="577"/>
      <c r="AD562" s="580" t="str">
        <f t="shared" si="32"/>
        <v/>
      </c>
      <c r="AE562" s="583" t="str">
        <f t="shared" si="33"/>
        <v/>
      </c>
      <c r="AF562" s="583" t="str">
        <f t="shared" si="34"/>
        <v/>
      </c>
      <c r="AG562" s="583" t="str">
        <f t="shared" si="35"/>
        <v/>
      </c>
    </row>
    <row r="563" spans="1:33" ht="24.9" customHeight="1">
      <c r="A563" s="477">
        <v>548</v>
      </c>
      <c r="B563" s="488" t="str">
        <f>IF(基本情報入力シート!C600="","",基本情報入力シート!C600)</f>
        <v/>
      </c>
      <c r="C563" s="488"/>
      <c r="D563" s="488"/>
      <c r="E563" s="488"/>
      <c r="F563" s="488"/>
      <c r="G563" s="488"/>
      <c r="H563" s="488"/>
      <c r="I563" s="488"/>
      <c r="J563" s="494" t="str">
        <f>IF(基本情報入力シート!M600="","",基本情報入力シート!M600)</f>
        <v/>
      </c>
      <c r="K563" s="495" t="str">
        <f>IF(基本情報入力シート!R600="","",基本情報入力シート!R600)</f>
        <v/>
      </c>
      <c r="L563" s="495" t="str">
        <f>IF(基本情報入力シート!W600="","",基本情報入力シート!W600)</f>
        <v/>
      </c>
      <c r="M563" s="502" t="str">
        <f>IF(基本情報入力シート!X600="","",基本情報入力シート!X600)</f>
        <v/>
      </c>
      <c r="N563" s="512" t="str">
        <f>IF(基本情報入力シート!Y600="","",基本情報入力シート!Y600)</f>
        <v/>
      </c>
      <c r="O563" s="519"/>
      <c r="P563" s="523"/>
      <c r="Q563" s="526"/>
      <c r="R563" s="533"/>
      <c r="S563" s="537"/>
      <c r="T563" s="541" t="e">
        <v>#N/A</v>
      </c>
      <c r="U563" s="545"/>
      <c r="V563" s="551"/>
      <c r="W563" s="552"/>
      <c r="X563" s="560" t="e">
        <v>#N/A</v>
      </c>
      <c r="Y563" s="560"/>
      <c r="Z563" s="564"/>
      <c r="AA563" s="569"/>
      <c r="AB563" s="573" t="e">
        <v>#N/A</v>
      </c>
      <c r="AC563" s="577"/>
      <c r="AD563" s="580" t="str">
        <f t="shared" si="32"/>
        <v/>
      </c>
      <c r="AE563" s="583" t="str">
        <f t="shared" si="33"/>
        <v/>
      </c>
      <c r="AF563" s="583" t="str">
        <f t="shared" si="34"/>
        <v/>
      </c>
      <c r="AG563" s="583" t="str">
        <f t="shared" si="35"/>
        <v/>
      </c>
    </row>
    <row r="564" spans="1:33" ht="24.9" customHeight="1">
      <c r="A564" s="477">
        <v>549</v>
      </c>
      <c r="B564" s="488" t="str">
        <f>IF(基本情報入力シート!C601="","",基本情報入力シート!C601)</f>
        <v/>
      </c>
      <c r="C564" s="488"/>
      <c r="D564" s="488"/>
      <c r="E564" s="488"/>
      <c r="F564" s="488"/>
      <c r="G564" s="488"/>
      <c r="H564" s="488"/>
      <c r="I564" s="488"/>
      <c r="J564" s="494" t="str">
        <f>IF(基本情報入力シート!M601="","",基本情報入力シート!M601)</f>
        <v/>
      </c>
      <c r="K564" s="495" t="str">
        <f>IF(基本情報入力シート!R601="","",基本情報入力シート!R601)</f>
        <v/>
      </c>
      <c r="L564" s="495" t="str">
        <f>IF(基本情報入力シート!W601="","",基本情報入力シート!W601)</f>
        <v/>
      </c>
      <c r="M564" s="502" t="str">
        <f>IF(基本情報入力シート!X601="","",基本情報入力シート!X601)</f>
        <v/>
      </c>
      <c r="N564" s="512" t="str">
        <f>IF(基本情報入力シート!Y601="","",基本情報入力シート!Y601)</f>
        <v/>
      </c>
      <c r="O564" s="519"/>
      <c r="P564" s="523"/>
      <c r="Q564" s="526"/>
      <c r="R564" s="533"/>
      <c r="S564" s="537"/>
      <c r="T564" s="541" t="e">
        <v>#N/A</v>
      </c>
      <c r="U564" s="545"/>
      <c r="V564" s="551"/>
      <c r="W564" s="552"/>
      <c r="X564" s="560" t="e">
        <v>#N/A</v>
      </c>
      <c r="Y564" s="560"/>
      <c r="Z564" s="564"/>
      <c r="AA564" s="569"/>
      <c r="AB564" s="573" t="e">
        <v>#N/A</v>
      </c>
      <c r="AC564" s="577"/>
      <c r="AD564" s="580" t="str">
        <f t="shared" si="32"/>
        <v/>
      </c>
      <c r="AE564" s="583" t="str">
        <f t="shared" si="33"/>
        <v/>
      </c>
      <c r="AF564" s="583" t="str">
        <f t="shared" si="34"/>
        <v/>
      </c>
      <c r="AG564" s="583" t="str">
        <f t="shared" si="35"/>
        <v/>
      </c>
    </row>
    <row r="565" spans="1:33" ht="24.9" customHeight="1">
      <c r="A565" s="477">
        <v>550</v>
      </c>
      <c r="B565" s="488" t="str">
        <f>IF(基本情報入力シート!C602="","",基本情報入力シート!C602)</f>
        <v/>
      </c>
      <c r="C565" s="488"/>
      <c r="D565" s="488"/>
      <c r="E565" s="488"/>
      <c r="F565" s="488"/>
      <c r="G565" s="488"/>
      <c r="H565" s="488"/>
      <c r="I565" s="488"/>
      <c r="J565" s="494" t="str">
        <f>IF(基本情報入力シート!M602="","",基本情報入力シート!M602)</f>
        <v/>
      </c>
      <c r="K565" s="495" t="str">
        <f>IF(基本情報入力シート!R602="","",基本情報入力シート!R602)</f>
        <v/>
      </c>
      <c r="L565" s="495" t="str">
        <f>IF(基本情報入力シート!W602="","",基本情報入力シート!W602)</f>
        <v/>
      </c>
      <c r="M565" s="502" t="str">
        <f>IF(基本情報入力シート!X602="","",基本情報入力シート!X602)</f>
        <v/>
      </c>
      <c r="N565" s="512" t="str">
        <f>IF(基本情報入力シート!Y602="","",基本情報入力シート!Y602)</f>
        <v/>
      </c>
      <c r="O565" s="519"/>
      <c r="P565" s="523"/>
      <c r="Q565" s="526"/>
      <c r="R565" s="533"/>
      <c r="S565" s="537"/>
      <c r="T565" s="541" t="e">
        <v>#N/A</v>
      </c>
      <c r="U565" s="545"/>
      <c r="V565" s="551"/>
      <c r="W565" s="552"/>
      <c r="X565" s="560" t="e">
        <v>#N/A</v>
      </c>
      <c r="Y565" s="560"/>
      <c r="Z565" s="564"/>
      <c r="AA565" s="569"/>
      <c r="AB565" s="573" t="e">
        <v>#N/A</v>
      </c>
      <c r="AC565" s="577"/>
      <c r="AD565" s="580" t="str">
        <f t="shared" si="32"/>
        <v/>
      </c>
      <c r="AE565" s="583" t="str">
        <f t="shared" si="33"/>
        <v/>
      </c>
      <c r="AF565" s="583" t="str">
        <f t="shared" si="34"/>
        <v/>
      </c>
      <c r="AG565" s="583" t="str">
        <f t="shared" si="35"/>
        <v/>
      </c>
    </row>
    <row r="566" spans="1:33" ht="24.9" customHeight="1">
      <c r="A566" s="477">
        <v>551</v>
      </c>
      <c r="B566" s="488" t="str">
        <f>IF(基本情報入力シート!C603="","",基本情報入力シート!C603)</f>
        <v/>
      </c>
      <c r="C566" s="488"/>
      <c r="D566" s="488"/>
      <c r="E566" s="488"/>
      <c r="F566" s="488"/>
      <c r="G566" s="488"/>
      <c r="H566" s="488"/>
      <c r="I566" s="488"/>
      <c r="J566" s="494" t="str">
        <f>IF(基本情報入力シート!M603="","",基本情報入力シート!M603)</f>
        <v/>
      </c>
      <c r="K566" s="495" t="str">
        <f>IF(基本情報入力シート!R603="","",基本情報入力シート!R603)</f>
        <v/>
      </c>
      <c r="L566" s="495" t="str">
        <f>IF(基本情報入力シート!W603="","",基本情報入力シート!W603)</f>
        <v/>
      </c>
      <c r="M566" s="502" t="str">
        <f>IF(基本情報入力シート!X603="","",基本情報入力シート!X603)</f>
        <v/>
      </c>
      <c r="N566" s="512" t="str">
        <f>IF(基本情報入力シート!Y603="","",基本情報入力シート!Y603)</f>
        <v/>
      </c>
      <c r="O566" s="519"/>
      <c r="P566" s="523"/>
      <c r="Q566" s="526"/>
      <c r="R566" s="533"/>
      <c r="S566" s="537"/>
      <c r="T566" s="541" t="e">
        <v>#N/A</v>
      </c>
      <c r="U566" s="545"/>
      <c r="V566" s="551"/>
      <c r="W566" s="552"/>
      <c r="X566" s="560" t="e">
        <v>#N/A</v>
      </c>
      <c r="Y566" s="560"/>
      <c r="Z566" s="564"/>
      <c r="AA566" s="569"/>
      <c r="AB566" s="573" t="e">
        <v>#N/A</v>
      </c>
      <c r="AC566" s="577"/>
      <c r="AD566" s="580" t="str">
        <f t="shared" si="32"/>
        <v/>
      </c>
      <c r="AE566" s="583" t="str">
        <f t="shared" si="33"/>
        <v/>
      </c>
      <c r="AF566" s="583" t="str">
        <f t="shared" si="34"/>
        <v/>
      </c>
      <c r="AG566" s="583" t="str">
        <f t="shared" si="35"/>
        <v/>
      </c>
    </row>
    <row r="567" spans="1:33" ht="24.9" customHeight="1">
      <c r="A567" s="477">
        <v>552</v>
      </c>
      <c r="B567" s="488" t="str">
        <f>IF(基本情報入力シート!C604="","",基本情報入力シート!C604)</f>
        <v/>
      </c>
      <c r="C567" s="488"/>
      <c r="D567" s="488"/>
      <c r="E567" s="488"/>
      <c r="F567" s="488"/>
      <c r="G567" s="488"/>
      <c r="H567" s="488"/>
      <c r="I567" s="488"/>
      <c r="J567" s="494" t="str">
        <f>IF(基本情報入力シート!M604="","",基本情報入力シート!M604)</f>
        <v/>
      </c>
      <c r="K567" s="495" t="str">
        <f>IF(基本情報入力シート!R604="","",基本情報入力シート!R604)</f>
        <v/>
      </c>
      <c r="L567" s="495" t="str">
        <f>IF(基本情報入力シート!W604="","",基本情報入力シート!W604)</f>
        <v/>
      </c>
      <c r="M567" s="502" t="str">
        <f>IF(基本情報入力シート!X604="","",基本情報入力シート!X604)</f>
        <v/>
      </c>
      <c r="N567" s="512" t="str">
        <f>IF(基本情報入力シート!Y604="","",基本情報入力シート!Y604)</f>
        <v/>
      </c>
      <c r="O567" s="519"/>
      <c r="P567" s="523"/>
      <c r="Q567" s="526"/>
      <c r="R567" s="533"/>
      <c r="S567" s="537"/>
      <c r="T567" s="541" t="e">
        <v>#N/A</v>
      </c>
      <c r="U567" s="545"/>
      <c r="V567" s="551"/>
      <c r="W567" s="552"/>
      <c r="X567" s="560" t="e">
        <v>#N/A</v>
      </c>
      <c r="Y567" s="560"/>
      <c r="Z567" s="564"/>
      <c r="AA567" s="569"/>
      <c r="AB567" s="573" t="e">
        <v>#N/A</v>
      </c>
      <c r="AC567" s="577"/>
      <c r="AD567" s="580" t="str">
        <f t="shared" si="32"/>
        <v/>
      </c>
      <c r="AE567" s="583" t="str">
        <f t="shared" si="33"/>
        <v/>
      </c>
      <c r="AF567" s="583" t="str">
        <f t="shared" si="34"/>
        <v/>
      </c>
      <c r="AG567" s="583" t="str">
        <f t="shared" si="35"/>
        <v/>
      </c>
    </row>
    <row r="568" spans="1:33" ht="24.9" customHeight="1">
      <c r="A568" s="477">
        <v>553</v>
      </c>
      <c r="B568" s="488" t="str">
        <f>IF(基本情報入力シート!C605="","",基本情報入力シート!C605)</f>
        <v/>
      </c>
      <c r="C568" s="488"/>
      <c r="D568" s="488"/>
      <c r="E568" s="488"/>
      <c r="F568" s="488"/>
      <c r="G568" s="488"/>
      <c r="H568" s="488"/>
      <c r="I568" s="488"/>
      <c r="J568" s="494" t="str">
        <f>IF(基本情報入力シート!M605="","",基本情報入力シート!M605)</f>
        <v/>
      </c>
      <c r="K568" s="495" t="str">
        <f>IF(基本情報入力シート!R605="","",基本情報入力シート!R605)</f>
        <v/>
      </c>
      <c r="L568" s="495" t="str">
        <f>IF(基本情報入力シート!W605="","",基本情報入力シート!W605)</f>
        <v/>
      </c>
      <c r="M568" s="502" t="str">
        <f>IF(基本情報入力シート!X605="","",基本情報入力シート!X605)</f>
        <v/>
      </c>
      <c r="N568" s="512" t="str">
        <f>IF(基本情報入力シート!Y605="","",基本情報入力シート!Y605)</f>
        <v/>
      </c>
      <c r="O568" s="519"/>
      <c r="P568" s="523"/>
      <c r="Q568" s="526"/>
      <c r="R568" s="533"/>
      <c r="S568" s="537"/>
      <c r="T568" s="541" t="e">
        <v>#N/A</v>
      </c>
      <c r="U568" s="545"/>
      <c r="V568" s="551"/>
      <c r="W568" s="552"/>
      <c r="X568" s="560" t="e">
        <v>#N/A</v>
      </c>
      <c r="Y568" s="560"/>
      <c r="Z568" s="564"/>
      <c r="AA568" s="569"/>
      <c r="AB568" s="573" t="e">
        <v>#N/A</v>
      </c>
      <c r="AC568" s="577"/>
      <c r="AD568" s="580" t="str">
        <f t="shared" si="32"/>
        <v/>
      </c>
      <c r="AE568" s="583" t="str">
        <f t="shared" si="33"/>
        <v/>
      </c>
      <c r="AF568" s="583" t="str">
        <f t="shared" si="34"/>
        <v/>
      </c>
      <c r="AG568" s="583" t="str">
        <f t="shared" si="35"/>
        <v/>
      </c>
    </row>
    <row r="569" spans="1:33" ht="24.9" customHeight="1">
      <c r="A569" s="477">
        <v>554</v>
      </c>
      <c r="B569" s="488" t="str">
        <f>IF(基本情報入力シート!C606="","",基本情報入力シート!C606)</f>
        <v/>
      </c>
      <c r="C569" s="488"/>
      <c r="D569" s="488"/>
      <c r="E569" s="488"/>
      <c r="F569" s="488"/>
      <c r="G569" s="488"/>
      <c r="H569" s="488"/>
      <c r="I569" s="488"/>
      <c r="J569" s="494" t="str">
        <f>IF(基本情報入力シート!M606="","",基本情報入力シート!M606)</f>
        <v/>
      </c>
      <c r="K569" s="495" t="str">
        <f>IF(基本情報入力シート!R606="","",基本情報入力シート!R606)</f>
        <v/>
      </c>
      <c r="L569" s="495" t="str">
        <f>IF(基本情報入力シート!W606="","",基本情報入力シート!W606)</f>
        <v/>
      </c>
      <c r="M569" s="502" t="str">
        <f>IF(基本情報入力シート!X606="","",基本情報入力シート!X606)</f>
        <v/>
      </c>
      <c r="N569" s="512" t="str">
        <f>IF(基本情報入力シート!Y606="","",基本情報入力シート!Y606)</f>
        <v/>
      </c>
      <c r="O569" s="519"/>
      <c r="P569" s="523"/>
      <c r="Q569" s="526"/>
      <c r="R569" s="533"/>
      <c r="S569" s="537"/>
      <c r="T569" s="541" t="e">
        <v>#N/A</v>
      </c>
      <c r="U569" s="545"/>
      <c r="V569" s="551"/>
      <c r="W569" s="552"/>
      <c r="X569" s="560" t="e">
        <v>#N/A</v>
      </c>
      <c r="Y569" s="560"/>
      <c r="Z569" s="564"/>
      <c r="AA569" s="569"/>
      <c r="AB569" s="573" t="e">
        <v>#N/A</v>
      </c>
      <c r="AC569" s="577"/>
      <c r="AD569" s="580" t="str">
        <f t="shared" si="32"/>
        <v/>
      </c>
      <c r="AE569" s="583" t="str">
        <f t="shared" si="33"/>
        <v/>
      </c>
      <c r="AF569" s="583" t="str">
        <f t="shared" si="34"/>
        <v/>
      </c>
      <c r="AG569" s="583" t="str">
        <f t="shared" si="35"/>
        <v/>
      </c>
    </row>
    <row r="570" spans="1:33" ht="24.9" customHeight="1">
      <c r="A570" s="477">
        <v>555</v>
      </c>
      <c r="B570" s="488" t="str">
        <f>IF(基本情報入力シート!C607="","",基本情報入力シート!C607)</f>
        <v/>
      </c>
      <c r="C570" s="488"/>
      <c r="D570" s="488"/>
      <c r="E570" s="488"/>
      <c r="F570" s="488"/>
      <c r="G570" s="488"/>
      <c r="H570" s="488"/>
      <c r="I570" s="488"/>
      <c r="J570" s="494" t="str">
        <f>IF(基本情報入力シート!M607="","",基本情報入力シート!M607)</f>
        <v/>
      </c>
      <c r="K570" s="495" t="str">
        <f>IF(基本情報入力シート!R607="","",基本情報入力シート!R607)</f>
        <v/>
      </c>
      <c r="L570" s="495" t="str">
        <f>IF(基本情報入力シート!W607="","",基本情報入力シート!W607)</f>
        <v/>
      </c>
      <c r="M570" s="502" t="str">
        <f>IF(基本情報入力シート!X607="","",基本情報入力シート!X607)</f>
        <v/>
      </c>
      <c r="N570" s="512" t="str">
        <f>IF(基本情報入力シート!Y607="","",基本情報入力シート!Y607)</f>
        <v/>
      </c>
      <c r="O570" s="519"/>
      <c r="P570" s="523"/>
      <c r="Q570" s="526"/>
      <c r="R570" s="533"/>
      <c r="S570" s="537"/>
      <c r="T570" s="541" t="e">
        <v>#N/A</v>
      </c>
      <c r="U570" s="545"/>
      <c r="V570" s="551"/>
      <c r="W570" s="552"/>
      <c r="X570" s="560" t="e">
        <v>#N/A</v>
      </c>
      <c r="Y570" s="560"/>
      <c r="Z570" s="564"/>
      <c r="AA570" s="569"/>
      <c r="AB570" s="573" t="e">
        <v>#N/A</v>
      </c>
      <c r="AC570" s="577"/>
      <c r="AD570" s="580" t="str">
        <f t="shared" si="32"/>
        <v/>
      </c>
      <c r="AE570" s="583" t="str">
        <f t="shared" si="33"/>
        <v/>
      </c>
      <c r="AF570" s="583" t="str">
        <f t="shared" si="34"/>
        <v/>
      </c>
      <c r="AG570" s="583" t="str">
        <f t="shared" si="35"/>
        <v/>
      </c>
    </row>
    <row r="571" spans="1:33" ht="24.9" customHeight="1">
      <c r="A571" s="477">
        <v>556</v>
      </c>
      <c r="B571" s="488" t="str">
        <f>IF(基本情報入力シート!C608="","",基本情報入力シート!C608)</f>
        <v/>
      </c>
      <c r="C571" s="488"/>
      <c r="D571" s="488"/>
      <c r="E571" s="488"/>
      <c r="F571" s="488"/>
      <c r="G571" s="488"/>
      <c r="H571" s="488"/>
      <c r="I571" s="488"/>
      <c r="J571" s="494" t="str">
        <f>IF(基本情報入力シート!M608="","",基本情報入力シート!M608)</f>
        <v/>
      </c>
      <c r="K571" s="495" t="str">
        <f>IF(基本情報入力シート!R608="","",基本情報入力シート!R608)</f>
        <v/>
      </c>
      <c r="L571" s="495" t="str">
        <f>IF(基本情報入力シート!W608="","",基本情報入力シート!W608)</f>
        <v/>
      </c>
      <c r="M571" s="502" t="str">
        <f>IF(基本情報入力シート!X608="","",基本情報入力シート!X608)</f>
        <v/>
      </c>
      <c r="N571" s="512" t="str">
        <f>IF(基本情報入力シート!Y608="","",基本情報入力シート!Y608)</f>
        <v/>
      </c>
      <c r="O571" s="519"/>
      <c r="P571" s="523"/>
      <c r="Q571" s="526"/>
      <c r="R571" s="533"/>
      <c r="S571" s="537"/>
      <c r="T571" s="541" t="e">
        <v>#N/A</v>
      </c>
      <c r="U571" s="545"/>
      <c r="V571" s="551"/>
      <c r="W571" s="552"/>
      <c r="X571" s="560" t="e">
        <v>#N/A</v>
      </c>
      <c r="Y571" s="560"/>
      <c r="Z571" s="564"/>
      <c r="AA571" s="569"/>
      <c r="AB571" s="573" t="e">
        <v>#N/A</v>
      </c>
      <c r="AC571" s="577"/>
      <c r="AD571" s="580" t="str">
        <f t="shared" si="32"/>
        <v/>
      </c>
      <c r="AE571" s="583" t="str">
        <f t="shared" si="33"/>
        <v/>
      </c>
      <c r="AF571" s="583" t="str">
        <f t="shared" si="34"/>
        <v/>
      </c>
      <c r="AG571" s="583" t="str">
        <f t="shared" si="35"/>
        <v/>
      </c>
    </row>
    <row r="572" spans="1:33" ht="24.9" customHeight="1">
      <c r="A572" s="477">
        <v>557</v>
      </c>
      <c r="B572" s="488" t="str">
        <f>IF(基本情報入力シート!C609="","",基本情報入力シート!C609)</f>
        <v/>
      </c>
      <c r="C572" s="488"/>
      <c r="D572" s="488"/>
      <c r="E572" s="488"/>
      <c r="F572" s="488"/>
      <c r="G572" s="488"/>
      <c r="H572" s="488"/>
      <c r="I572" s="488"/>
      <c r="J572" s="494" t="str">
        <f>IF(基本情報入力シート!M609="","",基本情報入力シート!M609)</f>
        <v/>
      </c>
      <c r="K572" s="495" t="str">
        <f>IF(基本情報入力シート!R609="","",基本情報入力シート!R609)</f>
        <v/>
      </c>
      <c r="L572" s="495" t="str">
        <f>IF(基本情報入力シート!W609="","",基本情報入力シート!W609)</f>
        <v/>
      </c>
      <c r="M572" s="502" t="str">
        <f>IF(基本情報入力シート!X609="","",基本情報入力シート!X609)</f>
        <v/>
      </c>
      <c r="N572" s="512" t="str">
        <f>IF(基本情報入力シート!Y609="","",基本情報入力シート!Y609)</f>
        <v/>
      </c>
      <c r="O572" s="519"/>
      <c r="P572" s="523"/>
      <c r="Q572" s="526"/>
      <c r="R572" s="533"/>
      <c r="S572" s="537"/>
      <c r="T572" s="541" t="e">
        <v>#N/A</v>
      </c>
      <c r="U572" s="545"/>
      <c r="V572" s="551"/>
      <c r="W572" s="552"/>
      <c r="X572" s="560" t="e">
        <v>#N/A</v>
      </c>
      <c r="Y572" s="560"/>
      <c r="Z572" s="564"/>
      <c r="AA572" s="569"/>
      <c r="AB572" s="573" t="e">
        <v>#N/A</v>
      </c>
      <c r="AC572" s="577"/>
      <c r="AD572" s="580" t="str">
        <f t="shared" si="32"/>
        <v/>
      </c>
      <c r="AE572" s="583" t="str">
        <f t="shared" si="33"/>
        <v/>
      </c>
      <c r="AF572" s="583" t="str">
        <f t="shared" si="34"/>
        <v/>
      </c>
      <c r="AG572" s="583" t="str">
        <f t="shared" si="35"/>
        <v/>
      </c>
    </row>
    <row r="573" spans="1:33" ht="24.9" customHeight="1">
      <c r="A573" s="477">
        <v>558</v>
      </c>
      <c r="B573" s="488" t="str">
        <f>IF(基本情報入力シート!C610="","",基本情報入力シート!C610)</f>
        <v/>
      </c>
      <c r="C573" s="488"/>
      <c r="D573" s="488"/>
      <c r="E573" s="488"/>
      <c r="F573" s="488"/>
      <c r="G573" s="488"/>
      <c r="H573" s="488"/>
      <c r="I573" s="488"/>
      <c r="J573" s="494" t="str">
        <f>IF(基本情報入力シート!M610="","",基本情報入力シート!M610)</f>
        <v/>
      </c>
      <c r="K573" s="495" t="str">
        <f>IF(基本情報入力シート!R610="","",基本情報入力シート!R610)</f>
        <v/>
      </c>
      <c r="L573" s="495" t="str">
        <f>IF(基本情報入力シート!W610="","",基本情報入力シート!W610)</f>
        <v/>
      </c>
      <c r="M573" s="502" t="str">
        <f>IF(基本情報入力シート!X610="","",基本情報入力シート!X610)</f>
        <v/>
      </c>
      <c r="N573" s="512" t="str">
        <f>IF(基本情報入力シート!Y610="","",基本情報入力シート!Y610)</f>
        <v/>
      </c>
      <c r="O573" s="519"/>
      <c r="P573" s="523"/>
      <c r="Q573" s="526"/>
      <c r="R573" s="533"/>
      <c r="S573" s="537"/>
      <c r="T573" s="541" t="e">
        <v>#N/A</v>
      </c>
      <c r="U573" s="545"/>
      <c r="V573" s="551"/>
      <c r="W573" s="552"/>
      <c r="X573" s="560" t="e">
        <v>#N/A</v>
      </c>
      <c r="Y573" s="560"/>
      <c r="Z573" s="564"/>
      <c r="AA573" s="569"/>
      <c r="AB573" s="573" t="e">
        <v>#N/A</v>
      </c>
      <c r="AC573" s="577"/>
      <c r="AD573" s="580" t="str">
        <f t="shared" si="32"/>
        <v/>
      </c>
      <c r="AE573" s="583" t="str">
        <f t="shared" si="33"/>
        <v/>
      </c>
      <c r="AF573" s="583" t="str">
        <f t="shared" si="34"/>
        <v/>
      </c>
      <c r="AG573" s="583" t="str">
        <f t="shared" si="35"/>
        <v/>
      </c>
    </row>
    <row r="574" spans="1:33" ht="24.9" customHeight="1">
      <c r="A574" s="477">
        <v>559</v>
      </c>
      <c r="B574" s="488" t="str">
        <f>IF(基本情報入力シート!C611="","",基本情報入力シート!C611)</f>
        <v/>
      </c>
      <c r="C574" s="488"/>
      <c r="D574" s="488"/>
      <c r="E574" s="488"/>
      <c r="F574" s="488"/>
      <c r="G574" s="488"/>
      <c r="H574" s="488"/>
      <c r="I574" s="488"/>
      <c r="J574" s="494" t="str">
        <f>IF(基本情報入力シート!M611="","",基本情報入力シート!M611)</f>
        <v/>
      </c>
      <c r="K574" s="495" t="str">
        <f>IF(基本情報入力シート!R611="","",基本情報入力シート!R611)</f>
        <v/>
      </c>
      <c r="L574" s="495" t="str">
        <f>IF(基本情報入力シート!W611="","",基本情報入力シート!W611)</f>
        <v/>
      </c>
      <c r="M574" s="502" t="str">
        <f>IF(基本情報入力シート!X611="","",基本情報入力シート!X611)</f>
        <v/>
      </c>
      <c r="N574" s="512" t="str">
        <f>IF(基本情報入力シート!Y611="","",基本情報入力シート!Y611)</f>
        <v/>
      </c>
      <c r="O574" s="519"/>
      <c r="P574" s="523"/>
      <c r="Q574" s="526"/>
      <c r="R574" s="533"/>
      <c r="S574" s="537"/>
      <c r="T574" s="541" t="e">
        <v>#N/A</v>
      </c>
      <c r="U574" s="545"/>
      <c r="V574" s="551"/>
      <c r="W574" s="552"/>
      <c r="X574" s="560" t="e">
        <v>#N/A</v>
      </c>
      <c r="Y574" s="560"/>
      <c r="Z574" s="564"/>
      <c r="AA574" s="569"/>
      <c r="AB574" s="573" t="e">
        <v>#N/A</v>
      </c>
      <c r="AC574" s="577"/>
      <c r="AD574" s="580" t="str">
        <f t="shared" si="32"/>
        <v/>
      </c>
      <c r="AE574" s="583" t="str">
        <f t="shared" si="33"/>
        <v/>
      </c>
      <c r="AF574" s="583" t="str">
        <f t="shared" si="34"/>
        <v/>
      </c>
      <c r="AG574" s="583" t="str">
        <f t="shared" si="35"/>
        <v/>
      </c>
    </row>
    <row r="575" spans="1:33" ht="24.9" customHeight="1">
      <c r="A575" s="477">
        <v>560</v>
      </c>
      <c r="B575" s="488" t="str">
        <f>IF(基本情報入力シート!C612="","",基本情報入力シート!C612)</f>
        <v/>
      </c>
      <c r="C575" s="488"/>
      <c r="D575" s="488"/>
      <c r="E575" s="488"/>
      <c r="F575" s="488"/>
      <c r="G575" s="488"/>
      <c r="H575" s="488"/>
      <c r="I575" s="488"/>
      <c r="J575" s="494" t="str">
        <f>IF(基本情報入力シート!M612="","",基本情報入力シート!M612)</f>
        <v/>
      </c>
      <c r="K575" s="495" t="str">
        <f>IF(基本情報入力シート!R612="","",基本情報入力シート!R612)</f>
        <v/>
      </c>
      <c r="L575" s="495" t="str">
        <f>IF(基本情報入力シート!W612="","",基本情報入力シート!W612)</f>
        <v/>
      </c>
      <c r="M575" s="502" t="str">
        <f>IF(基本情報入力シート!X612="","",基本情報入力シート!X612)</f>
        <v/>
      </c>
      <c r="N575" s="512" t="str">
        <f>IF(基本情報入力シート!Y612="","",基本情報入力シート!Y612)</f>
        <v/>
      </c>
      <c r="O575" s="519"/>
      <c r="P575" s="523"/>
      <c r="Q575" s="526"/>
      <c r="R575" s="533"/>
      <c r="S575" s="537"/>
      <c r="T575" s="541" t="e">
        <v>#N/A</v>
      </c>
      <c r="U575" s="545"/>
      <c r="V575" s="551"/>
      <c r="W575" s="552"/>
      <c r="X575" s="560" t="e">
        <v>#N/A</v>
      </c>
      <c r="Y575" s="560"/>
      <c r="Z575" s="564"/>
      <c r="AA575" s="569"/>
      <c r="AB575" s="573" t="e">
        <v>#N/A</v>
      </c>
      <c r="AC575" s="577"/>
      <c r="AD575" s="580" t="str">
        <f t="shared" si="32"/>
        <v/>
      </c>
      <c r="AE575" s="583" t="str">
        <f t="shared" si="33"/>
        <v/>
      </c>
      <c r="AF575" s="583" t="str">
        <f t="shared" si="34"/>
        <v/>
      </c>
      <c r="AG575" s="583" t="str">
        <f t="shared" si="35"/>
        <v/>
      </c>
    </row>
    <row r="576" spans="1:33" ht="24.9" customHeight="1">
      <c r="A576" s="477">
        <v>561</v>
      </c>
      <c r="B576" s="488" t="str">
        <f>IF(基本情報入力シート!C613="","",基本情報入力シート!C613)</f>
        <v/>
      </c>
      <c r="C576" s="488"/>
      <c r="D576" s="488"/>
      <c r="E576" s="488"/>
      <c r="F576" s="488"/>
      <c r="G576" s="488"/>
      <c r="H576" s="488"/>
      <c r="I576" s="488"/>
      <c r="J576" s="494" t="str">
        <f>IF(基本情報入力シート!M613="","",基本情報入力シート!M613)</f>
        <v/>
      </c>
      <c r="K576" s="495" t="str">
        <f>IF(基本情報入力シート!R613="","",基本情報入力シート!R613)</f>
        <v/>
      </c>
      <c r="L576" s="495" t="str">
        <f>IF(基本情報入力シート!W613="","",基本情報入力シート!W613)</f>
        <v/>
      </c>
      <c r="M576" s="502" t="str">
        <f>IF(基本情報入力シート!X613="","",基本情報入力シート!X613)</f>
        <v/>
      </c>
      <c r="N576" s="512" t="str">
        <f>IF(基本情報入力シート!Y613="","",基本情報入力シート!Y613)</f>
        <v/>
      </c>
      <c r="O576" s="519"/>
      <c r="P576" s="523"/>
      <c r="Q576" s="526"/>
      <c r="R576" s="533"/>
      <c r="S576" s="537"/>
      <c r="T576" s="541" t="e">
        <v>#N/A</v>
      </c>
      <c r="U576" s="545"/>
      <c r="V576" s="551"/>
      <c r="W576" s="552"/>
      <c r="X576" s="560" t="e">
        <v>#N/A</v>
      </c>
      <c r="Y576" s="560"/>
      <c r="Z576" s="564"/>
      <c r="AA576" s="569"/>
      <c r="AB576" s="573" t="e">
        <v>#N/A</v>
      </c>
      <c r="AC576" s="577"/>
      <c r="AD576" s="580" t="str">
        <f t="shared" si="32"/>
        <v/>
      </c>
      <c r="AE576" s="583" t="str">
        <f t="shared" si="33"/>
        <v/>
      </c>
      <c r="AF576" s="583" t="str">
        <f t="shared" si="34"/>
        <v/>
      </c>
      <c r="AG576" s="583" t="str">
        <f t="shared" si="35"/>
        <v/>
      </c>
    </row>
    <row r="577" spans="1:33" ht="24.9" customHeight="1">
      <c r="A577" s="477">
        <v>562</v>
      </c>
      <c r="B577" s="488" t="str">
        <f>IF(基本情報入力シート!C614="","",基本情報入力シート!C614)</f>
        <v/>
      </c>
      <c r="C577" s="488"/>
      <c r="D577" s="488"/>
      <c r="E577" s="488"/>
      <c r="F577" s="488"/>
      <c r="G577" s="488"/>
      <c r="H577" s="488"/>
      <c r="I577" s="488"/>
      <c r="J577" s="494" t="str">
        <f>IF(基本情報入力シート!M614="","",基本情報入力シート!M614)</f>
        <v/>
      </c>
      <c r="K577" s="495" t="str">
        <f>IF(基本情報入力シート!R614="","",基本情報入力シート!R614)</f>
        <v/>
      </c>
      <c r="L577" s="495" t="str">
        <f>IF(基本情報入力シート!W614="","",基本情報入力シート!W614)</f>
        <v/>
      </c>
      <c r="M577" s="502" t="str">
        <f>IF(基本情報入力シート!X614="","",基本情報入力シート!X614)</f>
        <v/>
      </c>
      <c r="N577" s="512" t="str">
        <f>IF(基本情報入力シート!Y614="","",基本情報入力シート!Y614)</f>
        <v/>
      </c>
      <c r="O577" s="519"/>
      <c r="P577" s="523"/>
      <c r="Q577" s="526"/>
      <c r="R577" s="533"/>
      <c r="S577" s="537"/>
      <c r="T577" s="541" t="e">
        <v>#N/A</v>
      </c>
      <c r="U577" s="545"/>
      <c r="V577" s="551"/>
      <c r="W577" s="552"/>
      <c r="X577" s="560" t="e">
        <v>#N/A</v>
      </c>
      <c r="Y577" s="560"/>
      <c r="Z577" s="564"/>
      <c r="AA577" s="569"/>
      <c r="AB577" s="573" t="e">
        <v>#N/A</v>
      </c>
      <c r="AC577" s="577"/>
      <c r="AD577" s="580" t="str">
        <f t="shared" si="32"/>
        <v/>
      </c>
      <c r="AE577" s="583" t="str">
        <f t="shared" si="33"/>
        <v/>
      </c>
      <c r="AF577" s="583" t="str">
        <f t="shared" si="34"/>
        <v/>
      </c>
      <c r="AG577" s="583" t="str">
        <f t="shared" si="35"/>
        <v/>
      </c>
    </row>
    <row r="578" spans="1:33" ht="24.9" customHeight="1">
      <c r="A578" s="477">
        <v>563</v>
      </c>
      <c r="B578" s="488" t="str">
        <f>IF(基本情報入力シート!C615="","",基本情報入力シート!C615)</f>
        <v/>
      </c>
      <c r="C578" s="488"/>
      <c r="D578" s="488"/>
      <c r="E578" s="488"/>
      <c r="F578" s="488"/>
      <c r="G578" s="488"/>
      <c r="H578" s="488"/>
      <c r="I578" s="488"/>
      <c r="J578" s="494" t="str">
        <f>IF(基本情報入力シート!M615="","",基本情報入力シート!M615)</f>
        <v/>
      </c>
      <c r="K578" s="495" t="str">
        <f>IF(基本情報入力シート!R615="","",基本情報入力シート!R615)</f>
        <v/>
      </c>
      <c r="L578" s="495" t="str">
        <f>IF(基本情報入力シート!W615="","",基本情報入力シート!W615)</f>
        <v/>
      </c>
      <c r="M578" s="502" t="str">
        <f>IF(基本情報入力シート!X615="","",基本情報入力シート!X615)</f>
        <v/>
      </c>
      <c r="N578" s="512" t="str">
        <f>IF(基本情報入力シート!Y615="","",基本情報入力シート!Y615)</f>
        <v/>
      </c>
      <c r="O578" s="519"/>
      <c r="P578" s="523"/>
      <c r="Q578" s="526"/>
      <c r="R578" s="533"/>
      <c r="S578" s="537"/>
      <c r="T578" s="541" t="e">
        <v>#N/A</v>
      </c>
      <c r="U578" s="545"/>
      <c r="V578" s="551"/>
      <c r="W578" s="552"/>
      <c r="X578" s="560" t="e">
        <v>#N/A</v>
      </c>
      <c r="Y578" s="560"/>
      <c r="Z578" s="564"/>
      <c r="AA578" s="569"/>
      <c r="AB578" s="573" t="e">
        <v>#N/A</v>
      </c>
      <c r="AC578" s="577"/>
      <c r="AD578" s="580" t="str">
        <f t="shared" si="32"/>
        <v/>
      </c>
      <c r="AE578" s="583" t="str">
        <f t="shared" si="33"/>
        <v/>
      </c>
      <c r="AF578" s="583" t="str">
        <f t="shared" si="34"/>
        <v/>
      </c>
      <c r="AG578" s="583" t="str">
        <f t="shared" si="35"/>
        <v/>
      </c>
    </row>
    <row r="579" spans="1:33" ht="24.9" customHeight="1">
      <c r="A579" s="477">
        <v>564</v>
      </c>
      <c r="B579" s="488" t="str">
        <f>IF(基本情報入力シート!C616="","",基本情報入力シート!C616)</f>
        <v/>
      </c>
      <c r="C579" s="488"/>
      <c r="D579" s="488"/>
      <c r="E579" s="488"/>
      <c r="F579" s="488"/>
      <c r="G579" s="488"/>
      <c r="H579" s="488"/>
      <c r="I579" s="488"/>
      <c r="J579" s="494" t="str">
        <f>IF(基本情報入力シート!M616="","",基本情報入力シート!M616)</f>
        <v/>
      </c>
      <c r="K579" s="495" t="str">
        <f>IF(基本情報入力シート!R616="","",基本情報入力シート!R616)</f>
        <v/>
      </c>
      <c r="L579" s="495" t="str">
        <f>IF(基本情報入力シート!W616="","",基本情報入力シート!W616)</f>
        <v/>
      </c>
      <c r="M579" s="502" t="str">
        <f>IF(基本情報入力シート!X616="","",基本情報入力シート!X616)</f>
        <v/>
      </c>
      <c r="N579" s="512" t="str">
        <f>IF(基本情報入力シート!Y616="","",基本情報入力シート!Y616)</f>
        <v/>
      </c>
      <c r="O579" s="519"/>
      <c r="P579" s="523"/>
      <c r="Q579" s="526"/>
      <c r="R579" s="533"/>
      <c r="S579" s="537"/>
      <c r="T579" s="541" t="e">
        <v>#N/A</v>
      </c>
      <c r="U579" s="545"/>
      <c r="V579" s="551"/>
      <c r="W579" s="552"/>
      <c r="X579" s="560" t="e">
        <v>#N/A</v>
      </c>
      <c r="Y579" s="560"/>
      <c r="Z579" s="564"/>
      <c r="AA579" s="569"/>
      <c r="AB579" s="573" t="e">
        <v>#N/A</v>
      </c>
      <c r="AC579" s="577"/>
      <c r="AD579" s="580" t="str">
        <f t="shared" si="32"/>
        <v/>
      </c>
      <c r="AE579" s="583" t="str">
        <f t="shared" si="33"/>
        <v/>
      </c>
      <c r="AF579" s="583" t="str">
        <f t="shared" si="34"/>
        <v/>
      </c>
      <c r="AG579" s="583" t="str">
        <f t="shared" si="35"/>
        <v/>
      </c>
    </row>
    <row r="580" spans="1:33" ht="24.9" customHeight="1">
      <c r="A580" s="477">
        <v>565</v>
      </c>
      <c r="B580" s="488" t="str">
        <f>IF(基本情報入力シート!C617="","",基本情報入力シート!C617)</f>
        <v/>
      </c>
      <c r="C580" s="488"/>
      <c r="D580" s="488"/>
      <c r="E580" s="488"/>
      <c r="F580" s="488"/>
      <c r="G580" s="488"/>
      <c r="H580" s="488"/>
      <c r="I580" s="488"/>
      <c r="J580" s="494" t="str">
        <f>IF(基本情報入力シート!M617="","",基本情報入力シート!M617)</f>
        <v/>
      </c>
      <c r="K580" s="495" t="str">
        <f>IF(基本情報入力シート!R617="","",基本情報入力シート!R617)</f>
        <v/>
      </c>
      <c r="L580" s="495" t="str">
        <f>IF(基本情報入力シート!W617="","",基本情報入力シート!W617)</f>
        <v/>
      </c>
      <c r="M580" s="502" t="str">
        <f>IF(基本情報入力シート!X617="","",基本情報入力シート!X617)</f>
        <v/>
      </c>
      <c r="N580" s="512" t="str">
        <f>IF(基本情報入力シート!Y617="","",基本情報入力シート!Y617)</f>
        <v/>
      </c>
      <c r="O580" s="519"/>
      <c r="P580" s="523"/>
      <c r="Q580" s="526"/>
      <c r="R580" s="533"/>
      <c r="S580" s="537"/>
      <c r="T580" s="541" t="e">
        <v>#N/A</v>
      </c>
      <c r="U580" s="545"/>
      <c r="V580" s="551"/>
      <c r="W580" s="552"/>
      <c r="X580" s="560" t="e">
        <v>#N/A</v>
      </c>
      <c r="Y580" s="560"/>
      <c r="Z580" s="564"/>
      <c r="AA580" s="569"/>
      <c r="AB580" s="573" t="e">
        <v>#N/A</v>
      </c>
      <c r="AC580" s="577"/>
      <c r="AD580" s="580" t="str">
        <f t="shared" si="32"/>
        <v/>
      </c>
      <c r="AE580" s="583" t="str">
        <f t="shared" si="33"/>
        <v/>
      </c>
      <c r="AF580" s="583" t="str">
        <f t="shared" si="34"/>
        <v/>
      </c>
      <c r="AG580" s="583" t="str">
        <f t="shared" si="35"/>
        <v/>
      </c>
    </row>
    <row r="581" spans="1:33" ht="24.9" customHeight="1">
      <c r="A581" s="477">
        <v>566</v>
      </c>
      <c r="B581" s="488" t="str">
        <f>IF(基本情報入力シート!C618="","",基本情報入力シート!C618)</f>
        <v/>
      </c>
      <c r="C581" s="488"/>
      <c r="D581" s="488"/>
      <c r="E581" s="488"/>
      <c r="F581" s="488"/>
      <c r="G581" s="488"/>
      <c r="H581" s="488"/>
      <c r="I581" s="488"/>
      <c r="J581" s="494" t="str">
        <f>IF(基本情報入力シート!M618="","",基本情報入力シート!M618)</f>
        <v/>
      </c>
      <c r="K581" s="495" t="str">
        <f>IF(基本情報入力シート!R618="","",基本情報入力シート!R618)</f>
        <v/>
      </c>
      <c r="L581" s="495" t="str">
        <f>IF(基本情報入力シート!W618="","",基本情報入力シート!W618)</f>
        <v/>
      </c>
      <c r="M581" s="502" t="str">
        <f>IF(基本情報入力シート!X618="","",基本情報入力シート!X618)</f>
        <v/>
      </c>
      <c r="N581" s="512" t="str">
        <f>IF(基本情報入力シート!Y618="","",基本情報入力シート!Y618)</f>
        <v/>
      </c>
      <c r="O581" s="519"/>
      <c r="P581" s="523"/>
      <c r="Q581" s="526"/>
      <c r="R581" s="533"/>
      <c r="S581" s="537"/>
      <c r="T581" s="541" t="e">
        <v>#N/A</v>
      </c>
      <c r="U581" s="545"/>
      <c r="V581" s="551"/>
      <c r="W581" s="552"/>
      <c r="X581" s="560" t="e">
        <v>#N/A</v>
      </c>
      <c r="Y581" s="560"/>
      <c r="Z581" s="564"/>
      <c r="AA581" s="569"/>
      <c r="AB581" s="573" t="e">
        <v>#N/A</v>
      </c>
      <c r="AC581" s="577"/>
      <c r="AD581" s="580" t="str">
        <f t="shared" si="32"/>
        <v/>
      </c>
      <c r="AE581" s="583" t="str">
        <f t="shared" si="33"/>
        <v/>
      </c>
      <c r="AF581" s="583" t="str">
        <f t="shared" si="34"/>
        <v/>
      </c>
      <c r="AG581" s="583" t="str">
        <f t="shared" si="35"/>
        <v/>
      </c>
    </row>
    <row r="582" spans="1:33" ht="24.9" customHeight="1">
      <c r="A582" s="477">
        <v>567</v>
      </c>
      <c r="B582" s="488" t="str">
        <f>IF(基本情報入力シート!C619="","",基本情報入力シート!C619)</f>
        <v/>
      </c>
      <c r="C582" s="488"/>
      <c r="D582" s="488"/>
      <c r="E582" s="488"/>
      <c r="F582" s="488"/>
      <c r="G582" s="488"/>
      <c r="H582" s="488"/>
      <c r="I582" s="488"/>
      <c r="J582" s="494" t="str">
        <f>IF(基本情報入力シート!M619="","",基本情報入力シート!M619)</f>
        <v/>
      </c>
      <c r="K582" s="495" t="str">
        <f>IF(基本情報入力シート!R619="","",基本情報入力シート!R619)</f>
        <v/>
      </c>
      <c r="L582" s="495" t="str">
        <f>IF(基本情報入力シート!W619="","",基本情報入力シート!W619)</f>
        <v/>
      </c>
      <c r="M582" s="502" t="str">
        <f>IF(基本情報入力シート!X619="","",基本情報入力シート!X619)</f>
        <v/>
      </c>
      <c r="N582" s="512" t="str">
        <f>IF(基本情報入力シート!Y619="","",基本情報入力シート!Y619)</f>
        <v/>
      </c>
      <c r="O582" s="519"/>
      <c r="P582" s="523"/>
      <c r="Q582" s="526"/>
      <c r="R582" s="533"/>
      <c r="S582" s="537"/>
      <c r="T582" s="541" t="e">
        <v>#N/A</v>
      </c>
      <c r="U582" s="545"/>
      <c r="V582" s="551"/>
      <c r="W582" s="552"/>
      <c r="X582" s="560" t="e">
        <v>#N/A</v>
      </c>
      <c r="Y582" s="560"/>
      <c r="Z582" s="564"/>
      <c r="AA582" s="569"/>
      <c r="AB582" s="573" t="e">
        <v>#N/A</v>
      </c>
      <c r="AC582" s="577"/>
      <c r="AD582" s="580" t="str">
        <f t="shared" si="32"/>
        <v/>
      </c>
      <c r="AE582" s="583" t="str">
        <f t="shared" si="33"/>
        <v/>
      </c>
      <c r="AF582" s="583" t="str">
        <f t="shared" si="34"/>
        <v/>
      </c>
      <c r="AG582" s="583" t="str">
        <f t="shared" si="35"/>
        <v/>
      </c>
    </row>
    <row r="583" spans="1:33" ht="24.9" customHeight="1">
      <c r="A583" s="477">
        <v>568</v>
      </c>
      <c r="B583" s="488" t="str">
        <f>IF(基本情報入力シート!C620="","",基本情報入力シート!C620)</f>
        <v/>
      </c>
      <c r="C583" s="488"/>
      <c r="D583" s="488"/>
      <c r="E583" s="488"/>
      <c r="F583" s="488"/>
      <c r="G583" s="488"/>
      <c r="H583" s="488"/>
      <c r="I583" s="488"/>
      <c r="J583" s="494" t="str">
        <f>IF(基本情報入力シート!M620="","",基本情報入力シート!M620)</f>
        <v/>
      </c>
      <c r="K583" s="495" t="str">
        <f>IF(基本情報入力シート!R620="","",基本情報入力シート!R620)</f>
        <v/>
      </c>
      <c r="L583" s="495" t="str">
        <f>IF(基本情報入力シート!W620="","",基本情報入力シート!W620)</f>
        <v/>
      </c>
      <c r="M583" s="502" t="str">
        <f>IF(基本情報入力シート!X620="","",基本情報入力シート!X620)</f>
        <v/>
      </c>
      <c r="N583" s="512" t="str">
        <f>IF(基本情報入力シート!Y620="","",基本情報入力シート!Y620)</f>
        <v/>
      </c>
      <c r="O583" s="519"/>
      <c r="P583" s="523"/>
      <c r="Q583" s="526"/>
      <c r="R583" s="533"/>
      <c r="S583" s="537"/>
      <c r="T583" s="541" t="e">
        <v>#N/A</v>
      </c>
      <c r="U583" s="545"/>
      <c r="V583" s="551"/>
      <c r="W583" s="552"/>
      <c r="X583" s="560" t="e">
        <v>#N/A</v>
      </c>
      <c r="Y583" s="560"/>
      <c r="Z583" s="564"/>
      <c r="AA583" s="569"/>
      <c r="AB583" s="573" t="e">
        <v>#N/A</v>
      </c>
      <c r="AC583" s="577"/>
      <c r="AD583" s="580" t="str">
        <f t="shared" si="32"/>
        <v/>
      </c>
      <c r="AE583" s="583" t="str">
        <f t="shared" si="33"/>
        <v/>
      </c>
      <c r="AF583" s="583" t="str">
        <f t="shared" si="34"/>
        <v/>
      </c>
      <c r="AG583" s="583" t="str">
        <f t="shared" si="35"/>
        <v/>
      </c>
    </row>
    <row r="584" spans="1:33" ht="24.9" customHeight="1">
      <c r="A584" s="477">
        <v>569</v>
      </c>
      <c r="B584" s="488" t="str">
        <f>IF(基本情報入力シート!C621="","",基本情報入力シート!C621)</f>
        <v/>
      </c>
      <c r="C584" s="488"/>
      <c r="D584" s="488"/>
      <c r="E584" s="488"/>
      <c r="F584" s="488"/>
      <c r="G584" s="488"/>
      <c r="H584" s="488"/>
      <c r="I584" s="488"/>
      <c r="J584" s="494" t="str">
        <f>IF(基本情報入力シート!M621="","",基本情報入力シート!M621)</f>
        <v/>
      </c>
      <c r="K584" s="495" t="str">
        <f>IF(基本情報入力シート!R621="","",基本情報入力シート!R621)</f>
        <v/>
      </c>
      <c r="L584" s="495" t="str">
        <f>IF(基本情報入力シート!W621="","",基本情報入力シート!W621)</f>
        <v/>
      </c>
      <c r="M584" s="502" t="str">
        <f>IF(基本情報入力シート!X621="","",基本情報入力シート!X621)</f>
        <v/>
      </c>
      <c r="N584" s="512" t="str">
        <f>IF(基本情報入力シート!Y621="","",基本情報入力シート!Y621)</f>
        <v/>
      </c>
      <c r="O584" s="519"/>
      <c r="P584" s="523"/>
      <c r="Q584" s="526"/>
      <c r="R584" s="533"/>
      <c r="S584" s="537"/>
      <c r="T584" s="541" t="e">
        <v>#N/A</v>
      </c>
      <c r="U584" s="545"/>
      <c r="V584" s="551"/>
      <c r="W584" s="552"/>
      <c r="X584" s="560" t="e">
        <v>#N/A</v>
      </c>
      <c r="Y584" s="560"/>
      <c r="Z584" s="564"/>
      <c r="AA584" s="569"/>
      <c r="AB584" s="573" t="e">
        <v>#N/A</v>
      </c>
      <c r="AC584" s="577"/>
      <c r="AD584" s="580" t="str">
        <f t="shared" si="32"/>
        <v/>
      </c>
      <c r="AE584" s="583" t="str">
        <f t="shared" si="33"/>
        <v/>
      </c>
      <c r="AF584" s="583" t="str">
        <f t="shared" si="34"/>
        <v/>
      </c>
      <c r="AG584" s="583" t="str">
        <f t="shared" si="35"/>
        <v/>
      </c>
    </row>
    <row r="585" spans="1:33" ht="24.9" customHeight="1">
      <c r="A585" s="477">
        <v>570</v>
      </c>
      <c r="B585" s="488" t="str">
        <f>IF(基本情報入力シート!C622="","",基本情報入力シート!C622)</f>
        <v/>
      </c>
      <c r="C585" s="488"/>
      <c r="D585" s="488"/>
      <c r="E585" s="488"/>
      <c r="F585" s="488"/>
      <c r="G585" s="488"/>
      <c r="H585" s="488"/>
      <c r="I585" s="488"/>
      <c r="J585" s="494" t="str">
        <f>IF(基本情報入力シート!M622="","",基本情報入力シート!M622)</f>
        <v/>
      </c>
      <c r="K585" s="495" t="str">
        <f>IF(基本情報入力シート!R622="","",基本情報入力シート!R622)</f>
        <v/>
      </c>
      <c r="L585" s="495" t="str">
        <f>IF(基本情報入力シート!W622="","",基本情報入力シート!W622)</f>
        <v/>
      </c>
      <c r="M585" s="502" t="str">
        <f>IF(基本情報入力シート!X622="","",基本情報入力シート!X622)</f>
        <v/>
      </c>
      <c r="N585" s="512" t="str">
        <f>IF(基本情報入力シート!Y622="","",基本情報入力シート!Y622)</f>
        <v/>
      </c>
      <c r="O585" s="519"/>
      <c r="P585" s="523"/>
      <c r="Q585" s="526"/>
      <c r="R585" s="533"/>
      <c r="S585" s="537"/>
      <c r="T585" s="541" t="e">
        <v>#N/A</v>
      </c>
      <c r="U585" s="545"/>
      <c r="V585" s="551"/>
      <c r="W585" s="552"/>
      <c r="X585" s="560" t="e">
        <v>#N/A</v>
      </c>
      <c r="Y585" s="560"/>
      <c r="Z585" s="564"/>
      <c r="AA585" s="569"/>
      <c r="AB585" s="573" t="e">
        <v>#N/A</v>
      </c>
      <c r="AC585" s="577"/>
      <c r="AD585" s="580" t="str">
        <f t="shared" si="32"/>
        <v/>
      </c>
      <c r="AE585" s="583" t="str">
        <f t="shared" si="33"/>
        <v/>
      </c>
      <c r="AF585" s="583" t="str">
        <f t="shared" si="34"/>
        <v/>
      </c>
      <c r="AG585" s="583" t="str">
        <f t="shared" si="35"/>
        <v/>
      </c>
    </row>
    <row r="586" spans="1:33" ht="24.9" customHeight="1">
      <c r="A586" s="477">
        <v>571</v>
      </c>
      <c r="B586" s="488" t="str">
        <f>IF(基本情報入力シート!C623="","",基本情報入力シート!C623)</f>
        <v/>
      </c>
      <c r="C586" s="488"/>
      <c r="D586" s="488"/>
      <c r="E586" s="488"/>
      <c r="F586" s="488"/>
      <c r="G586" s="488"/>
      <c r="H586" s="488"/>
      <c r="I586" s="488"/>
      <c r="J586" s="494" t="str">
        <f>IF(基本情報入力シート!M623="","",基本情報入力シート!M623)</f>
        <v/>
      </c>
      <c r="K586" s="495" t="str">
        <f>IF(基本情報入力シート!R623="","",基本情報入力シート!R623)</f>
        <v/>
      </c>
      <c r="L586" s="495" t="str">
        <f>IF(基本情報入力シート!W623="","",基本情報入力シート!W623)</f>
        <v/>
      </c>
      <c r="M586" s="502" t="str">
        <f>IF(基本情報入力シート!X623="","",基本情報入力シート!X623)</f>
        <v/>
      </c>
      <c r="N586" s="512" t="str">
        <f>IF(基本情報入力シート!Y623="","",基本情報入力シート!Y623)</f>
        <v/>
      </c>
      <c r="O586" s="519"/>
      <c r="P586" s="523"/>
      <c r="Q586" s="526"/>
      <c r="R586" s="533"/>
      <c r="S586" s="537"/>
      <c r="T586" s="541" t="e">
        <v>#N/A</v>
      </c>
      <c r="U586" s="545"/>
      <c r="V586" s="551"/>
      <c r="W586" s="552"/>
      <c r="X586" s="560" t="e">
        <v>#N/A</v>
      </c>
      <c r="Y586" s="560"/>
      <c r="Z586" s="564"/>
      <c r="AA586" s="569"/>
      <c r="AB586" s="573" t="e">
        <v>#N/A</v>
      </c>
      <c r="AC586" s="577"/>
      <c r="AD586" s="580" t="str">
        <f t="shared" si="32"/>
        <v/>
      </c>
      <c r="AE586" s="583" t="str">
        <f t="shared" si="33"/>
        <v/>
      </c>
      <c r="AF586" s="583" t="str">
        <f t="shared" si="34"/>
        <v/>
      </c>
      <c r="AG586" s="583" t="str">
        <f t="shared" si="35"/>
        <v/>
      </c>
    </row>
    <row r="587" spans="1:33" ht="24.9" customHeight="1">
      <c r="A587" s="477">
        <v>572</v>
      </c>
      <c r="B587" s="488" t="str">
        <f>IF(基本情報入力シート!C624="","",基本情報入力シート!C624)</f>
        <v/>
      </c>
      <c r="C587" s="488"/>
      <c r="D587" s="488"/>
      <c r="E587" s="488"/>
      <c r="F587" s="488"/>
      <c r="G587" s="488"/>
      <c r="H587" s="488"/>
      <c r="I587" s="488"/>
      <c r="J587" s="494" t="str">
        <f>IF(基本情報入力シート!M624="","",基本情報入力シート!M624)</f>
        <v/>
      </c>
      <c r="K587" s="495" t="str">
        <f>IF(基本情報入力シート!R624="","",基本情報入力シート!R624)</f>
        <v/>
      </c>
      <c r="L587" s="495" t="str">
        <f>IF(基本情報入力シート!W624="","",基本情報入力シート!W624)</f>
        <v/>
      </c>
      <c r="M587" s="502" t="str">
        <f>IF(基本情報入力シート!X624="","",基本情報入力シート!X624)</f>
        <v/>
      </c>
      <c r="N587" s="512" t="str">
        <f>IF(基本情報入力シート!Y624="","",基本情報入力シート!Y624)</f>
        <v/>
      </c>
      <c r="O587" s="519"/>
      <c r="P587" s="523"/>
      <c r="Q587" s="526"/>
      <c r="R587" s="533"/>
      <c r="S587" s="537"/>
      <c r="T587" s="541" t="e">
        <v>#N/A</v>
      </c>
      <c r="U587" s="545"/>
      <c r="V587" s="551"/>
      <c r="W587" s="552"/>
      <c r="X587" s="560" t="e">
        <v>#N/A</v>
      </c>
      <c r="Y587" s="560"/>
      <c r="Z587" s="564"/>
      <c r="AA587" s="569"/>
      <c r="AB587" s="573" t="e">
        <v>#N/A</v>
      </c>
      <c r="AC587" s="577"/>
      <c r="AD587" s="580" t="str">
        <f t="shared" si="32"/>
        <v/>
      </c>
      <c r="AE587" s="583" t="str">
        <f t="shared" si="33"/>
        <v/>
      </c>
      <c r="AF587" s="583" t="str">
        <f t="shared" si="34"/>
        <v/>
      </c>
      <c r="AG587" s="583" t="str">
        <f t="shared" si="35"/>
        <v/>
      </c>
    </row>
    <row r="588" spans="1:33" ht="24.9" customHeight="1">
      <c r="A588" s="477">
        <v>573</v>
      </c>
      <c r="B588" s="488" t="str">
        <f>IF(基本情報入力シート!C625="","",基本情報入力シート!C625)</f>
        <v/>
      </c>
      <c r="C588" s="488"/>
      <c r="D588" s="488"/>
      <c r="E588" s="488"/>
      <c r="F588" s="488"/>
      <c r="G588" s="488"/>
      <c r="H588" s="488"/>
      <c r="I588" s="488"/>
      <c r="J588" s="494" t="str">
        <f>IF(基本情報入力シート!M625="","",基本情報入力シート!M625)</f>
        <v/>
      </c>
      <c r="K588" s="495" t="str">
        <f>IF(基本情報入力シート!R625="","",基本情報入力シート!R625)</f>
        <v/>
      </c>
      <c r="L588" s="495" t="str">
        <f>IF(基本情報入力シート!W625="","",基本情報入力シート!W625)</f>
        <v/>
      </c>
      <c r="M588" s="502" t="str">
        <f>IF(基本情報入力シート!X625="","",基本情報入力シート!X625)</f>
        <v/>
      </c>
      <c r="N588" s="512" t="str">
        <f>IF(基本情報入力シート!Y625="","",基本情報入力シート!Y625)</f>
        <v/>
      </c>
      <c r="O588" s="519"/>
      <c r="P588" s="523"/>
      <c r="Q588" s="526"/>
      <c r="R588" s="533"/>
      <c r="S588" s="537"/>
      <c r="T588" s="541" t="e">
        <v>#N/A</v>
      </c>
      <c r="U588" s="545"/>
      <c r="V588" s="551"/>
      <c r="W588" s="552"/>
      <c r="X588" s="560" t="e">
        <v>#N/A</v>
      </c>
      <c r="Y588" s="560"/>
      <c r="Z588" s="564"/>
      <c r="AA588" s="569"/>
      <c r="AB588" s="573" t="e">
        <v>#N/A</v>
      </c>
      <c r="AC588" s="577"/>
      <c r="AD588" s="580" t="str">
        <f t="shared" si="32"/>
        <v/>
      </c>
      <c r="AE588" s="583" t="str">
        <f t="shared" si="33"/>
        <v/>
      </c>
      <c r="AF588" s="583" t="str">
        <f t="shared" si="34"/>
        <v/>
      </c>
      <c r="AG588" s="583" t="str">
        <f t="shared" si="35"/>
        <v/>
      </c>
    </row>
    <row r="589" spans="1:33" ht="24.9" customHeight="1">
      <c r="A589" s="477">
        <v>574</v>
      </c>
      <c r="B589" s="488" t="str">
        <f>IF(基本情報入力シート!C626="","",基本情報入力シート!C626)</f>
        <v/>
      </c>
      <c r="C589" s="488"/>
      <c r="D589" s="488"/>
      <c r="E589" s="488"/>
      <c r="F589" s="488"/>
      <c r="G589" s="488"/>
      <c r="H589" s="488"/>
      <c r="I589" s="488"/>
      <c r="J589" s="494" t="str">
        <f>IF(基本情報入力シート!M626="","",基本情報入力シート!M626)</f>
        <v/>
      </c>
      <c r="K589" s="495" t="str">
        <f>IF(基本情報入力シート!R626="","",基本情報入力シート!R626)</f>
        <v/>
      </c>
      <c r="L589" s="495" t="str">
        <f>IF(基本情報入力シート!W626="","",基本情報入力シート!W626)</f>
        <v/>
      </c>
      <c r="M589" s="502" t="str">
        <f>IF(基本情報入力シート!X626="","",基本情報入力シート!X626)</f>
        <v/>
      </c>
      <c r="N589" s="512" t="str">
        <f>IF(基本情報入力シート!Y626="","",基本情報入力シート!Y626)</f>
        <v/>
      </c>
      <c r="O589" s="519"/>
      <c r="P589" s="523"/>
      <c r="Q589" s="526"/>
      <c r="R589" s="533"/>
      <c r="S589" s="537"/>
      <c r="T589" s="541" t="e">
        <v>#N/A</v>
      </c>
      <c r="U589" s="545"/>
      <c r="V589" s="551"/>
      <c r="W589" s="552"/>
      <c r="X589" s="560" t="e">
        <v>#N/A</v>
      </c>
      <c r="Y589" s="560"/>
      <c r="Z589" s="564"/>
      <c r="AA589" s="569"/>
      <c r="AB589" s="573" t="e">
        <v>#N/A</v>
      </c>
      <c r="AC589" s="577"/>
      <c r="AD589" s="580" t="str">
        <f t="shared" si="32"/>
        <v/>
      </c>
      <c r="AE589" s="583" t="str">
        <f t="shared" si="33"/>
        <v/>
      </c>
      <c r="AF589" s="583" t="str">
        <f t="shared" si="34"/>
        <v/>
      </c>
      <c r="AG589" s="583" t="str">
        <f t="shared" si="35"/>
        <v/>
      </c>
    </row>
    <row r="590" spans="1:33" ht="24.9" customHeight="1">
      <c r="A590" s="477">
        <v>575</v>
      </c>
      <c r="B590" s="488" t="str">
        <f>IF(基本情報入力シート!C627="","",基本情報入力シート!C627)</f>
        <v/>
      </c>
      <c r="C590" s="488"/>
      <c r="D590" s="488"/>
      <c r="E590" s="488"/>
      <c r="F590" s="488"/>
      <c r="G590" s="488"/>
      <c r="H590" s="488"/>
      <c r="I590" s="488"/>
      <c r="J590" s="494" t="str">
        <f>IF(基本情報入力シート!M627="","",基本情報入力シート!M627)</f>
        <v/>
      </c>
      <c r="K590" s="495" t="str">
        <f>IF(基本情報入力シート!R627="","",基本情報入力シート!R627)</f>
        <v/>
      </c>
      <c r="L590" s="495" t="str">
        <f>IF(基本情報入力シート!W627="","",基本情報入力シート!W627)</f>
        <v/>
      </c>
      <c r="M590" s="502" t="str">
        <f>IF(基本情報入力シート!X627="","",基本情報入力シート!X627)</f>
        <v/>
      </c>
      <c r="N590" s="512" t="str">
        <f>IF(基本情報入力シート!Y627="","",基本情報入力シート!Y627)</f>
        <v/>
      </c>
      <c r="O590" s="519"/>
      <c r="P590" s="523"/>
      <c r="Q590" s="526"/>
      <c r="R590" s="533"/>
      <c r="S590" s="537"/>
      <c r="T590" s="541" t="e">
        <v>#N/A</v>
      </c>
      <c r="U590" s="545"/>
      <c r="V590" s="551"/>
      <c r="W590" s="552"/>
      <c r="X590" s="560" t="e">
        <v>#N/A</v>
      </c>
      <c r="Y590" s="560"/>
      <c r="Z590" s="564"/>
      <c r="AA590" s="569"/>
      <c r="AB590" s="573" t="e">
        <v>#N/A</v>
      </c>
      <c r="AC590" s="577"/>
      <c r="AD590" s="580" t="str">
        <f t="shared" si="32"/>
        <v/>
      </c>
      <c r="AE590" s="583" t="str">
        <f t="shared" si="33"/>
        <v/>
      </c>
      <c r="AF590" s="583" t="str">
        <f t="shared" si="34"/>
        <v/>
      </c>
      <c r="AG590" s="583" t="str">
        <f t="shared" si="35"/>
        <v/>
      </c>
    </row>
    <row r="591" spans="1:33" ht="24.9" customHeight="1">
      <c r="A591" s="477">
        <v>576</v>
      </c>
      <c r="B591" s="488" t="str">
        <f>IF(基本情報入力シート!C628="","",基本情報入力シート!C628)</f>
        <v/>
      </c>
      <c r="C591" s="488"/>
      <c r="D591" s="488"/>
      <c r="E591" s="488"/>
      <c r="F591" s="488"/>
      <c r="G591" s="488"/>
      <c r="H591" s="488"/>
      <c r="I591" s="488"/>
      <c r="J591" s="494" t="str">
        <f>IF(基本情報入力シート!M628="","",基本情報入力シート!M628)</f>
        <v/>
      </c>
      <c r="K591" s="495" t="str">
        <f>IF(基本情報入力シート!R628="","",基本情報入力シート!R628)</f>
        <v/>
      </c>
      <c r="L591" s="495" t="str">
        <f>IF(基本情報入力シート!W628="","",基本情報入力シート!W628)</f>
        <v/>
      </c>
      <c r="M591" s="502" t="str">
        <f>IF(基本情報入力シート!X628="","",基本情報入力シート!X628)</f>
        <v/>
      </c>
      <c r="N591" s="512" t="str">
        <f>IF(基本情報入力シート!Y628="","",基本情報入力シート!Y628)</f>
        <v/>
      </c>
      <c r="O591" s="519"/>
      <c r="P591" s="523"/>
      <c r="Q591" s="526"/>
      <c r="R591" s="533"/>
      <c r="S591" s="537"/>
      <c r="T591" s="541" t="e">
        <v>#N/A</v>
      </c>
      <c r="U591" s="545"/>
      <c r="V591" s="551"/>
      <c r="W591" s="552"/>
      <c r="X591" s="560" t="e">
        <v>#N/A</v>
      </c>
      <c r="Y591" s="560"/>
      <c r="Z591" s="564"/>
      <c r="AA591" s="569"/>
      <c r="AB591" s="573" t="e">
        <v>#N/A</v>
      </c>
      <c r="AC591" s="577"/>
      <c r="AD591" s="580" t="str">
        <f t="shared" si="32"/>
        <v/>
      </c>
      <c r="AE591" s="583" t="str">
        <f t="shared" si="33"/>
        <v/>
      </c>
      <c r="AF591" s="583" t="str">
        <f t="shared" si="34"/>
        <v/>
      </c>
      <c r="AG591" s="583" t="str">
        <f t="shared" si="35"/>
        <v/>
      </c>
    </row>
    <row r="592" spans="1:33" ht="24.9" customHeight="1">
      <c r="A592" s="477">
        <v>577</v>
      </c>
      <c r="B592" s="488" t="str">
        <f>IF(基本情報入力シート!C629="","",基本情報入力シート!C629)</f>
        <v/>
      </c>
      <c r="C592" s="488"/>
      <c r="D592" s="488"/>
      <c r="E592" s="488"/>
      <c r="F592" s="488"/>
      <c r="G592" s="488"/>
      <c r="H592" s="488"/>
      <c r="I592" s="488"/>
      <c r="J592" s="494" t="str">
        <f>IF(基本情報入力シート!M629="","",基本情報入力シート!M629)</f>
        <v/>
      </c>
      <c r="K592" s="495" t="str">
        <f>IF(基本情報入力シート!R629="","",基本情報入力シート!R629)</f>
        <v/>
      </c>
      <c r="L592" s="495" t="str">
        <f>IF(基本情報入力シート!W629="","",基本情報入力シート!W629)</f>
        <v/>
      </c>
      <c r="M592" s="502" t="str">
        <f>IF(基本情報入力シート!X629="","",基本情報入力シート!X629)</f>
        <v/>
      </c>
      <c r="N592" s="512" t="str">
        <f>IF(基本情報入力シート!Y629="","",基本情報入力シート!Y629)</f>
        <v/>
      </c>
      <c r="O592" s="519"/>
      <c r="P592" s="523"/>
      <c r="Q592" s="526"/>
      <c r="R592" s="533"/>
      <c r="S592" s="537"/>
      <c r="T592" s="541" t="e">
        <v>#N/A</v>
      </c>
      <c r="U592" s="545"/>
      <c r="V592" s="551"/>
      <c r="W592" s="552"/>
      <c r="X592" s="560" t="e">
        <v>#N/A</v>
      </c>
      <c r="Y592" s="560"/>
      <c r="Z592" s="564"/>
      <c r="AA592" s="569"/>
      <c r="AB592" s="573" t="e">
        <v>#N/A</v>
      </c>
      <c r="AC592" s="577"/>
      <c r="AD592" s="580" t="str">
        <f t="shared" ref="AD592:AD655" si="36">IF(OR(U592="特定加算Ⅰ",U592="特定加算Ⅱ"),IF(OR(AND(N592&lt;&gt;"訪問型サービス（総合事業）",N592&lt;&gt;"通所型サービス（総合事業）",N592&lt;&gt;"（介護予防）短期入所生活介護",N592&lt;&gt;"（介護予防）短期入所療養介護（老健）",N592&lt;&gt;"（介護予防）短期入所療養介護 （病院等（老健以外）)",N592&lt;&gt;"（介護予防）短期入所療養介護（医療院）"),W592&lt;&gt;""),1,""),"")</f>
        <v/>
      </c>
      <c r="AE592" s="583" t="str">
        <f t="shared" ref="AE592:AE655" si="37">IF(AND(O592="",R592=""),"",O592&amp;"から"&amp;R592)</f>
        <v/>
      </c>
      <c r="AF592" s="583" t="str">
        <f t="shared" ref="AF592:AF655" si="38">IF(AND(P592="",U592=""),"",P592&amp;"から"&amp;U592)</f>
        <v/>
      </c>
      <c r="AG592" s="583" t="str">
        <f t="shared" ref="AG592:AG655" si="39">IF(AND(Q592="",Z592=""),"",Q592&amp;"から"&amp;Z592)</f>
        <v/>
      </c>
    </row>
    <row r="593" spans="1:33" ht="24.9" customHeight="1">
      <c r="A593" s="477">
        <v>578</v>
      </c>
      <c r="B593" s="488" t="str">
        <f>IF(基本情報入力シート!C630="","",基本情報入力シート!C630)</f>
        <v/>
      </c>
      <c r="C593" s="488"/>
      <c r="D593" s="488"/>
      <c r="E593" s="488"/>
      <c r="F593" s="488"/>
      <c r="G593" s="488"/>
      <c r="H593" s="488"/>
      <c r="I593" s="488"/>
      <c r="J593" s="494" t="str">
        <f>IF(基本情報入力シート!M630="","",基本情報入力シート!M630)</f>
        <v/>
      </c>
      <c r="K593" s="495" t="str">
        <f>IF(基本情報入力シート!R630="","",基本情報入力シート!R630)</f>
        <v/>
      </c>
      <c r="L593" s="495" t="str">
        <f>IF(基本情報入力シート!W630="","",基本情報入力シート!W630)</f>
        <v/>
      </c>
      <c r="M593" s="502" t="str">
        <f>IF(基本情報入力シート!X630="","",基本情報入力シート!X630)</f>
        <v/>
      </c>
      <c r="N593" s="512" t="str">
        <f>IF(基本情報入力シート!Y630="","",基本情報入力シート!Y630)</f>
        <v/>
      </c>
      <c r="O593" s="519"/>
      <c r="P593" s="523"/>
      <c r="Q593" s="526"/>
      <c r="R593" s="533"/>
      <c r="S593" s="537"/>
      <c r="T593" s="541" t="e">
        <v>#N/A</v>
      </c>
      <c r="U593" s="545"/>
      <c r="V593" s="551"/>
      <c r="W593" s="552"/>
      <c r="X593" s="560" t="e">
        <v>#N/A</v>
      </c>
      <c r="Y593" s="560"/>
      <c r="Z593" s="564"/>
      <c r="AA593" s="569"/>
      <c r="AB593" s="573" t="e">
        <v>#N/A</v>
      </c>
      <c r="AC593" s="577"/>
      <c r="AD593" s="580" t="str">
        <f t="shared" si="36"/>
        <v/>
      </c>
      <c r="AE593" s="583" t="str">
        <f t="shared" si="37"/>
        <v/>
      </c>
      <c r="AF593" s="583" t="str">
        <f t="shared" si="38"/>
        <v/>
      </c>
      <c r="AG593" s="583" t="str">
        <f t="shared" si="39"/>
        <v/>
      </c>
    </row>
    <row r="594" spans="1:33" ht="24.9" customHeight="1">
      <c r="A594" s="477">
        <v>579</v>
      </c>
      <c r="B594" s="488" t="str">
        <f>IF(基本情報入力シート!C631="","",基本情報入力シート!C631)</f>
        <v/>
      </c>
      <c r="C594" s="488"/>
      <c r="D594" s="488"/>
      <c r="E594" s="488"/>
      <c r="F594" s="488"/>
      <c r="G594" s="488"/>
      <c r="H594" s="488"/>
      <c r="I594" s="488"/>
      <c r="J594" s="494" t="str">
        <f>IF(基本情報入力シート!M631="","",基本情報入力シート!M631)</f>
        <v/>
      </c>
      <c r="K594" s="495" t="str">
        <f>IF(基本情報入力シート!R631="","",基本情報入力シート!R631)</f>
        <v/>
      </c>
      <c r="L594" s="495" t="str">
        <f>IF(基本情報入力シート!W631="","",基本情報入力シート!W631)</f>
        <v/>
      </c>
      <c r="M594" s="502" t="str">
        <f>IF(基本情報入力シート!X631="","",基本情報入力シート!X631)</f>
        <v/>
      </c>
      <c r="N594" s="512" t="str">
        <f>IF(基本情報入力シート!Y631="","",基本情報入力シート!Y631)</f>
        <v/>
      </c>
      <c r="O594" s="519"/>
      <c r="P594" s="523"/>
      <c r="Q594" s="526"/>
      <c r="R594" s="533"/>
      <c r="S594" s="537"/>
      <c r="T594" s="541" t="e">
        <v>#N/A</v>
      </c>
      <c r="U594" s="545"/>
      <c r="V594" s="551"/>
      <c r="W594" s="552"/>
      <c r="X594" s="560" t="e">
        <v>#N/A</v>
      </c>
      <c r="Y594" s="560"/>
      <c r="Z594" s="564"/>
      <c r="AA594" s="569"/>
      <c r="AB594" s="573" t="e">
        <v>#N/A</v>
      </c>
      <c r="AC594" s="577"/>
      <c r="AD594" s="580" t="str">
        <f t="shared" si="36"/>
        <v/>
      </c>
      <c r="AE594" s="583" t="str">
        <f t="shared" si="37"/>
        <v/>
      </c>
      <c r="AF594" s="583" t="str">
        <f t="shared" si="38"/>
        <v/>
      </c>
      <c r="AG594" s="583" t="str">
        <f t="shared" si="39"/>
        <v/>
      </c>
    </row>
    <row r="595" spans="1:33" ht="24.9" customHeight="1">
      <c r="A595" s="477">
        <v>580</v>
      </c>
      <c r="B595" s="488" t="str">
        <f>IF(基本情報入力シート!C632="","",基本情報入力シート!C632)</f>
        <v/>
      </c>
      <c r="C595" s="488"/>
      <c r="D595" s="488"/>
      <c r="E595" s="488"/>
      <c r="F595" s="488"/>
      <c r="G595" s="488"/>
      <c r="H595" s="488"/>
      <c r="I595" s="488"/>
      <c r="J595" s="494" t="str">
        <f>IF(基本情報入力シート!M632="","",基本情報入力シート!M632)</f>
        <v/>
      </c>
      <c r="K595" s="495" t="str">
        <f>IF(基本情報入力シート!R632="","",基本情報入力シート!R632)</f>
        <v/>
      </c>
      <c r="L595" s="495" t="str">
        <f>IF(基本情報入力シート!W632="","",基本情報入力シート!W632)</f>
        <v/>
      </c>
      <c r="M595" s="502" t="str">
        <f>IF(基本情報入力シート!X632="","",基本情報入力シート!X632)</f>
        <v/>
      </c>
      <c r="N595" s="512" t="str">
        <f>IF(基本情報入力シート!Y632="","",基本情報入力シート!Y632)</f>
        <v/>
      </c>
      <c r="O595" s="519"/>
      <c r="P595" s="523"/>
      <c r="Q595" s="526"/>
      <c r="R595" s="533"/>
      <c r="S595" s="537"/>
      <c r="T595" s="541" t="e">
        <v>#N/A</v>
      </c>
      <c r="U595" s="545"/>
      <c r="V595" s="551"/>
      <c r="W595" s="552"/>
      <c r="X595" s="560" t="e">
        <v>#N/A</v>
      </c>
      <c r="Y595" s="560"/>
      <c r="Z595" s="564"/>
      <c r="AA595" s="569"/>
      <c r="AB595" s="573" t="e">
        <v>#N/A</v>
      </c>
      <c r="AC595" s="577"/>
      <c r="AD595" s="580" t="str">
        <f t="shared" si="36"/>
        <v/>
      </c>
      <c r="AE595" s="583" t="str">
        <f t="shared" si="37"/>
        <v/>
      </c>
      <c r="AF595" s="583" t="str">
        <f t="shared" si="38"/>
        <v/>
      </c>
      <c r="AG595" s="583" t="str">
        <f t="shared" si="39"/>
        <v/>
      </c>
    </row>
    <row r="596" spans="1:33" ht="24.9" customHeight="1">
      <c r="A596" s="477">
        <v>581</v>
      </c>
      <c r="B596" s="488" t="str">
        <f>IF(基本情報入力シート!C633="","",基本情報入力シート!C633)</f>
        <v/>
      </c>
      <c r="C596" s="488"/>
      <c r="D596" s="488"/>
      <c r="E596" s="488"/>
      <c r="F596" s="488"/>
      <c r="G596" s="488"/>
      <c r="H596" s="488"/>
      <c r="I596" s="488"/>
      <c r="J596" s="494" t="str">
        <f>IF(基本情報入力シート!M633="","",基本情報入力シート!M633)</f>
        <v/>
      </c>
      <c r="K596" s="495" t="str">
        <f>IF(基本情報入力シート!R633="","",基本情報入力シート!R633)</f>
        <v/>
      </c>
      <c r="L596" s="495" t="str">
        <f>IF(基本情報入力シート!W633="","",基本情報入力シート!W633)</f>
        <v/>
      </c>
      <c r="M596" s="502" t="str">
        <f>IF(基本情報入力シート!X633="","",基本情報入力シート!X633)</f>
        <v/>
      </c>
      <c r="N596" s="512" t="str">
        <f>IF(基本情報入力シート!Y633="","",基本情報入力シート!Y633)</f>
        <v/>
      </c>
      <c r="O596" s="519"/>
      <c r="P596" s="523"/>
      <c r="Q596" s="526"/>
      <c r="R596" s="533"/>
      <c r="S596" s="537"/>
      <c r="T596" s="541" t="e">
        <v>#N/A</v>
      </c>
      <c r="U596" s="545"/>
      <c r="V596" s="551"/>
      <c r="W596" s="552"/>
      <c r="X596" s="560" t="e">
        <v>#N/A</v>
      </c>
      <c r="Y596" s="560"/>
      <c r="Z596" s="564"/>
      <c r="AA596" s="569"/>
      <c r="AB596" s="573" t="e">
        <v>#N/A</v>
      </c>
      <c r="AC596" s="577"/>
      <c r="AD596" s="580" t="str">
        <f t="shared" si="36"/>
        <v/>
      </c>
      <c r="AE596" s="583" t="str">
        <f t="shared" si="37"/>
        <v/>
      </c>
      <c r="AF596" s="583" t="str">
        <f t="shared" si="38"/>
        <v/>
      </c>
      <c r="AG596" s="583" t="str">
        <f t="shared" si="39"/>
        <v/>
      </c>
    </row>
    <row r="597" spans="1:33" ht="24.9" customHeight="1">
      <c r="A597" s="477">
        <v>582</v>
      </c>
      <c r="B597" s="488" t="str">
        <f>IF(基本情報入力シート!C634="","",基本情報入力シート!C634)</f>
        <v/>
      </c>
      <c r="C597" s="488"/>
      <c r="D597" s="488"/>
      <c r="E597" s="488"/>
      <c r="F597" s="488"/>
      <c r="G597" s="488"/>
      <c r="H597" s="488"/>
      <c r="I597" s="488"/>
      <c r="J597" s="494" t="str">
        <f>IF(基本情報入力シート!M634="","",基本情報入力シート!M634)</f>
        <v/>
      </c>
      <c r="K597" s="495" t="str">
        <f>IF(基本情報入力シート!R634="","",基本情報入力シート!R634)</f>
        <v/>
      </c>
      <c r="L597" s="495" t="str">
        <f>IF(基本情報入力シート!W634="","",基本情報入力シート!W634)</f>
        <v/>
      </c>
      <c r="M597" s="502" t="str">
        <f>IF(基本情報入力シート!X634="","",基本情報入力シート!X634)</f>
        <v/>
      </c>
      <c r="N597" s="512" t="str">
        <f>IF(基本情報入力シート!Y634="","",基本情報入力シート!Y634)</f>
        <v/>
      </c>
      <c r="O597" s="519"/>
      <c r="P597" s="523"/>
      <c r="Q597" s="526"/>
      <c r="R597" s="533"/>
      <c r="S597" s="537"/>
      <c r="T597" s="541" t="e">
        <v>#N/A</v>
      </c>
      <c r="U597" s="545"/>
      <c r="V597" s="551"/>
      <c r="W597" s="552"/>
      <c r="X597" s="560" t="e">
        <v>#N/A</v>
      </c>
      <c r="Y597" s="560"/>
      <c r="Z597" s="564"/>
      <c r="AA597" s="569"/>
      <c r="AB597" s="573" t="e">
        <v>#N/A</v>
      </c>
      <c r="AC597" s="577"/>
      <c r="AD597" s="580" t="str">
        <f t="shared" si="36"/>
        <v/>
      </c>
      <c r="AE597" s="583" t="str">
        <f t="shared" si="37"/>
        <v/>
      </c>
      <c r="AF597" s="583" t="str">
        <f t="shared" si="38"/>
        <v/>
      </c>
      <c r="AG597" s="583" t="str">
        <f t="shared" si="39"/>
        <v/>
      </c>
    </row>
    <row r="598" spans="1:33" ht="24.9" customHeight="1">
      <c r="A598" s="477">
        <v>583</v>
      </c>
      <c r="B598" s="488" t="str">
        <f>IF(基本情報入力シート!C635="","",基本情報入力シート!C635)</f>
        <v/>
      </c>
      <c r="C598" s="488"/>
      <c r="D598" s="488"/>
      <c r="E598" s="488"/>
      <c r="F598" s="488"/>
      <c r="G598" s="488"/>
      <c r="H598" s="488"/>
      <c r="I598" s="488"/>
      <c r="J598" s="494" t="str">
        <f>IF(基本情報入力シート!M635="","",基本情報入力シート!M635)</f>
        <v/>
      </c>
      <c r="K598" s="495" t="str">
        <f>IF(基本情報入力シート!R635="","",基本情報入力シート!R635)</f>
        <v/>
      </c>
      <c r="L598" s="495" t="str">
        <f>IF(基本情報入力シート!W635="","",基本情報入力シート!W635)</f>
        <v/>
      </c>
      <c r="M598" s="502" t="str">
        <f>IF(基本情報入力シート!X635="","",基本情報入力シート!X635)</f>
        <v/>
      </c>
      <c r="N598" s="512" t="str">
        <f>IF(基本情報入力シート!Y635="","",基本情報入力シート!Y635)</f>
        <v/>
      </c>
      <c r="O598" s="519"/>
      <c r="P598" s="523"/>
      <c r="Q598" s="526"/>
      <c r="R598" s="533"/>
      <c r="S598" s="537"/>
      <c r="T598" s="541" t="e">
        <v>#N/A</v>
      </c>
      <c r="U598" s="545"/>
      <c r="V598" s="551"/>
      <c r="W598" s="552"/>
      <c r="X598" s="560" t="e">
        <v>#N/A</v>
      </c>
      <c r="Y598" s="560"/>
      <c r="Z598" s="564"/>
      <c r="AA598" s="569"/>
      <c r="AB598" s="573" t="e">
        <v>#N/A</v>
      </c>
      <c r="AC598" s="577"/>
      <c r="AD598" s="580" t="str">
        <f t="shared" si="36"/>
        <v/>
      </c>
      <c r="AE598" s="583" t="str">
        <f t="shared" si="37"/>
        <v/>
      </c>
      <c r="AF598" s="583" t="str">
        <f t="shared" si="38"/>
        <v/>
      </c>
      <c r="AG598" s="583" t="str">
        <f t="shared" si="39"/>
        <v/>
      </c>
    </row>
    <row r="599" spans="1:33" ht="24.9" customHeight="1">
      <c r="A599" s="477">
        <v>584</v>
      </c>
      <c r="B599" s="488" t="str">
        <f>IF(基本情報入力シート!C636="","",基本情報入力シート!C636)</f>
        <v/>
      </c>
      <c r="C599" s="488"/>
      <c r="D599" s="488"/>
      <c r="E599" s="488"/>
      <c r="F599" s="488"/>
      <c r="G599" s="488"/>
      <c r="H599" s="488"/>
      <c r="I599" s="488"/>
      <c r="J599" s="494" t="str">
        <f>IF(基本情報入力シート!M636="","",基本情報入力シート!M636)</f>
        <v/>
      </c>
      <c r="K599" s="495" t="str">
        <f>IF(基本情報入力シート!R636="","",基本情報入力シート!R636)</f>
        <v/>
      </c>
      <c r="L599" s="495" t="str">
        <f>IF(基本情報入力シート!W636="","",基本情報入力シート!W636)</f>
        <v/>
      </c>
      <c r="M599" s="502" t="str">
        <f>IF(基本情報入力シート!X636="","",基本情報入力シート!X636)</f>
        <v/>
      </c>
      <c r="N599" s="512" t="str">
        <f>IF(基本情報入力シート!Y636="","",基本情報入力シート!Y636)</f>
        <v/>
      </c>
      <c r="O599" s="519"/>
      <c r="P599" s="523"/>
      <c r="Q599" s="526"/>
      <c r="R599" s="533"/>
      <c r="S599" s="537"/>
      <c r="T599" s="541" t="e">
        <v>#N/A</v>
      </c>
      <c r="U599" s="545"/>
      <c r="V599" s="551"/>
      <c r="W599" s="552"/>
      <c r="X599" s="560" t="e">
        <v>#N/A</v>
      </c>
      <c r="Y599" s="560"/>
      <c r="Z599" s="564"/>
      <c r="AA599" s="569"/>
      <c r="AB599" s="573" t="e">
        <v>#N/A</v>
      </c>
      <c r="AC599" s="577"/>
      <c r="AD599" s="580" t="str">
        <f t="shared" si="36"/>
        <v/>
      </c>
      <c r="AE599" s="583" t="str">
        <f t="shared" si="37"/>
        <v/>
      </c>
      <c r="AF599" s="583" t="str">
        <f t="shared" si="38"/>
        <v/>
      </c>
      <c r="AG599" s="583" t="str">
        <f t="shared" si="39"/>
        <v/>
      </c>
    </row>
    <row r="600" spans="1:33" ht="24.9" customHeight="1">
      <c r="A600" s="477">
        <v>585</v>
      </c>
      <c r="B600" s="488" t="str">
        <f>IF(基本情報入力シート!C637="","",基本情報入力シート!C637)</f>
        <v/>
      </c>
      <c r="C600" s="488"/>
      <c r="D600" s="488"/>
      <c r="E600" s="488"/>
      <c r="F600" s="488"/>
      <c r="G600" s="488"/>
      <c r="H600" s="488"/>
      <c r="I600" s="488"/>
      <c r="J600" s="494" t="str">
        <f>IF(基本情報入力シート!M637="","",基本情報入力シート!M637)</f>
        <v/>
      </c>
      <c r="K600" s="495" t="str">
        <f>IF(基本情報入力シート!R637="","",基本情報入力シート!R637)</f>
        <v/>
      </c>
      <c r="L600" s="495" t="str">
        <f>IF(基本情報入力シート!W637="","",基本情報入力シート!W637)</f>
        <v/>
      </c>
      <c r="M600" s="502" t="str">
        <f>IF(基本情報入力シート!X637="","",基本情報入力シート!X637)</f>
        <v/>
      </c>
      <c r="N600" s="512" t="str">
        <f>IF(基本情報入力シート!Y637="","",基本情報入力シート!Y637)</f>
        <v/>
      </c>
      <c r="O600" s="519"/>
      <c r="P600" s="523"/>
      <c r="Q600" s="526"/>
      <c r="R600" s="533"/>
      <c r="S600" s="537"/>
      <c r="T600" s="541" t="e">
        <v>#N/A</v>
      </c>
      <c r="U600" s="545"/>
      <c r="V600" s="551"/>
      <c r="W600" s="552"/>
      <c r="X600" s="560" t="e">
        <v>#N/A</v>
      </c>
      <c r="Y600" s="560"/>
      <c r="Z600" s="564"/>
      <c r="AA600" s="569"/>
      <c r="AB600" s="573" t="e">
        <v>#N/A</v>
      </c>
      <c r="AC600" s="577"/>
      <c r="AD600" s="580" t="str">
        <f t="shared" si="36"/>
        <v/>
      </c>
      <c r="AE600" s="583" t="str">
        <f t="shared" si="37"/>
        <v/>
      </c>
      <c r="AF600" s="583" t="str">
        <f t="shared" si="38"/>
        <v/>
      </c>
      <c r="AG600" s="583" t="str">
        <f t="shared" si="39"/>
        <v/>
      </c>
    </row>
    <row r="601" spans="1:33" ht="24.9" customHeight="1">
      <c r="A601" s="477">
        <v>586</v>
      </c>
      <c r="B601" s="488" t="str">
        <f>IF(基本情報入力シート!C638="","",基本情報入力シート!C638)</f>
        <v/>
      </c>
      <c r="C601" s="488"/>
      <c r="D601" s="488"/>
      <c r="E601" s="488"/>
      <c r="F601" s="488"/>
      <c r="G601" s="488"/>
      <c r="H601" s="488"/>
      <c r="I601" s="488"/>
      <c r="J601" s="494" t="str">
        <f>IF(基本情報入力シート!M638="","",基本情報入力シート!M638)</f>
        <v/>
      </c>
      <c r="K601" s="495" t="str">
        <f>IF(基本情報入力シート!R638="","",基本情報入力シート!R638)</f>
        <v/>
      </c>
      <c r="L601" s="495" t="str">
        <f>IF(基本情報入力シート!W638="","",基本情報入力シート!W638)</f>
        <v/>
      </c>
      <c r="M601" s="502" t="str">
        <f>IF(基本情報入力シート!X638="","",基本情報入力シート!X638)</f>
        <v/>
      </c>
      <c r="N601" s="512" t="str">
        <f>IF(基本情報入力シート!Y638="","",基本情報入力シート!Y638)</f>
        <v/>
      </c>
      <c r="O601" s="519"/>
      <c r="P601" s="523"/>
      <c r="Q601" s="526"/>
      <c r="R601" s="533"/>
      <c r="S601" s="537"/>
      <c r="T601" s="541" t="e">
        <v>#N/A</v>
      </c>
      <c r="U601" s="545"/>
      <c r="V601" s="551"/>
      <c r="W601" s="552"/>
      <c r="X601" s="560" t="e">
        <v>#N/A</v>
      </c>
      <c r="Y601" s="560"/>
      <c r="Z601" s="564"/>
      <c r="AA601" s="569"/>
      <c r="AB601" s="573" t="e">
        <v>#N/A</v>
      </c>
      <c r="AC601" s="577"/>
      <c r="AD601" s="580" t="str">
        <f t="shared" si="36"/>
        <v/>
      </c>
      <c r="AE601" s="583" t="str">
        <f t="shared" si="37"/>
        <v/>
      </c>
      <c r="AF601" s="583" t="str">
        <f t="shared" si="38"/>
        <v/>
      </c>
      <c r="AG601" s="583" t="str">
        <f t="shared" si="39"/>
        <v/>
      </c>
    </row>
    <row r="602" spans="1:33" ht="24.9" customHeight="1">
      <c r="A602" s="477">
        <v>587</v>
      </c>
      <c r="B602" s="488" t="str">
        <f>IF(基本情報入力シート!C639="","",基本情報入力シート!C639)</f>
        <v/>
      </c>
      <c r="C602" s="488"/>
      <c r="D602" s="488"/>
      <c r="E602" s="488"/>
      <c r="F602" s="488"/>
      <c r="G602" s="488"/>
      <c r="H602" s="488"/>
      <c r="I602" s="488"/>
      <c r="J602" s="494" t="str">
        <f>IF(基本情報入力シート!M639="","",基本情報入力シート!M639)</f>
        <v/>
      </c>
      <c r="K602" s="495" t="str">
        <f>IF(基本情報入力シート!R639="","",基本情報入力シート!R639)</f>
        <v/>
      </c>
      <c r="L602" s="495" t="str">
        <f>IF(基本情報入力シート!W639="","",基本情報入力シート!W639)</f>
        <v/>
      </c>
      <c r="M602" s="502" t="str">
        <f>IF(基本情報入力シート!X639="","",基本情報入力シート!X639)</f>
        <v/>
      </c>
      <c r="N602" s="512" t="str">
        <f>IF(基本情報入力シート!Y639="","",基本情報入力シート!Y639)</f>
        <v/>
      </c>
      <c r="O602" s="519"/>
      <c r="P602" s="523"/>
      <c r="Q602" s="526"/>
      <c r="R602" s="533"/>
      <c r="S602" s="537"/>
      <c r="T602" s="541" t="e">
        <v>#N/A</v>
      </c>
      <c r="U602" s="545"/>
      <c r="V602" s="551"/>
      <c r="W602" s="552"/>
      <c r="X602" s="560" t="e">
        <v>#N/A</v>
      </c>
      <c r="Y602" s="560"/>
      <c r="Z602" s="564"/>
      <c r="AA602" s="569"/>
      <c r="AB602" s="573" t="e">
        <v>#N/A</v>
      </c>
      <c r="AC602" s="577"/>
      <c r="AD602" s="580" t="str">
        <f t="shared" si="36"/>
        <v/>
      </c>
      <c r="AE602" s="583" t="str">
        <f t="shared" si="37"/>
        <v/>
      </c>
      <c r="AF602" s="583" t="str">
        <f t="shared" si="38"/>
        <v/>
      </c>
      <c r="AG602" s="583" t="str">
        <f t="shared" si="39"/>
        <v/>
      </c>
    </row>
    <row r="603" spans="1:33" ht="24.9" customHeight="1">
      <c r="A603" s="477">
        <v>588</v>
      </c>
      <c r="B603" s="488" t="str">
        <f>IF(基本情報入力シート!C640="","",基本情報入力シート!C640)</f>
        <v/>
      </c>
      <c r="C603" s="488"/>
      <c r="D603" s="488"/>
      <c r="E603" s="488"/>
      <c r="F603" s="488"/>
      <c r="G603" s="488"/>
      <c r="H603" s="488"/>
      <c r="I603" s="488"/>
      <c r="J603" s="494" t="str">
        <f>IF(基本情報入力シート!M640="","",基本情報入力シート!M640)</f>
        <v/>
      </c>
      <c r="K603" s="495" t="str">
        <f>IF(基本情報入力シート!R640="","",基本情報入力シート!R640)</f>
        <v/>
      </c>
      <c r="L603" s="495" t="str">
        <f>IF(基本情報入力シート!W640="","",基本情報入力シート!W640)</f>
        <v/>
      </c>
      <c r="M603" s="502" t="str">
        <f>IF(基本情報入力シート!X640="","",基本情報入力シート!X640)</f>
        <v/>
      </c>
      <c r="N603" s="512" t="str">
        <f>IF(基本情報入力シート!Y640="","",基本情報入力シート!Y640)</f>
        <v/>
      </c>
      <c r="O603" s="519"/>
      <c r="P603" s="523"/>
      <c r="Q603" s="526"/>
      <c r="R603" s="533"/>
      <c r="S603" s="537"/>
      <c r="T603" s="541" t="e">
        <v>#N/A</v>
      </c>
      <c r="U603" s="545"/>
      <c r="V603" s="551"/>
      <c r="W603" s="552"/>
      <c r="X603" s="560" t="e">
        <v>#N/A</v>
      </c>
      <c r="Y603" s="560"/>
      <c r="Z603" s="564"/>
      <c r="AA603" s="569"/>
      <c r="AB603" s="573" t="e">
        <v>#N/A</v>
      </c>
      <c r="AC603" s="577"/>
      <c r="AD603" s="580" t="str">
        <f t="shared" si="36"/>
        <v/>
      </c>
      <c r="AE603" s="583" t="str">
        <f t="shared" si="37"/>
        <v/>
      </c>
      <c r="AF603" s="583" t="str">
        <f t="shared" si="38"/>
        <v/>
      </c>
      <c r="AG603" s="583" t="str">
        <f t="shared" si="39"/>
        <v/>
      </c>
    </row>
    <row r="604" spans="1:33" ht="24.9" customHeight="1">
      <c r="A604" s="477">
        <v>589</v>
      </c>
      <c r="B604" s="488" t="str">
        <f>IF(基本情報入力シート!C641="","",基本情報入力シート!C641)</f>
        <v/>
      </c>
      <c r="C604" s="488"/>
      <c r="D604" s="488"/>
      <c r="E604" s="488"/>
      <c r="F604" s="488"/>
      <c r="G604" s="488"/>
      <c r="H604" s="488"/>
      <c r="I604" s="488"/>
      <c r="J604" s="494" t="str">
        <f>IF(基本情報入力シート!M641="","",基本情報入力シート!M641)</f>
        <v/>
      </c>
      <c r="K604" s="495" t="str">
        <f>IF(基本情報入力シート!R641="","",基本情報入力シート!R641)</f>
        <v/>
      </c>
      <c r="L604" s="495" t="str">
        <f>IF(基本情報入力シート!W641="","",基本情報入力シート!W641)</f>
        <v/>
      </c>
      <c r="M604" s="502" t="str">
        <f>IF(基本情報入力シート!X641="","",基本情報入力シート!X641)</f>
        <v/>
      </c>
      <c r="N604" s="512" t="str">
        <f>IF(基本情報入力シート!Y641="","",基本情報入力シート!Y641)</f>
        <v/>
      </c>
      <c r="O604" s="519"/>
      <c r="P604" s="523"/>
      <c r="Q604" s="526"/>
      <c r="R604" s="533"/>
      <c r="S604" s="537"/>
      <c r="T604" s="541" t="e">
        <v>#N/A</v>
      </c>
      <c r="U604" s="545"/>
      <c r="V604" s="551"/>
      <c r="W604" s="552"/>
      <c r="X604" s="560" t="e">
        <v>#N/A</v>
      </c>
      <c r="Y604" s="560"/>
      <c r="Z604" s="564"/>
      <c r="AA604" s="569"/>
      <c r="AB604" s="573" t="e">
        <v>#N/A</v>
      </c>
      <c r="AC604" s="577"/>
      <c r="AD604" s="580" t="str">
        <f t="shared" si="36"/>
        <v/>
      </c>
      <c r="AE604" s="583" t="str">
        <f t="shared" si="37"/>
        <v/>
      </c>
      <c r="AF604" s="583" t="str">
        <f t="shared" si="38"/>
        <v/>
      </c>
      <c r="AG604" s="583" t="str">
        <f t="shared" si="39"/>
        <v/>
      </c>
    </row>
    <row r="605" spans="1:33" ht="24.9" customHeight="1">
      <c r="A605" s="477">
        <v>590</v>
      </c>
      <c r="B605" s="488" t="str">
        <f>IF(基本情報入力シート!C642="","",基本情報入力シート!C642)</f>
        <v/>
      </c>
      <c r="C605" s="488"/>
      <c r="D605" s="488"/>
      <c r="E605" s="488"/>
      <c r="F605" s="488"/>
      <c r="G605" s="488"/>
      <c r="H605" s="488"/>
      <c r="I605" s="488"/>
      <c r="J605" s="494" t="str">
        <f>IF(基本情報入力シート!M642="","",基本情報入力シート!M642)</f>
        <v/>
      </c>
      <c r="K605" s="495" t="str">
        <f>IF(基本情報入力シート!R642="","",基本情報入力シート!R642)</f>
        <v/>
      </c>
      <c r="L605" s="495" t="str">
        <f>IF(基本情報入力シート!W642="","",基本情報入力シート!W642)</f>
        <v/>
      </c>
      <c r="M605" s="502" t="str">
        <f>IF(基本情報入力シート!X642="","",基本情報入力シート!X642)</f>
        <v/>
      </c>
      <c r="N605" s="512" t="str">
        <f>IF(基本情報入力シート!Y642="","",基本情報入力シート!Y642)</f>
        <v/>
      </c>
      <c r="O605" s="519"/>
      <c r="P605" s="523"/>
      <c r="Q605" s="526"/>
      <c r="R605" s="533"/>
      <c r="S605" s="537"/>
      <c r="T605" s="541" t="e">
        <v>#N/A</v>
      </c>
      <c r="U605" s="545"/>
      <c r="V605" s="551"/>
      <c r="W605" s="552"/>
      <c r="X605" s="560" t="e">
        <v>#N/A</v>
      </c>
      <c r="Y605" s="560"/>
      <c r="Z605" s="564"/>
      <c r="AA605" s="569"/>
      <c r="AB605" s="573" t="e">
        <v>#N/A</v>
      </c>
      <c r="AC605" s="577"/>
      <c r="AD605" s="580" t="str">
        <f t="shared" si="36"/>
        <v/>
      </c>
      <c r="AE605" s="583" t="str">
        <f t="shared" si="37"/>
        <v/>
      </c>
      <c r="AF605" s="583" t="str">
        <f t="shared" si="38"/>
        <v/>
      </c>
      <c r="AG605" s="583" t="str">
        <f t="shared" si="39"/>
        <v/>
      </c>
    </row>
    <row r="606" spans="1:33" ht="24.9" customHeight="1">
      <c r="A606" s="477">
        <v>591</v>
      </c>
      <c r="B606" s="488" t="str">
        <f>IF(基本情報入力シート!C643="","",基本情報入力シート!C643)</f>
        <v/>
      </c>
      <c r="C606" s="488"/>
      <c r="D606" s="488"/>
      <c r="E606" s="488"/>
      <c r="F606" s="488"/>
      <c r="G606" s="488"/>
      <c r="H606" s="488"/>
      <c r="I606" s="488"/>
      <c r="J606" s="494" t="str">
        <f>IF(基本情報入力シート!M643="","",基本情報入力シート!M643)</f>
        <v/>
      </c>
      <c r="K606" s="495" t="str">
        <f>IF(基本情報入力シート!R643="","",基本情報入力シート!R643)</f>
        <v/>
      </c>
      <c r="L606" s="495" t="str">
        <f>IF(基本情報入力シート!W643="","",基本情報入力シート!W643)</f>
        <v/>
      </c>
      <c r="M606" s="502" t="str">
        <f>IF(基本情報入力シート!X643="","",基本情報入力シート!X643)</f>
        <v/>
      </c>
      <c r="N606" s="512" t="str">
        <f>IF(基本情報入力シート!Y643="","",基本情報入力シート!Y643)</f>
        <v/>
      </c>
      <c r="O606" s="519"/>
      <c r="P606" s="523"/>
      <c r="Q606" s="526"/>
      <c r="R606" s="533"/>
      <c r="S606" s="537"/>
      <c r="T606" s="541" t="e">
        <v>#N/A</v>
      </c>
      <c r="U606" s="545"/>
      <c r="V606" s="551"/>
      <c r="W606" s="552"/>
      <c r="X606" s="560" t="e">
        <v>#N/A</v>
      </c>
      <c r="Y606" s="560"/>
      <c r="Z606" s="564"/>
      <c r="AA606" s="569"/>
      <c r="AB606" s="573" t="e">
        <v>#N/A</v>
      </c>
      <c r="AC606" s="577"/>
      <c r="AD606" s="580" t="str">
        <f t="shared" si="36"/>
        <v/>
      </c>
      <c r="AE606" s="583" t="str">
        <f t="shared" si="37"/>
        <v/>
      </c>
      <c r="AF606" s="583" t="str">
        <f t="shared" si="38"/>
        <v/>
      </c>
      <c r="AG606" s="583" t="str">
        <f t="shared" si="39"/>
        <v/>
      </c>
    </row>
    <row r="607" spans="1:33" ht="24.9" customHeight="1">
      <c r="A607" s="477">
        <v>592</v>
      </c>
      <c r="B607" s="488" t="str">
        <f>IF(基本情報入力シート!C644="","",基本情報入力シート!C644)</f>
        <v/>
      </c>
      <c r="C607" s="488"/>
      <c r="D607" s="488"/>
      <c r="E607" s="488"/>
      <c r="F607" s="488"/>
      <c r="G607" s="488"/>
      <c r="H607" s="488"/>
      <c r="I607" s="488"/>
      <c r="J607" s="494" t="str">
        <f>IF(基本情報入力シート!M644="","",基本情報入力シート!M644)</f>
        <v/>
      </c>
      <c r="K607" s="495" t="str">
        <f>IF(基本情報入力シート!R644="","",基本情報入力シート!R644)</f>
        <v/>
      </c>
      <c r="L607" s="495" t="str">
        <f>IF(基本情報入力シート!W644="","",基本情報入力シート!W644)</f>
        <v/>
      </c>
      <c r="M607" s="502" t="str">
        <f>IF(基本情報入力シート!X644="","",基本情報入力シート!X644)</f>
        <v/>
      </c>
      <c r="N607" s="512" t="str">
        <f>IF(基本情報入力シート!Y644="","",基本情報入力シート!Y644)</f>
        <v/>
      </c>
      <c r="O607" s="519"/>
      <c r="P607" s="523"/>
      <c r="Q607" s="526"/>
      <c r="R607" s="533"/>
      <c r="S607" s="537"/>
      <c r="T607" s="541" t="e">
        <v>#N/A</v>
      </c>
      <c r="U607" s="545"/>
      <c r="V607" s="551"/>
      <c r="W607" s="552"/>
      <c r="X607" s="560" t="e">
        <v>#N/A</v>
      </c>
      <c r="Y607" s="560"/>
      <c r="Z607" s="564"/>
      <c r="AA607" s="569"/>
      <c r="AB607" s="573" t="e">
        <v>#N/A</v>
      </c>
      <c r="AC607" s="577"/>
      <c r="AD607" s="580" t="str">
        <f t="shared" si="36"/>
        <v/>
      </c>
      <c r="AE607" s="583" t="str">
        <f t="shared" si="37"/>
        <v/>
      </c>
      <c r="AF607" s="583" t="str">
        <f t="shared" si="38"/>
        <v/>
      </c>
      <c r="AG607" s="583" t="str">
        <f t="shared" si="39"/>
        <v/>
      </c>
    </row>
    <row r="608" spans="1:33" ht="24.9" customHeight="1">
      <c r="A608" s="477">
        <v>593</v>
      </c>
      <c r="B608" s="488" t="str">
        <f>IF(基本情報入力シート!C645="","",基本情報入力シート!C645)</f>
        <v/>
      </c>
      <c r="C608" s="488"/>
      <c r="D608" s="488"/>
      <c r="E608" s="488"/>
      <c r="F608" s="488"/>
      <c r="G608" s="488"/>
      <c r="H608" s="488"/>
      <c r="I608" s="488"/>
      <c r="J608" s="494" t="str">
        <f>IF(基本情報入力シート!M645="","",基本情報入力シート!M645)</f>
        <v/>
      </c>
      <c r="K608" s="495" t="str">
        <f>IF(基本情報入力シート!R645="","",基本情報入力シート!R645)</f>
        <v/>
      </c>
      <c r="L608" s="495" t="str">
        <f>IF(基本情報入力シート!W645="","",基本情報入力シート!W645)</f>
        <v/>
      </c>
      <c r="M608" s="502" t="str">
        <f>IF(基本情報入力シート!X645="","",基本情報入力シート!X645)</f>
        <v/>
      </c>
      <c r="N608" s="512" t="str">
        <f>IF(基本情報入力シート!Y645="","",基本情報入力シート!Y645)</f>
        <v/>
      </c>
      <c r="O608" s="519"/>
      <c r="P608" s="523"/>
      <c r="Q608" s="526"/>
      <c r="R608" s="533"/>
      <c r="S608" s="537"/>
      <c r="T608" s="541" t="e">
        <v>#N/A</v>
      </c>
      <c r="U608" s="545"/>
      <c r="V608" s="551"/>
      <c r="W608" s="552"/>
      <c r="X608" s="560" t="e">
        <v>#N/A</v>
      </c>
      <c r="Y608" s="560"/>
      <c r="Z608" s="564"/>
      <c r="AA608" s="569"/>
      <c r="AB608" s="573" t="e">
        <v>#N/A</v>
      </c>
      <c r="AC608" s="577"/>
      <c r="AD608" s="580" t="str">
        <f t="shared" si="36"/>
        <v/>
      </c>
      <c r="AE608" s="583" t="str">
        <f t="shared" si="37"/>
        <v/>
      </c>
      <c r="AF608" s="583" t="str">
        <f t="shared" si="38"/>
        <v/>
      </c>
      <c r="AG608" s="583" t="str">
        <f t="shared" si="39"/>
        <v/>
      </c>
    </row>
    <row r="609" spans="1:33" ht="24.9" customHeight="1">
      <c r="A609" s="477">
        <v>594</v>
      </c>
      <c r="B609" s="488" t="str">
        <f>IF(基本情報入力シート!C646="","",基本情報入力シート!C646)</f>
        <v/>
      </c>
      <c r="C609" s="488"/>
      <c r="D609" s="488"/>
      <c r="E609" s="488"/>
      <c r="F609" s="488"/>
      <c r="G609" s="488"/>
      <c r="H609" s="488"/>
      <c r="I609" s="488"/>
      <c r="J609" s="494" t="str">
        <f>IF(基本情報入力シート!M646="","",基本情報入力シート!M646)</f>
        <v/>
      </c>
      <c r="K609" s="495" t="str">
        <f>IF(基本情報入力シート!R646="","",基本情報入力シート!R646)</f>
        <v/>
      </c>
      <c r="L609" s="495" t="str">
        <f>IF(基本情報入力シート!W646="","",基本情報入力シート!W646)</f>
        <v/>
      </c>
      <c r="M609" s="502" t="str">
        <f>IF(基本情報入力シート!X646="","",基本情報入力シート!X646)</f>
        <v/>
      </c>
      <c r="N609" s="512" t="str">
        <f>IF(基本情報入力シート!Y646="","",基本情報入力シート!Y646)</f>
        <v/>
      </c>
      <c r="O609" s="519"/>
      <c r="P609" s="523"/>
      <c r="Q609" s="526"/>
      <c r="R609" s="533"/>
      <c r="S609" s="537"/>
      <c r="T609" s="541" t="e">
        <v>#N/A</v>
      </c>
      <c r="U609" s="545"/>
      <c r="V609" s="551"/>
      <c r="W609" s="552"/>
      <c r="X609" s="560" t="e">
        <v>#N/A</v>
      </c>
      <c r="Y609" s="560"/>
      <c r="Z609" s="564"/>
      <c r="AA609" s="569"/>
      <c r="AB609" s="573" t="e">
        <v>#N/A</v>
      </c>
      <c r="AC609" s="577"/>
      <c r="AD609" s="580" t="str">
        <f t="shared" si="36"/>
        <v/>
      </c>
      <c r="AE609" s="583" t="str">
        <f t="shared" si="37"/>
        <v/>
      </c>
      <c r="AF609" s="583" t="str">
        <f t="shared" si="38"/>
        <v/>
      </c>
      <c r="AG609" s="583" t="str">
        <f t="shared" si="39"/>
        <v/>
      </c>
    </row>
    <row r="610" spans="1:33" ht="24.9" customHeight="1">
      <c r="A610" s="477">
        <v>595</v>
      </c>
      <c r="B610" s="488" t="str">
        <f>IF(基本情報入力シート!C647="","",基本情報入力シート!C647)</f>
        <v/>
      </c>
      <c r="C610" s="488"/>
      <c r="D610" s="488"/>
      <c r="E610" s="488"/>
      <c r="F610" s="488"/>
      <c r="G610" s="488"/>
      <c r="H610" s="488"/>
      <c r="I610" s="488"/>
      <c r="J610" s="494" t="str">
        <f>IF(基本情報入力シート!M647="","",基本情報入力シート!M647)</f>
        <v/>
      </c>
      <c r="K610" s="495" t="str">
        <f>IF(基本情報入力シート!R647="","",基本情報入力シート!R647)</f>
        <v/>
      </c>
      <c r="L610" s="495" t="str">
        <f>IF(基本情報入力シート!W647="","",基本情報入力シート!W647)</f>
        <v/>
      </c>
      <c r="M610" s="502" t="str">
        <f>IF(基本情報入力シート!X647="","",基本情報入力シート!X647)</f>
        <v/>
      </c>
      <c r="N610" s="512" t="str">
        <f>IF(基本情報入力シート!Y647="","",基本情報入力シート!Y647)</f>
        <v/>
      </c>
      <c r="O610" s="519"/>
      <c r="P610" s="523"/>
      <c r="Q610" s="526"/>
      <c r="R610" s="533"/>
      <c r="S610" s="537"/>
      <c r="T610" s="541" t="e">
        <v>#N/A</v>
      </c>
      <c r="U610" s="545"/>
      <c r="V610" s="551"/>
      <c r="W610" s="552"/>
      <c r="X610" s="560" t="e">
        <v>#N/A</v>
      </c>
      <c r="Y610" s="560"/>
      <c r="Z610" s="564"/>
      <c r="AA610" s="569"/>
      <c r="AB610" s="573" t="e">
        <v>#N/A</v>
      </c>
      <c r="AC610" s="577"/>
      <c r="AD610" s="580" t="str">
        <f t="shared" si="36"/>
        <v/>
      </c>
      <c r="AE610" s="583" t="str">
        <f t="shared" si="37"/>
        <v/>
      </c>
      <c r="AF610" s="583" t="str">
        <f t="shared" si="38"/>
        <v/>
      </c>
      <c r="AG610" s="583" t="str">
        <f t="shared" si="39"/>
        <v/>
      </c>
    </row>
    <row r="611" spans="1:33" ht="24.9" customHeight="1">
      <c r="A611" s="477">
        <v>596</v>
      </c>
      <c r="B611" s="488" t="str">
        <f>IF(基本情報入力シート!C648="","",基本情報入力シート!C648)</f>
        <v/>
      </c>
      <c r="C611" s="488"/>
      <c r="D611" s="488"/>
      <c r="E611" s="488"/>
      <c r="F611" s="488"/>
      <c r="G611" s="488"/>
      <c r="H611" s="488"/>
      <c r="I611" s="488"/>
      <c r="J611" s="494" t="str">
        <f>IF(基本情報入力シート!M648="","",基本情報入力シート!M648)</f>
        <v/>
      </c>
      <c r="K611" s="495" t="str">
        <f>IF(基本情報入力シート!R648="","",基本情報入力シート!R648)</f>
        <v/>
      </c>
      <c r="L611" s="495" t="str">
        <f>IF(基本情報入力シート!W648="","",基本情報入力シート!W648)</f>
        <v/>
      </c>
      <c r="M611" s="502" t="str">
        <f>IF(基本情報入力シート!X648="","",基本情報入力シート!X648)</f>
        <v/>
      </c>
      <c r="N611" s="512" t="str">
        <f>IF(基本情報入力シート!Y648="","",基本情報入力シート!Y648)</f>
        <v/>
      </c>
      <c r="O611" s="519"/>
      <c r="P611" s="523"/>
      <c r="Q611" s="526"/>
      <c r="R611" s="533"/>
      <c r="S611" s="537"/>
      <c r="T611" s="541" t="e">
        <v>#N/A</v>
      </c>
      <c r="U611" s="545"/>
      <c r="V611" s="551"/>
      <c r="W611" s="552"/>
      <c r="X611" s="560" t="e">
        <v>#N/A</v>
      </c>
      <c r="Y611" s="560"/>
      <c r="Z611" s="564"/>
      <c r="AA611" s="569"/>
      <c r="AB611" s="573" t="e">
        <v>#N/A</v>
      </c>
      <c r="AC611" s="577"/>
      <c r="AD611" s="580" t="str">
        <f t="shared" si="36"/>
        <v/>
      </c>
      <c r="AE611" s="583" t="str">
        <f t="shared" si="37"/>
        <v/>
      </c>
      <c r="AF611" s="583" t="str">
        <f t="shared" si="38"/>
        <v/>
      </c>
      <c r="AG611" s="583" t="str">
        <f t="shared" si="39"/>
        <v/>
      </c>
    </row>
    <row r="612" spans="1:33" ht="24.9" customHeight="1">
      <c r="A612" s="477">
        <v>597</v>
      </c>
      <c r="B612" s="488" t="str">
        <f>IF(基本情報入力シート!C649="","",基本情報入力シート!C649)</f>
        <v/>
      </c>
      <c r="C612" s="488"/>
      <c r="D612" s="488"/>
      <c r="E612" s="488"/>
      <c r="F612" s="488"/>
      <c r="G612" s="488"/>
      <c r="H612" s="488"/>
      <c r="I612" s="488"/>
      <c r="J612" s="494" t="str">
        <f>IF(基本情報入力シート!M649="","",基本情報入力シート!M649)</f>
        <v/>
      </c>
      <c r="K612" s="495" t="str">
        <f>IF(基本情報入力シート!R649="","",基本情報入力シート!R649)</f>
        <v/>
      </c>
      <c r="L612" s="495" t="str">
        <f>IF(基本情報入力シート!W649="","",基本情報入力シート!W649)</f>
        <v/>
      </c>
      <c r="M612" s="502" t="str">
        <f>IF(基本情報入力シート!X649="","",基本情報入力シート!X649)</f>
        <v/>
      </c>
      <c r="N612" s="512" t="str">
        <f>IF(基本情報入力シート!Y649="","",基本情報入力シート!Y649)</f>
        <v/>
      </c>
      <c r="O612" s="519"/>
      <c r="P612" s="523"/>
      <c r="Q612" s="526"/>
      <c r="R612" s="533"/>
      <c r="S612" s="537"/>
      <c r="T612" s="541" t="e">
        <v>#N/A</v>
      </c>
      <c r="U612" s="545"/>
      <c r="V612" s="551"/>
      <c r="W612" s="552"/>
      <c r="X612" s="560" t="e">
        <v>#N/A</v>
      </c>
      <c r="Y612" s="560"/>
      <c r="Z612" s="564"/>
      <c r="AA612" s="569"/>
      <c r="AB612" s="573" t="e">
        <v>#N/A</v>
      </c>
      <c r="AC612" s="577"/>
      <c r="AD612" s="580" t="str">
        <f t="shared" si="36"/>
        <v/>
      </c>
      <c r="AE612" s="583" t="str">
        <f t="shared" si="37"/>
        <v/>
      </c>
      <c r="AF612" s="583" t="str">
        <f t="shared" si="38"/>
        <v/>
      </c>
      <c r="AG612" s="583" t="str">
        <f t="shared" si="39"/>
        <v/>
      </c>
    </row>
    <row r="613" spans="1:33" ht="24.9" customHeight="1">
      <c r="A613" s="477">
        <v>598</v>
      </c>
      <c r="B613" s="488" t="str">
        <f>IF(基本情報入力シート!C650="","",基本情報入力シート!C650)</f>
        <v/>
      </c>
      <c r="C613" s="488"/>
      <c r="D613" s="488"/>
      <c r="E613" s="488"/>
      <c r="F613" s="488"/>
      <c r="G613" s="488"/>
      <c r="H613" s="488"/>
      <c r="I613" s="488"/>
      <c r="J613" s="494" t="str">
        <f>IF(基本情報入力シート!M650="","",基本情報入力シート!M650)</f>
        <v/>
      </c>
      <c r="K613" s="495" t="str">
        <f>IF(基本情報入力シート!R650="","",基本情報入力シート!R650)</f>
        <v/>
      </c>
      <c r="L613" s="495" t="str">
        <f>IF(基本情報入力シート!W650="","",基本情報入力シート!W650)</f>
        <v/>
      </c>
      <c r="M613" s="502" t="str">
        <f>IF(基本情報入力シート!X650="","",基本情報入力シート!X650)</f>
        <v/>
      </c>
      <c r="N613" s="512" t="str">
        <f>IF(基本情報入力シート!Y650="","",基本情報入力シート!Y650)</f>
        <v/>
      </c>
      <c r="O613" s="519"/>
      <c r="P613" s="523"/>
      <c r="Q613" s="526"/>
      <c r="R613" s="533"/>
      <c r="S613" s="537"/>
      <c r="T613" s="541" t="e">
        <v>#N/A</v>
      </c>
      <c r="U613" s="545"/>
      <c r="V613" s="551"/>
      <c r="W613" s="552"/>
      <c r="X613" s="560" t="e">
        <v>#N/A</v>
      </c>
      <c r="Y613" s="560"/>
      <c r="Z613" s="564"/>
      <c r="AA613" s="569"/>
      <c r="AB613" s="573" t="e">
        <v>#N/A</v>
      </c>
      <c r="AC613" s="577"/>
      <c r="AD613" s="580" t="str">
        <f t="shared" si="36"/>
        <v/>
      </c>
      <c r="AE613" s="583" t="str">
        <f t="shared" si="37"/>
        <v/>
      </c>
      <c r="AF613" s="583" t="str">
        <f t="shared" si="38"/>
        <v/>
      </c>
      <c r="AG613" s="583" t="str">
        <f t="shared" si="39"/>
        <v/>
      </c>
    </row>
    <row r="614" spans="1:33" ht="24.9" customHeight="1">
      <c r="A614" s="477">
        <v>599</v>
      </c>
      <c r="B614" s="488" t="str">
        <f>IF(基本情報入力シート!C651="","",基本情報入力シート!C651)</f>
        <v/>
      </c>
      <c r="C614" s="488"/>
      <c r="D614" s="488"/>
      <c r="E614" s="488"/>
      <c r="F614" s="488"/>
      <c r="G614" s="488"/>
      <c r="H614" s="488"/>
      <c r="I614" s="488"/>
      <c r="J614" s="494" t="str">
        <f>IF(基本情報入力シート!M651="","",基本情報入力シート!M651)</f>
        <v/>
      </c>
      <c r="K614" s="495" t="str">
        <f>IF(基本情報入力シート!R651="","",基本情報入力シート!R651)</f>
        <v/>
      </c>
      <c r="L614" s="495" t="str">
        <f>IF(基本情報入力シート!W651="","",基本情報入力シート!W651)</f>
        <v/>
      </c>
      <c r="M614" s="502" t="str">
        <f>IF(基本情報入力シート!X651="","",基本情報入力シート!X651)</f>
        <v/>
      </c>
      <c r="N614" s="512" t="str">
        <f>IF(基本情報入力シート!Y651="","",基本情報入力シート!Y651)</f>
        <v/>
      </c>
      <c r="O614" s="519"/>
      <c r="P614" s="523"/>
      <c r="Q614" s="526"/>
      <c r="R614" s="533"/>
      <c r="S614" s="537"/>
      <c r="T614" s="541" t="e">
        <v>#N/A</v>
      </c>
      <c r="U614" s="545"/>
      <c r="V614" s="551"/>
      <c r="W614" s="552"/>
      <c r="X614" s="560" t="e">
        <v>#N/A</v>
      </c>
      <c r="Y614" s="560"/>
      <c r="Z614" s="564"/>
      <c r="AA614" s="569"/>
      <c r="AB614" s="573" t="e">
        <v>#N/A</v>
      </c>
      <c r="AC614" s="577"/>
      <c r="AD614" s="580" t="str">
        <f t="shared" si="36"/>
        <v/>
      </c>
      <c r="AE614" s="583" t="str">
        <f t="shared" si="37"/>
        <v/>
      </c>
      <c r="AF614" s="583" t="str">
        <f t="shared" si="38"/>
        <v/>
      </c>
      <c r="AG614" s="583" t="str">
        <f t="shared" si="39"/>
        <v/>
      </c>
    </row>
    <row r="615" spans="1:33" ht="24.9" customHeight="1">
      <c r="A615" s="477">
        <v>600</v>
      </c>
      <c r="B615" s="488" t="str">
        <f>IF(基本情報入力シート!C652="","",基本情報入力シート!C652)</f>
        <v/>
      </c>
      <c r="C615" s="488"/>
      <c r="D615" s="488"/>
      <c r="E615" s="488"/>
      <c r="F615" s="488"/>
      <c r="G615" s="488"/>
      <c r="H615" s="488"/>
      <c r="I615" s="488"/>
      <c r="J615" s="494" t="str">
        <f>IF(基本情報入力シート!M652="","",基本情報入力シート!M652)</f>
        <v/>
      </c>
      <c r="K615" s="495" t="str">
        <f>IF(基本情報入力シート!R652="","",基本情報入力シート!R652)</f>
        <v/>
      </c>
      <c r="L615" s="495" t="str">
        <f>IF(基本情報入力シート!W652="","",基本情報入力シート!W652)</f>
        <v/>
      </c>
      <c r="M615" s="502" t="str">
        <f>IF(基本情報入力シート!X652="","",基本情報入力シート!X652)</f>
        <v/>
      </c>
      <c r="N615" s="512" t="str">
        <f>IF(基本情報入力シート!Y652="","",基本情報入力シート!Y652)</f>
        <v/>
      </c>
      <c r="O615" s="519"/>
      <c r="P615" s="523"/>
      <c r="Q615" s="526"/>
      <c r="R615" s="533"/>
      <c r="S615" s="537"/>
      <c r="T615" s="541" t="e">
        <v>#N/A</v>
      </c>
      <c r="U615" s="545"/>
      <c r="V615" s="551"/>
      <c r="W615" s="552"/>
      <c r="X615" s="560" t="e">
        <v>#N/A</v>
      </c>
      <c r="Y615" s="560"/>
      <c r="Z615" s="564"/>
      <c r="AA615" s="569"/>
      <c r="AB615" s="573" t="e">
        <v>#N/A</v>
      </c>
      <c r="AC615" s="577"/>
      <c r="AD615" s="580" t="str">
        <f t="shared" si="36"/>
        <v/>
      </c>
      <c r="AE615" s="583" t="str">
        <f t="shared" si="37"/>
        <v/>
      </c>
      <c r="AF615" s="583" t="str">
        <f t="shared" si="38"/>
        <v/>
      </c>
      <c r="AG615" s="583" t="str">
        <f t="shared" si="39"/>
        <v/>
      </c>
    </row>
    <row r="616" spans="1:33" ht="24.9" customHeight="1">
      <c r="A616" s="477">
        <v>601</v>
      </c>
      <c r="B616" s="488" t="str">
        <f>IF(基本情報入力シート!C653="","",基本情報入力シート!C653)</f>
        <v/>
      </c>
      <c r="C616" s="488"/>
      <c r="D616" s="488"/>
      <c r="E616" s="488"/>
      <c r="F616" s="488"/>
      <c r="G616" s="488"/>
      <c r="H616" s="488"/>
      <c r="I616" s="488"/>
      <c r="J616" s="494" t="str">
        <f>IF(基本情報入力シート!M653="","",基本情報入力シート!M653)</f>
        <v/>
      </c>
      <c r="K616" s="495" t="str">
        <f>IF(基本情報入力シート!R653="","",基本情報入力シート!R653)</f>
        <v/>
      </c>
      <c r="L616" s="495" t="str">
        <f>IF(基本情報入力シート!W653="","",基本情報入力シート!W653)</f>
        <v/>
      </c>
      <c r="M616" s="502" t="str">
        <f>IF(基本情報入力シート!X653="","",基本情報入力シート!X653)</f>
        <v/>
      </c>
      <c r="N616" s="512" t="str">
        <f>IF(基本情報入力シート!Y653="","",基本情報入力シート!Y653)</f>
        <v/>
      </c>
      <c r="O616" s="519"/>
      <c r="P616" s="523"/>
      <c r="Q616" s="526"/>
      <c r="R616" s="533"/>
      <c r="S616" s="537"/>
      <c r="T616" s="541" t="e">
        <v>#N/A</v>
      </c>
      <c r="U616" s="545"/>
      <c r="V616" s="551"/>
      <c r="W616" s="552"/>
      <c r="X616" s="560" t="e">
        <v>#N/A</v>
      </c>
      <c r="Y616" s="560"/>
      <c r="Z616" s="564"/>
      <c r="AA616" s="569"/>
      <c r="AB616" s="573" t="e">
        <v>#N/A</v>
      </c>
      <c r="AC616" s="577"/>
      <c r="AD616" s="580" t="str">
        <f t="shared" si="36"/>
        <v/>
      </c>
      <c r="AE616" s="583" t="str">
        <f t="shared" si="37"/>
        <v/>
      </c>
      <c r="AF616" s="583" t="str">
        <f t="shared" si="38"/>
        <v/>
      </c>
      <c r="AG616" s="583" t="str">
        <f t="shared" si="39"/>
        <v/>
      </c>
    </row>
    <row r="617" spans="1:33" ht="24.9" customHeight="1">
      <c r="A617" s="477">
        <v>602</v>
      </c>
      <c r="B617" s="488" t="str">
        <f>IF(基本情報入力シート!C654="","",基本情報入力シート!C654)</f>
        <v/>
      </c>
      <c r="C617" s="488"/>
      <c r="D617" s="488"/>
      <c r="E617" s="488"/>
      <c r="F617" s="488"/>
      <c r="G617" s="488"/>
      <c r="H617" s="488"/>
      <c r="I617" s="488"/>
      <c r="J617" s="494" t="str">
        <f>IF(基本情報入力シート!M654="","",基本情報入力シート!M654)</f>
        <v/>
      </c>
      <c r="K617" s="495" t="str">
        <f>IF(基本情報入力シート!R654="","",基本情報入力シート!R654)</f>
        <v/>
      </c>
      <c r="L617" s="495" t="str">
        <f>IF(基本情報入力シート!W654="","",基本情報入力シート!W654)</f>
        <v/>
      </c>
      <c r="M617" s="502" t="str">
        <f>IF(基本情報入力シート!X654="","",基本情報入力シート!X654)</f>
        <v/>
      </c>
      <c r="N617" s="512" t="str">
        <f>IF(基本情報入力シート!Y654="","",基本情報入力シート!Y654)</f>
        <v/>
      </c>
      <c r="O617" s="519"/>
      <c r="P617" s="523"/>
      <c r="Q617" s="526"/>
      <c r="R617" s="533"/>
      <c r="S617" s="537"/>
      <c r="T617" s="541" t="e">
        <v>#N/A</v>
      </c>
      <c r="U617" s="545"/>
      <c r="V617" s="551"/>
      <c r="W617" s="552"/>
      <c r="X617" s="560" t="e">
        <v>#N/A</v>
      </c>
      <c r="Y617" s="560"/>
      <c r="Z617" s="564"/>
      <c r="AA617" s="569"/>
      <c r="AB617" s="573" t="e">
        <v>#N/A</v>
      </c>
      <c r="AC617" s="577"/>
      <c r="AD617" s="580" t="str">
        <f t="shared" si="36"/>
        <v/>
      </c>
      <c r="AE617" s="583" t="str">
        <f t="shared" si="37"/>
        <v/>
      </c>
      <c r="AF617" s="583" t="str">
        <f t="shared" si="38"/>
        <v/>
      </c>
      <c r="AG617" s="583" t="str">
        <f t="shared" si="39"/>
        <v/>
      </c>
    </row>
    <row r="618" spans="1:33" ht="24.9" customHeight="1">
      <c r="A618" s="477">
        <v>603</v>
      </c>
      <c r="B618" s="488" t="str">
        <f>IF(基本情報入力シート!C655="","",基本情報入力シート!C655)</f>
        <v/>
      </c>
      <c r="C618" s="488"/>
      <c r="D618" s="488"/>
      <c r="E618" s="488"/>
      <c r="F618" s="488"/>
      <c r="G618" s="488"/>
      <c r="H618" s="488"/>
      <c r="I618" s="488"/>
      <c r="J618" s="494" t="str">
        <f>IF(基本情報入力シート!M655="","",基本情報入力シート!M655)</f>
        <v/>
      </c>
      <c r="K618" s="495" t="str">
        <f>IF(基本情報入力シート!R655="","",基本情報入力シート!R655)</f>
        <v/>
      </c>
      <c r="L618" s="495" t="str">
        <f>IF(基本情報入力シート!W655="","",基本情報入力シート!W655)</f>
        <v/>
      </c>
      <c r="M618" s="502" t="str">
        <f>IF(基本情報入力シート!X655="","",基本情報入力シート!X655)</f>
        <v/>
      </c>
      <c r="N618" s="512" t="str">
        <f>IF(基本情報入力シート!Y655="","",基本情報入力シート!Y655)</f>
        <v/>
      </c>
      <c r="O618" s="519"/>
      <c r="P618" s="523"/>
      <c r="Q618" s="526"/>
      <c r="R618" s="533"/>
      <c r="S618" s="537"/>
      <c r="T618" s="541" t="e">
        <v>#N/A</v>
      </c>
      <c r="U618" s="545"/>
      <c r="V618" s="551"/>
      <c r="W618" s="552"/>
      <c r="X618" s="560" t="e">
        <v>#N/A</v>
      </c>
      <c r="Y618" s="560"/>
      <c r="Z618" s="564"/>
      <c r="AA618" s="569"/>
      <c r="AB618" s="573" t="e">
        <v>#N/A</v>
      </c>
      <c r="AC618" s="577"/>
      <c r="AD618" s="580" t="str">
        <f t="shared" si="36"/>
        <v/>
      </c>
      <c r="AE618" s="583" t="str">
        <f t="shared" si="37"/>
        <v/>
      </c>
      <c r="AF618" s="583" t="str">
        <f t="shared" si="38"/>
        <v/>
      </c>
      <c r="AG618" s="583" t="str">
        <f t="shared" si="39"/>
        <v/>
      </c>
    </row>
    <row r="619" spans="1:33" ht="24.9" customHeight="1">
      <c r="A619" s="477">
        <v>604</v>
      </c>
      <c r="B619" s="488" t="str">
        <f>IF(基本情報入力シート!C656="","",基本情報入力シート!C656)</f>
        <v/>
      </c>
      <c r="C619" s="488"/>
      <c r="D619" s="488"/>
      <c r="E619" s="488"/>
      <c r="F619" s="488"/>
      <c r="G619" s="488"/>
      <c r="H619" s="488"/>
      <c r="I619" s="488"/>
      <c r="J619" s="494" t="str">
        <f>IF(基本情報入力シート!M656="","",基本情報入力シート!M656)</f>
        <v/>
      </c>
      <c r="K619" s="495" t="str">
        <f>IF(基本情報入力シート!R656="","",基本情報入力シート!R656)</f>
        <v/>
      </c>
      <c r="L619" s="495" t="str">
        <f>IF(基本情報入力シート!W656="","",基本情報入力シート!W656)</f>
        <v/>
      </c>
      <c r="M619" s="502" t="str">
        <f>IF(基本情報入力シート!X656="","",基本情報入力シート!X656)</f>
        <v/>
      </c>
      <c r="N619" s="512" t="str">
        <f>IF(基本情報入力シート!Y656="","",基本情報入力シート!Y656)</f>
        <v/>
      </c>
      <c r="O619" s="519"/>
      <c r="P619" s="523"/>
      <c r="Q619" s="526"/>
      <c r="R619" s="533"/>
      <c r="S619" s="537"/>
      <c r="T619" s="541" t="e">
        <v>#N/A</v>
      </c>
      <c r="U619" s="545"/>
      <c r="V619" s="551"/>
      <c r="W619" s="552"/>
      <c r="X619" s="560" t="e">
        <v>#N/A</v>
      </c>
      <c r="Y619" s="560"/>
      <c r="Z619" s="564"/>
      <c r="AA619" s="569"/>
      <c r="AB619" s="573" t="e">
        <v>#N/A</v>
      </c>
      <c r="AC619" s="577"/>
      <c r="AD619" s="580" t="str">
        <f t="shared" si="36"/>
        <v/>
      </c>
      <c r="AE619" s="583" t="str">
        <f t="shared" si="37"/>
        <v/>
      </c>
      <c r="AF619" s="583" t="str">
        <f t="shared" si="38"/>
        <v/>
      </c>
      <c r="AG619" s="583" t="str">
        <f t="shared" si="39"/>
        <v/>
      </c>
    </row>
    <row r="620" spans="1:33" ht="24.9" customHeight="1">
      <c r="A620" s="477">
        <v>605</v>
      </c>
      <c r="B620" s="488" t="str">
        <f>IF(基本情報入力シート!C657="","",基本情報入力シート!C657)</f>
        <v/>
      </c>
      <c r="C620" s="488"/>
      <c r="D620" s="488"/>
      <c r="E620" s="488"/>
      <c r="F620" s="488"/>
      <c r="G620" s="488"/>
      <c r="H620" s="488"/>
      <c r="I620" s="488"/>
      <c r="J620" s="494" t="str">
        <f>IF(基本情報入力シート!M657="","",基本情報入力シート!M657)</f>
        <v/>
      </c>
      <c r="K620" s="495" t="str">
        <f>IF(基本情報入力シート!R657="","",基本情報入力シート!R657)</f>
        <v/>
      </c>
      <c r="L620" s="495" t="str">
        <f>IF(基本情報入力シート!W657="","",基本情報入力シート!W657)</f>
        <v/>
      </c>
      <c r="M620" s="502" t="str">
        <f>IF(基本情報入力シート!X657="","",基本情報入力シート!X657)</f>
        <v/>
      </c>
      <c r="N620" s="512" t="str">
        <f>IF(基本情報入力シート!Y657="","",基本情報入力シート!Y657)</f>
        <v/>
      </c>
      <c r="O620" s="519"/>
      <c r="P620" s="523"/>
      <c r="Q620" s="526"/>
      <c r="R620" s="533"/>
      <c r="S620" s="537"/>
      <c r="T620" s="541" t="e">
        <v>#N/A</v>
      </c>
      <c r="U620" s="545"/>
      <c r="V620" s="551"/>
      <c r="W620" s="552"/>
      <c r="X620" s="560" t="e">
        <v>#N/A</v>
      </c>
      <c r="Y620" s="560"/>
      <c r="Z620" s="564"/>
      <c r="AA620" s="569"/>
      <c r="AB620" s="573" t="e">
        <v>#N/A</v>
      </c>
      <c r="AC620" s="577"/>
      <c r="AD620" s="580" t="str">
        <f t="shared" si="36"/>
        <v/>
      </c>
      <c r="AE620" s="583" t="str">
        <f t="shared" si="37"/>
        <v/>
      </c>
      <c r="AF620" s="583" t="str">
        <f t="shared" si="38"/>
        <v/>
      </c>
      <c r="AG620" s="583" t="str">
        <f t="shared" si="39"/>
        <v/>
      </c>
    </row>
    <row r="621" spans="1:33" ht="24.9" customHeight="1">
      <c r="A621" s="477">
        <v>606</v>
      </c>
      <c r="B621" s="488" t="str">
        <f>IF(基本情報入力シート!C658="","",基本情報入力シート!C658)</f>
        <v/>
      </c>
      <c r="C621" s="488"/>
      <c r="D621" s="488"/>
      <c r="E621" s="488"/>
      <c r="F621" s="488"/>
      <c r="G621" s="488"/>
      <c r="H621" s="488"/>
      <c r="I621" s="488"/>
      <c r="J621" s="494" t="str">
        <f>IF(基本情報入力シート!M658="","",基本情報入力シート!M658)</f>
        <v/>
      </c>
      <c r="K621" s="495" t="str">
        <f>IF(基本情報入力シート!R658="","",基本情報入力シート!R658)</f>
        <v/>
      </c>
      <c r="L621" s="495" t="str">
        <f>IF(基本情報入力シート!W658="","",基本情報入力シート!W658)</f>
        <v/>
      </c>
      <c r="M621" s="502" t="str">
        <f>IF(基本情報入力シート!X658="","",基本情報入力シート!X658)</f>
        <v/>
      </c>
      <c r="N621" s="512" t="str">
        <f>IF(基本情報入力シート!Y658="","",基本情報入力シート!Y658)</f>
        <v/>
      </c>
      <c r="O621" s="519"/>
      <c r="P621" s="523"/>
      <c r="Q621" s="526"/>
      <c r="R621" s="533"/>
      <c r="S621" s="537"/>
      <c r="T621" s="541" t="e">
        <v>#N/A</v>
      </c>
      <c r="U621" s="545"/>
      <c r="V621" s="551"/>
      <c r="W621" s="552"/>
      <c r="X621" s="560" t="e">
        <v>#N/A</v>
      </c>
      <c r="Y621" s="560"/>
      <c r="Z621" s="564"/>
      <c r="AA621" s="569"/>
      <c r="AB621" s="573" t="e">
        <v>#N/A</v>
      </c>
      <c r="AC621" s="577"/>
      <c r="AD621" s="580" t="str">
        <f t="shared" si="36"/>
        <v/>
      </c>
      <c r="AE621" s="583" t="str">
        <f t="shared" si="37"/>
        <v/>
      </c>
      <c r="AF621" s="583" t="str">
        <f t="shared" si="38"/>
        <v/>
      </c>
      <c r="AG621" s="583" t="str">
        <f t="shared" si="39"/>
        <v/>
      </c>
    </row>
    <row r="622" spans="1:33" ht="24.9" customHeight="1">
      <c r="A622" s="477">
        <v>607</v>
      </c>
      <c r="B622" s="488" t="str">
        <f>IF(基本情報入力シート!C659="","",基本情報入力シート!C659)</f>
        <v/>
      </c>
      <c r="C622" s="488"/>
      <c r="D622" s="488"/>
      <c r="E622" s="488"/>
      <c r="F622" s="488"/>
      <c r="G622" s="488"/>
      <c r="H622" s="488"/>
      <c r="I622" s="488"/>
      <c r="J622" s="494" t="str">
        <f>IF(基本情報入力シート!M659="","",基本情報入力シート!M659)</f>
        <v/>
      </c>
      <c r="K622" s="495" t="str">
        <f>IF(基本情報入力シート!R659="","",基本情報入力シート!R659)</f>
        <v/>
      </c>
      <c r="L622" s="495" t="str">
        <f>IF(基本情報入力シート!W659="","",基本情報入力シート!W659)</f>
        <v/>
      </c>
      <c r="M622" s="502" t="str">
        <f>IF(基本情報入力シート!X659="","",基本情報入力シート!X659)</f>
        <v/>
      </c>
      <c r="N622" s="512" t="str">
        <f>IF(基本情報入力シート!Y659="","",基本情報入力シート!Y659)</f>
        <v/>
      </c>
      <c r="O622" s="519"/>
      <c r="P622" s="523"/>
      <c r="Q622" s="526"/>
      <c r="R622" s="533"/>
      <c r="S622" s="537"/>
      <c r="T622" s="541" t="e">
        <v>#N/A</v>
      </c>
      <c r="U622" s="545"/>
      <c r="V622" s="551"/>
      <c r="W622" s="552"/>
      <c r="X622" s="560" t="e">
        <v>#N/A</v>
      </c>
      <c r="Y622" s="560"/>
      <c r="Z622" s="564"/>
      <c r="AA622" s="569"/>
      <c r="AB622" s="573" t="e">
        <v>#N/A</v>
      </c>
      <c r="AC622" s="577"/>
      <c r="AD622" s="580" t="str">
        <f t="shared" si="36"/>
        <v/>
      </c>
      <c r="AE622" s="583" t="str">
        <f t="shared" si="37"/>
        <v/>
      </c>
      <c r="AF622" s="583" t="str">
        <f t="shared" si="38"/>
        <v/>
      </c>
      <c r="AG622" s="583" t="str">
        <f t="shared" si="39"/>
        <v/>
      </c>
    </row>
    <row r="623" spans="1:33" ht="24.9" customHeight="1">
      <c r="A623" s="477">
        <v>608</v>
      </c>
      <c r="B623" s="488" t="str">
        <f>IF(基本情報入力シート!C660="","",基本情報入力シート!C660)</f>
        <v/>
      </c>
      <c r="C623" s="488"/>
      <c r="D623" s="488"/>
      <c r="E623" s="488"/>
      <c r="F623" s="488"/>
      <c r="G623" s="488"/>
      <c r="H623" s="488"/>
      <c r="I623" s="488"/>
      <c r="J623" s="494" t="str">
        <f>IF(基本情報入力シート!M660="","",基本情報入力シート!M660)</f>
        <v/>
      </c>
      <c r="K623" s="495" t="str">
        <f>IF(基本情報入力シート!R660="","",基本情報入力シート!R660)</f>
        <v/>
      </c>
      <c r="L623" s="495" t="str">
        <f>IF(基本情報入力シート!W660="","",基本情報入力シート!W660)</f>
        <v/>
      </c>
      <c r="M623" s="502" t="str">
        <f>IF(基本情報入力シート!X660="","",基本情報入力シート!X660)</f>
        <v/>
      </c>
      <c r="N623" s="512" t="str">
        <f>IF(基本情報入力シート!Y660="","",基本情報入力シート!Y660)</f>
        <v/>
      </c>
      <c r="O623" s="519"/>
      <c r="P623" s="523"/>
      <c r="Q623" s="526"/>
      <c r="R623" s="533"/>
      <c r="S623" s="537"/>
      <c r="T623" s="541" t="e">
        <v>#N/A</v>
      </c>
      <c r="U623" s="545"/>
      <c r="V623" s="551"/>
      <c r="W623" s="552"/>
      <c r="X623" s="560" t="e">
        <v>#N/A</v>
      </c>
      <c r="Y623" s="560"/>
      <c r="Z623" s="564"/>
      <c r="AA623" s="569"/>
      <c r="AB623" s="573" t="e">
        <v>#N/A</v>
      </c>
      <c r="AC623" s="577"/>
      <c r="AD623" s="580" t="str">
        <f t="shared" si="36"/>
        <v/>
      </c>
      <c r="AE623" s="583" t="str">
        <f t="shared" si="37"/>
        <v/>
      </c>
      <c r="AF623" s="583" t="str">
        <f t="shared" si="38"/>
        <v/>
      </c>
      <c r="AG623" s="583" t="str">
        <f t="shared" si="39"/>
        <v/>
      </c>
    </row>
    <row r="624" spans="1:33" ht="24.9" customHeight="1">
      <c r="A624" s="477">
        <v>609</v>
      </c>
      <c r="B624" s="488" t="str">
        <f>IF(基本情報入力シート!C661="","",基本情報入力シート!C661)</f>
        <v/>
      </c>
      <c r="C624" s="488"/>
      <c r="D624" s="488"/>
      <c r="E624" s="488"/>
      <c r="F624" s="488"/>
      <c r="G624" s="488"/>
      <c r="H624" s="488"/>
      <c r="I624" s="488"/>
      <c r="J624" s="494" t="str">
        <f>IF(基本情報入力シート!M661="","",基本情報入力シート!M661)</f>
        <v/>
      </c>
      <c r="K624" s="495" t="str">
        <f>IF(基本情報入力シート!R661="","",基本情報入力シート!R661)</f>
        <v/>
      </c>
      <c r="L624" s="495" t="str">
        <f>IF(基本情報入力シート!W661="","",基本情報入力シート!W661)</f>
        <v/>
      </c>
      <c r="M624" s="502" t="str">
        <f>IF(基本情報入力シート!X661="","",基本情報入力シート!X661)</f>
        <v/>
      </c>
      <c r="N624" s="512" t="str">
        <f>IF(基本情報入力シート!Y661="","",基本情報入力シート!Y661)</f>
        <v/>
      </c>
      <c r="O624" s="519"/>
      <c r="P624" s="523"/>
      <c r="Q624" s="526"/>
      <c r="R624" s="533"/>
      <c r="S624" s="537"/>
      <c r="T624" s="541" t="e">
        <v>#N/A</v>
      </c>
      <c r="U624" s="545"/>
      <c r="V624" s="551"/>
      <c r="W624" s="552"/>
      <c r="X624" s="560" t="e">
        <v>#N/A</v>
      </c>
      <c r="Y624" s="560"/>
      <c r="Z624" s="564"/>
      <c r="AA624" s="569"/>
      <c r="AB624" s="573" t="e">
        <v>#N/A</v>
      </c>
      <c r="AC624" s="577"/>
      <c r="AD624" s="580" t="str">
        <f t="shared" si="36"/>
        <v/>
      </c>
      <c r="AE624" s="583" t="str">
        <f t="shared" si="37"/>
        <v/>
      </c>
      <c r="AF624" s="583" t="str">
        <f t="shared" si="38"/>
        <v/>
      </c>
      <c r="AG624" s="583" t="str">
        <f t="shared" si="39"/>
        <v/>
      </c>
    </row>
    <row r="625" spans="1:33" ht="24.9" customHeight="1">
      <c r="A625" s="477">
        <v>610</v>
      </c>
      <c r="B625" s="488" t="str">
        <f>IF(基本情報入力シート!C662="","",基本情報入力シート!C662)</f>
        <v/>
      </c>
      <c r="C625" s="488"/>
      <c r="D625" s="488"/>
      <c r="E625" s="488"/>
      <c r="F625" s="488"/>
      <c r="G625" s="488"/>
      <c r="H625" s="488"/>
      <c r="I625" s="488"/>
      <c r="J625" s="494" t="str">
        <f>IF(基本情報入力シート!M662="","",基本情報入力シート!M662)</f>
        <v/>
      </c>
      <c r="K625" s="495" t="str">
        <f>IF(基本情報入力シート!R662="","",基本情報入力シート!R662)</f>
        <v/>
      </c>
      <c r="L625" s="495" t="str">
        <f>IF(基本情報入力シート!W662="","",基本情報入力シート!W662)</f>
        <v/>
      </c>
      <c r="M625" s="502" t="str">
        <f>IF(基本情報入力シート!X662="","",基本情報入力シート!X662)</f>
        <v/>
      </c>
      <c r="N625" s="512" t="str">
        <f>IF(基本情報入力シート!Y662="","",基本情報入力シート!Y662)</f>
        <v/>
      </c>
      <c r="O625" s="519"/>
      <c r="P625" s="523"/>
      <c r="Q625" s="526"/>
      <c r="R625" s="533"/>
      <c r="S625" s="537"/>
      <c r="T625" s="541" t="e">
        <v>#N/A</v>
      </c>
      <c r="U625" s="545"/>
      <c r="V625" s="551"/>
      <c r="W625" s="552"/>
      <c r="X625" s="560" t="e">
        <v>#N/A</v>
      </c>
      <c r="Y625" s="560"/>
      <c r="Z625" s="564"/>
      <c r="AA625" s="569"/>
      <c r="AB625" s="573" t="e">
        <v>#N/A</v>
      </c>
      <c r="AC625" s="577"/>
      <c r="AD625" s="580" t="str">
        <f t="shared" si="36"/>
        <v/>
      </c>
      <c r="AE625" s="583" t="str">
        <f t="shared" si="37"/>
        <v/>
      </c>
      <c r="AF625" s="583" t="str">
        <f t="shared" si="38"/>
        <v/>
      </c>
      <c r="AG625" s="583" t="str">
        <f t="shared" si="39"/>
        <v/>
      </c>
    </row>
    <row r="626" spans="1:33" ht="24.9" customHeight="1">
      <c r="A626" s="477">
        <v>611</v>
      </c>
      <c r="B626" s="488" t="str">
        <f>IF(基本情報入力シート!C663="","",基本情報入力シート!C663)</f>
        <v/>
      </c>
      <c r="C626" s="488"/>
      <c r="D626" s="488"/>
      <c r="E626" s="488"/>
      <c r="F626" s="488"/>
      <c r="G626" s="488"/>
      <c r="H626" s="488"/>
      <c r="I626" s="488"/>
      <c r="J626" s="494" t="str">
        <f>IF(基本情報入力シート!M663="","",基本情報入力シート!M663)</f>
        <v/>
      </c>
      <c r="K626" s="495" t="str">
        <f>IF(基本情報入力シート!R663="","",基本情報入力シート!R663)</f>
        <v/>
      </c>
      <c r="L626" s="495" t="str">
        <f>IF(基本情報入力シート!W663="","",基本情報入力シート!W663)</f>
        <v/>
      </c>
      <c r="M626" s="502" t="str">
        <f>IF(基本情報入力シート!X663="","",基本情報入力シート!X663)</f>
        <v/>
      </c>
      <c r="N626" s="512" t="str">
        <f>IF(基本情報入力シート!Y663="","",基本情報入力シート!Y663)</f>
        <v/>
      </c>
      <c r="O626" s="519"/>
      <c r="P626" s="523"/>
      <c r="Q626" s="526"/>
      <c r="R626" s="533"/>
      <c r="S626" s="537"/>
      <c r="T626" s="541" t="e">
        <v>#N/A</v>
      </c>
      <c r="U626" s="545"/>
      <c r="V626" s="551"/>
      <c r="W626" s="552"/>
      <c r="X626" s="560" t="e">
        <v>#N/A</v>
      </c>
      <c r="Y626" s="560"/>
      <c r="Z626" s="564"/>
      <c r="AA626" s="569"/>
      <c r="AB626" s="573" t="e">
        <v>#N/A</v>
      </c>
      <c r="AC626" s="577"/>
      <c r="AD626" s="580" t="str">
        <f t="shared" si="36"/>
        <v/>
      </c>
      <c r="AE626" s="583" t="str">
        <f t="shared" si="37"/>
        <v/>
      </c>
      <c r="AF626" s="583" t="str">
        <f t="shared" si="38"/>
        <v/>
      </c>
      <c r="AG626" s="583" t="str">
        <f t="shared" si="39"/>
        <v/>
      </c>
    </row>
    <row r="627" spans="1:33" ht="24.9" customHeight="1">
      <c r="A627" s="477">
        <v>612</v>
      </c>
      <c r="B627" s="488" t="str">
        <f>IF(基本情報入力シート!C664="","",基本情報入力シート!C664)</f>
        <v/>
      </c>
      <c r="C627" s="488"/>
      <c r="D627" s="488"/>
      <c r="E627" s="488"/>
      <c r="F627" s="488"/>
      <c r="G627" s="488"/>
      <c r="H627" s="488"/>
      <c r="I627" s="488"/>
      <c r="J627" s="494" t="str">
        <f>IF(基本情報入力シート!M664="","",基本情報入力シート!M664)</f>
        <v/>
      </c>
      <c r="K627" s="495" t="str">
        <f>IF(基本情報入力シート!R664="","",基本情報入力シート!R664)</f>
        <v/>
      </c>
      <c r="L627" s="495" t="str">
        <f>IF(基本情報入力シート!W664="","",基本情報入力シート!W664)</f>
        <v/>
      </c>
      <c r="M627" s="502" t="str">
        <f>IF(基本情報入力シート!X664="","",基本情報入力シート!X664)</f>
        <v/>
      </c>
      <c r="N627" s="512" t="str">
        <f>IF(基本情報入力シート!Y664="","",基本情報入力シート!Y664)</f>
        <v/>
      </c>
      <c r="O627" s="519"/>
      <c r="P627" s="523"/>
      <c r="Q627" s="526"/>
      <c r="R627" s="533"/>
      <c r="S627" s="537"/>
      <c r="T627" s="541" t="e">
        <v>#N/A</v>
      </c>
      <c r="U627" s="545"/>
      <c r="V627" s="551"/>
      <c r="W627" s="552"/>
      <c r="X627" s="560" t="e">
        <v>#N/A</v>
      </c>
      <c r="Y627" s="560"/>
      <c r="Z627" s="564"/>
      <c r="AA627" s="569"/>
      <c r="AB627" s="573" t="e">
        <v>#N/A</v>
      </c>
      <c r="AC627" s="577"/>
      <c r="AD627" s="580" t="str">
        <f t="shared" si="36"/>
        <v/>
      </c>
      <c r="AE627" s="583" t="str">
        <f t="shared" si="37"/>
        <v/>
      </c>
      <c r="AF627" s="583" t="str">
        <f t="shared" si="38"/>
        <v/>
      </c>
      <c r="AG627" s="583" t="str">
        <f t="shared" si="39"/>
        <v/>
      </c>
    </row>
    <row r="628" spans="1:33" ht="24.9" customHeight="1">
      <c r="A628" s="477">
        <v>613</v>
      </c>
      <c r="B628" s="488" t="str">
        <f>IF(基本情報入力シート!C665="","",基本情報入力シート!C665)</f>
        <v/>
      </c>
      <c r="C628" s="488"/>
      <c r="D628" s="488"/>
      <c r="E628" s="488"/>
      <c r="F628" s="488"/>
      <c r="G628" s="488"/>
      <c r="H628" s="488"/>
      <c r="I628" s="488"/>
      <c r="J628" s="494" t="str">
        <f>IF(基本情報入力シート!M665="","",基本情報入力シート!M665)</f>
        <v/>
      </c>
      <c r="K628" s="495" t="str">
        <f>IF(基本情報入力シート!R665="","",基本情報入力シート!R665)</f>
        <v/>
      </c>
      <c r="L628" s="495" t="str">
        <f>IF(基本情報入力シート!W665="","",基本情報入力シート!W665)</f>
        <v/>
      </c>
      <c r="M628" s="502" t="str">
        <f>IF(基本情報入力シート!X665="","",基本情報入力シート!X665)</f>
        <v/>
      </c>
      <c r="N628" s="512" t="str">
        <f>IF(基本情報入力シート!Y665="","",基本情報入力シート!Y665)</f>
        <v/>
      </c>
      <c r="O628" s="519"/>
      <c r="P628" s="523"/>
      <c r="Q628" s="526"/>
      <c r="R628" s="533"/>
      <c r="S628" s="537"/>
      <c r="T628" s="541" t="e">
        <v>#N/A</v>
      </c>
      <c r="U628" s="545"/>
      <c r="V628" s="551"/>
      <c r="W628" s="552"/>
      <c r="X628" s="560" t="e">
        <v>#N/A</v>
      </c>
      <c r="Y628" s="560"/>
      <c r="Z628" s="564"/>
      <c r="AA628" s="569"/>
      <c r="AB628" s="573" t="e">
        <v>#N/A</v>
      </c>
      <c r="AC628" s="577"/>
      <c r="AD628" s="580" t="str">
        <f t="shared" si="36"/>
        <v/>
      </c>
      <c r="AE628" s="583" t="str">
        <f t="shared" si="37"/>
        <v/>
      </c>
      <c r="AF628" s="583" t="str">
        <f t="shared" si="38"/>
        <v/>
      </c>
      <c r="AG628" s="583" t="str">
        <f t="shared" si="39"/>
        <v/>
      </c>
    </row>
    <row r="629" spans="1:33" ht="24.9" customHeight="1">
      <c r="A629" s="477">
        <v>614</v>
      </c>
      <c r="B629" s="488" t="str">
        <f>IF(基本情報入力シート!C666="","",基本情報入力シート!C666)</f>
        <v/>
      </c>
      <c r="C629" s="488"/>
      <c r="D629" s="488"/>
      <c r="E629" s="488"/>
      <c r="F629" s="488"/>
      <c r="G629" s="488"/>
      <c r="H629" s="488"/>
      <c r="I629" s="488"/>
      <c r="J629" s="494" t="str">
        <f>IF(基本情報入力シート!M666="","",基本情報入力シート!M666)</f>
        <v/>
      </c>
      <c r="K629" s="495" t="str">
        <f>IF(基本情報入力シート!R666="","",基本情報入力シート!R666)</f>
        <v/>
      </c>
      <c r="L629" s="495" t="str">
        <f>IF(基本情報入力シート!W666="","",基本情報入力シート!W666)</f>
        <v/>
      </c>
      <c r="M629" s="502" t="str">
        <f>IF(基本情報入力シート!X666="","",基本情報入力シート!X666)</f>
        <v/>
      </c>
      <c r="N629" s="512" t="str">
        <f>IF(基本情報入力シート!Y666="","",基本情報入力シート!Y666)</f>
        <v/>
      </c>
      <c r="O629" s="519"/>
      <c r="P629" s="523"/>
      <c r="Q629" s="526"/>
      <c r="R629" s="533"/>
      <c r="S629" s="537"/>
      <c r="T629" s="541" t="e">
        <v>#N/A</v>
      </c>
      <c r="U629" s="545"/>
      <c r="V629" s="551"/>
      <c r="W629" s="552"/>
      <c r="X629" s="560" t="e">
        <v>#N/A</v>
      </c>
      <c r="Y629" s="560"/>
      <c r="Z629" s="564"/>
      <c r="AA629" s="569"/>
      <c r="AB629" s="573" t="e">
        <v>#N/A</v>
      </c>
      <c r="AC629" s="577"/>
      <c r="AD629" s="580" t="str">
        <f t="shared" si="36"/>
        <v/>
      </c>
      <c r="AE629" s="583" t="str">
        <f t="shared" si="37"/>
        <v/>
      </c>
      <c r="AF629" s="583" t="str">
        <f t="shared" si="38"/>
        <v/>
      </c>
      <c r="AG629" s="583" t="str">
        <f t="shared" si="39"/>
        <v/>
      </c>
    </row>
    <row r="630" spans="1:33" ht="24.9" customHeight="1">
      <c r="A630" s="477">
        <v>615</v>
      </c>
      <c r="B630" s="488" t="str">
        <f>IF(基本情報入力シート!C667="","",基本情報入力シート!C667)</f>
        <v/>
      </c>
      <c r="C630" s="488"/>
      <c r="D630" s="488"/>
      <c r="E630" s="488"/>
      <c r="F630" s="488"/>
      <c r="G630" s="488"/>
      <c r="H630" s="488"/>
      <c r="I630" s="488"/>
      <c r="J630" s="494" t="str">
        <f>IF(基本情報入力シート!M667="","",基本情報入力シート!M667)</f>
        <v/>
      </c>
      <c r="K630" s="495" t="str">
        <f>IF(基本情報入力シート!R667="","",基本情報入力シート!R667)</f>
        <v/>
      </c>
      <c r="L630" s="495" t="str">
        <f>IF(基本情報入力シート!W667="","",基本情報入力シート!W667)</f>
        <v/>
      </c>
      <c r="M630" s="502" t="str">
        <f>IF(基本情報入力シート!X667="","",基本情報入力シート!X667)</f>
        <v/>
      </c>
      <c r="N630" s="512" t="str">
        <f>IF(基本情報入力シート!Y667="","",基本情報入力シート!Y667)</f>
        <v/>
      </c>
      <c r="O630" s="519"/>
      <c r="P630" s="523"/>
      <c r="Q630" s="526"/>
      <c r="R630" s="533"/>
      <c r="S630" s="537"/>
      <c r="T630" s="541" t="e">
        <v>#N/A</v>
      </c>
      <c r="U630" s="545"/>
      <c r="V630" s="551"/>
      <c r="W630" s="552"/>
      <c r="X630" s="560" t="e">
        <v>#N/A</v>
      </c>
      <c r="Y630" s="560"/>
      <c r="Z630" s="564"/>
      <c r="AA630" s="569"/>
      <c r="AB630" s="573" t="e">
        <v>#N/A</v>
      </c>
      <c r="AC630" s="577"/>
      <c r="AD630" s="580" t="str">
        <f t="shared" si="36"/>
        <v/>
      </c>
      <c r="AE630" s="583" t="str">
        <f t="shared" si="37"/>
        <v/>
      </c>
      <c r="AF630" s="583" t="str">
        <f t="shared" si="38"/>
        <v/>
      </c>
      <c r="AG630" s="583" t="str">
        <f t="shared" si="39"/>
        <v/>
      </c>
    </row>
    <row r="631" spans="1:33" ht="24.9" customHeight="1">
      <c r="A631" s="477">
        <v>616</v>
      </c>
      <c r="B631" s="488" t="str">
        <f>IF(基本情報入力シート!C668="","",基本情報入力シート!C668)</f>
        <v/>
      </c>
      <c r="C631" s="488"/>
      <c r="D631" s="488"/>
      <c r="E631" s="488"/>
      <c r="F631" s="488"/>
      <c r="G631" s="488"/>
      <c r="H631" s="488"/>
      <c r="I631" s="488"/>
      <c r="J631" s="494" t="str">
        <f>IF(基本情報入力シート!M668="","",基本情報入力シート!M668)</f>
        <v/>
      </c>
      <c r="K631" s="495" t="str">
        <f>IF(基本情報入力シート!R668="","",基本情報入力シート!R668)</f>
        <v/>
      </c>
      <c r="L631" s="495" t="str">
        <f>IF(基本情報入力シート!W668="","",基本情報入力シート!W668)</f>
        <v/>
      </c>
      <c r="M631" s="502" t="str">
        <f>IF(基本情報入力シート!X668="","",基本情報入力シート!X668)</f>
        <v/>
      </c>
      <c r="N631" s="512" t="str">
        <f>IF(基本情報入力シート!Y668="","",基本情報入力シート!Y668)</f>
        <v/>
      </c>
      <c r="O631" s="519"/>
      <c r="P631" s="523"/>
      <c r="Q631" s="526"/>
      <c r="R631" s="533"/>
      <c r="S631" s="537"/>
      <c r="T631" s="541" t="e">
        <v>#N/A</v>
      </c>
      <c r="U631" s="545"/>
      <c r="V631" s="551"/>
      <c r="W631" s="552"/>
      <c r="X631" s="560" t="e">
        <v>#N/A</v>
      </c>
      <c r="Y631" s="560"/>
      <c r="Z631" s="564"/>
      <c r="AA631" s="569"/>
      <c r="AB631" s="573" t="e">
        <v>#N/A</v>
      </c>
      <c r="AC631" s="577"/>
      <c r="AD631" s="580" t="str">
        <f t="shared" si="36"/>
        <v/>
      </c>
      <c r="AE631" s="583" t="str">
        <f t="shared" si="37"/>
        <v/>
      </c>
      <c r="AF631" s="583" t="str">
        <f t="shared" si="38"/>
        <v/>
      </c>
      <c r="AG631" s="583" t="str">
        <f t="shared" si="39"/>
        <v/>
      </c>
    </row>
    <row r="632" spans="1:33" ht="24.9" customHeight="1">
      <c r="A632" s="477">
        <v>617</v>
      </c>
      <c r="B632" s="488" t="str">
        <f>IF(基本情報入力シート!C669="","",基本情報入力シート!C669)</f>
        <v/>
      </c>
      <c r="C632" s="488"/>
      <c r="D632" s="488"/>
      <c r="E632" s="488"/>
      <c r="F632" s="488"/>
      <c r="G632" s="488"/>
      <c r="H632" s="488"/>
      <c r="I632" s="488"/>
      <c r="J632" s="494" t="str">
        <f>IF(基本情報入力シート!M669="","",基本情報入力シート!M669)</f>
        <v/>
      </c>
      <c r="K632" s="495" t="str">
        <f>IF(基本情報入力シート!R669="","",基本情報入力シート!R669)</f>
        <v/>
      </c>
      <c r="L632" s="495" t="str">
        <f>IF(基本情報入力シート!W669="","",基本情報入力シート!W669)</f>
        <v/>
      </c>
      <c r="M632" s="502" t="str">
        <f>IF(基本情報入力シート!X669="","",基本情報入力シート!X669)</f>
        <v/>
      </c>
      <c r="N632" s="512" t="str">
        <f>IF(基本情報入力シート!Y669="","",基本情報入力シート!Y669)</f>
        <v/>
      </c>
      <c r="O632" s="519"/>
      <c r="P632" s="523"/>
      <c r="Q632" s="526"/>
      <c r="R632" s="533"/>
      <c r="S632" s="537"/>
      <c r="T632" s="541" t="e">
        <v>#N/A</v>
      </c>
      <c r="U632" s="545"/>
      <c r="V632" s="551"/>
      <c r="W632" s="552"/>
      <c r="X632" s="560" t="e">
        <v>#N/A</v>
      </c>
      <c r="Y632" s="560"/>
      <c r="Z632" s="564"/>
      <c r="AA632" s="569"/>
      <c r="AB632" s="573" t="e">
        <v>#N/A</v>
      </c>
      <c r="AC632" s="577"/>
      <c r="AD632" s="580" t="str">
        <f t="shared" si="36"/>
        <v/>
      </c>
      <c r="AE632" s="583" t="str">
        <f t="shared" si="37"/>
        <v/>
      </c>
      <c r="AF632" s="583" t="str">
        <f t="shared" si="38"/>
        <v/>
      </c>
      <c r="AG632" s="583" t="str">
        <f t="shared" si="39"/>
        <v/>
      </c>
    </row>
    <row r="633" spans="1:33" ht="24.9" customHeight="1">
      <c r="A633" s="477">
        <v>618</v>
      </c>
      <c r="B633" s="488" t="str">
        <f>IF(基本情報入力シート!C670="","",基本情報入力シート!C670)</f>
        <v/>
      </c>
      <c r="C633" s="488"/>
      <c r="D633" s="488"/>
      <c r="E633" s="488"/>
      <c r="F633" s="488"/>
      <c r="G633" s="488"/>
      <c r="H633" s="488"/>
      <c r="I633" s="488"/>
      <c r="J633" s="494" t="str">
        <f>IF(基本情報入力シート!M670="","",基本情報入力シート!M670)</f>
        <v/>
      </c>
      <c r="K633" s="495" t="str">
        <f>IF(基本情報入力シート!R670="","",基本情報入力シート!R670)</f>
        <v/>
      </c>
      <c r="L633" s="495" t="str">
        <f>IF(基本情報入力シート!W670="","",基本情報入力シート!W670)</f>
        <v/>
      </c>
      <c r="M633" s="502" t="str">
        <f>IF(基本情報入力シート!X670="","",基本情報入力シート!X670)</f>
        <v/>
      </c>
      <c r="N633" s="512" t="str">
        <f>IF(基本情報入力シート!Y670="","",基本情報入力シート!Y670)</f>
        <v/>
      </c>
      <c r="O633" s="519"/>
      <c r="P633" s="523"/>
      <c r="Q633" s="526"/>
      <c r="R633" s="533"/>
      <c r="S633" s="537"/>
      <c r="T633" s="541" t="e">
        <v>#N/A</v>
      </c>
      <c r="U633" s="545"/>
      <c r="V633" s="551"/>
      <c r="W633" s="552"/>
      <c r="X633" s="560" t="e">
        <v>#N/A</v>
      </c>
      <c r="Y633" s="560"/>
      <c r="Z633" s="564"/>
      <c r="AA633" s="569"/>
      <c r="AB633" s="573" t="e">
        <v>#N/A</v>
      </c>
      <c r="AC633" s="577"/>
      <c r="AD633" s="580" t="str">
        <f t="shared" si="36"/>
        <v/>
      </c>
      <c r="AE633" s="583" t="str">
        <f t="shared" si="37"/>
        <v/>
      </c>
      <c r="AF633" s="583" t="str">
        <f t="shared" si="38"/>
        <v/>
      </c>
      <c r="AG633" s="583" t="str">
        <f t="shared" si="39"/>
        <v/>
      </c>
    </row>
    <row r="634" spans="1:33" ht="24.9" customHeight="1">
      <c r="A634" s="477">
        <v>619</v>
      </c>
      <c r="B634" s="488" t="str">
        <f>IF(基本情報入力シート!C671="","",基本情報入力シート!C671)</f>
        <v/>
      </c>
      <c r="C634" s="488"/>
      <c r="D634" s="488"/>
      <c r="E634" s="488"/>
      <c r="F634" s="488"/>
      <c r="G634" s="488"/>
      <c r="H634" s="488"/>
      <c r="I634" s="488"/>
      <c r="J634" s="494" t="str">
        <f>IF(基本情報入力シート!M671="","",基本情報入力シート!M671)</f>
        <v/>
      </c>
      <c r="K634" s="495" t="str">
        <f>IF(基本情報入力シート!R671="","",基本情報入力シート!R671)</f>
        <v/>
      </c>
      <c r="L634" s="495" t="str">
        <f>IF(基本情報入力シート!W671="","",基本情報入力シート!W671)</f>
        <v/>
      </c>
      <c r="M634" s="502" t="str">
        <f>IF(基本情報入力シート!X671="","",基本情報入力シート!X671)</f>
        <v/>
      </c>
      <c r="N634" s="512" t="str">
        <f>IF(基本情報入力シート!Y671="","",基本情報入力シート!Y671)</f>
        <v/>
      </c>
      <c r="O634" s="519"/>
      <c r="P634" s="523"/>
      <c r="Q634" s="526"/>
      <c r="R634" s="533"/>
      <c r="S634" s="537"/>
      <c r="T634" s="541" t="e">
        <v>#N/A</v>
      </c>
      <c r="U634" s="545"/>
      <c r="V634" s="551"/>
      <c r="W634" s="552"/>
      <c r="X634" s="560" t="e">
        <v>#N/A</v>
      </c>
      <c r="Y634" s="560"/>
      <c r="Z634" s="564"/>
      <c r="AA634" s="569"/>
      <c r="AB634" s="573" t="e">
        <v>#N/A</v>
      </c>
      <c r="AC634" s="577"/>
      <c r="AD634" s="580" t="str">
        <f t="shared" si="36"/>
        <v/>
      </c>
      <c r="AE634" s="583" t="str">
        <f t="shared" si="37"/>
        <v/>
      </c>
      <c r="AF634" s="583" t="str">
        <f t="shared" si="38"/>
        <v/>
      </c>
      <c r="AG634" s="583" t="str">
        <f t="shared" si="39"/>
        <v/>
      </c>
    </row>
    <row r="635" spans="1:33" ht="24.9" customHeight="1">
      <c r="A635" s="477">
        <v>620</v>
      </c>
      <c r="B635" s="488" t="str">
        <f>IF(基本情報入力シート!C672="","",基本情報入力シート!C672)</f>
        <v/>
      </c>
      <c r="C635" s="488"/>
      <c r="D635" s="488"/>
      <c r="E635" s="488"/>
      <c r="F635" s="488"/>
      <c r="G635" s="488"/>
      <c r="H635" s="488"/>
      <c r="I635" s="488"/>
      <c r="J635" s="494" t="str">
        <f>IF(基本情報入力シート!M672="","",基本情報入力シート!M672)</f>
        <v/>
      </c>
      <c r="K635" s="495" t="str">
        <f>IF(基本情報入力シート!R672="","",基本情報入力シート!R672)</f>
        <v/>
      </c>
      <c r="L635" s="495" t="str">
        <f>IF(基本情報入力シート!W672="","",基本情報入力シート!W672)</f>
        <v/>
      </c>
      <c r="M635" s="502" t="str">
        <f>IF(基本情報入力シート!X672="","",基本情報入力シート!X672)</f>
        <v/>
      </c>
      <c r="N635" s="512" t="str">
        <f>IF(基本情報入力シート!Y672="","",基本情報入力シート!Y672)</f>
        <v/>
      </c>
      <c r="O635" s="519"/>
      <c r="P635" s="523"/>
      <c r="Q635" s="526"/>
      <c r="R635" s="533"/>
      <c r="S635" s="537"/>
      <c r="T635" s="541" t="e">
        <v>#N/A</v>
      </c>
      <c r="U635" s="545"/>
      <c r="V635" s="551"/>
      <c r="W635" s="552"/>
      <c r="X635" s="560" t="e">
        <v>#N/A</v>
      </c>
      <c r="Y635" s="560"/>
      <c r="Z635" s="564"/>
      <c r="AA635" s="569"/>
      <c r="AB635" s="573" t="e">
        <v>#N/A</v>
      </c>
      <c r="AC635" s="577"/>
      <c r="AD635" s="580" t="str">
        <f t="shared" si="36"/>
        <v/>
      </c>
      <c r="AE635" s="583" t="str">
        <f t="shared" si="37"/>
        <v/>
      </c>
      <c r="AF635" s="583" t="str">
        <f t="shared" si="38"/>
        <v/>
      </c>
      <c r="AG635" s="583" t="str">
        <f t="shared" si="39"/>
        <v/>
      </c>
    </row>
    <row r="636" spans="1:33" ht="24.9" customHeight="1">
      <c r="A636" s="477">
        <v>621</v>
      </c>
      <c r="B636" s="488" t="str">
        <f>IF(基本情報入力シート!C673="","",基本情報入力シート!C673)</f>
        <v/>
      </c>
      <c r="C636" s="488"/>
      <c r="D636" s="488"/>
      <c r="E636" s="488"/>
      <c r="F636" s="488"/>
      <c r="G636" s="488"/>
      <c r="H636" s="488"/>
      <c r="I636" s="488"/>
      <c r="J636" s="494" t="str">
        <f>IF(基本情報入力シート!M673="","",基本情報入力シート!M673)</f>
        <v/>
      </c>
      <c r="K636" s="495" t="str">
        <f>IF(基本情報入力シート!R673="","",基本情報入力シート!R673)</f>
        <v/>
      </c>
      <c r="L636" s="495" t="str">
        <f>IF(基本情報入力シート!W673="","",基本情報入力シート!W673)</f>
        <v/>
      </c>
      <c r="M636" s="502" t="str">
        <f>IF(基本情報入力シート!X673="","",基本情報入力シート!X673)</f>
        <v/>
      </c>
      <c r="N636" s="512" t="str">
        <f>IF(基本情報入力シート!Y673="","",基本情報入力シート!Y673)</f>
        <v/>
      </c>
      <c r="O636" s="519"/>
      <c r="P636" s="523"/>
      <c r="Q636" s="526"/>
      <c r="R636" s="533"/>
      <c r="S636" s="537"/>
      <c r="T636" s="541" t="e">
        <v>#N/A</v>
      </c>
      <c r="U636" s="545"/>
      <c r="V636" s="551"/>
      <c r="W636" s="552"/>
      <c r="X636" s="560" t="e">
        <v>#N/A</v>
      </c>
      <c r="Y636" s="560"/>
      <c r="Z636" s="564"/>
      <c r="AA636" s="569"/>
      <c r="AB636" s="573" t="e">
        <v>#N/A</v>
      </c>
      <c r="AC636" s="577"/>
      <c r="AD636" s="580" t="str">
        <f t="shared" si="36"/>
        <v/>
      </c>
      <c r="AE636" s="583" t="str">
        <f t="shared" si="37"/>
        <v/>
      </c>
      <c r="AF636" s="583" t="str">
        <f t="shared" si="38"/>
        <v/>
      </c>
      <c r="AG636" s="583" t="str">
        <f t="shared" si="39"/>
        <v/>
      </c>
    </row>
    <row r="637" spans="1:33" ht="24.9" customHeight="1">
      <c r="A637" s="477">
        <v>622</v>
      </c>
      <c r="B637" s="488" t="str">
        <f>IF(基本情報入力シート!C674="","",基本情報入力シート!C674)</f>
        <v/>
      </c>
      <c r="C637" s="488"/>
      <c r="D637" s="488"/>
      <c r="E637" s="488"/>
      <c r="F637" s="488"/>
      <c r="G637" s="488"/>
      <c r="H637" s="488"/>
      <c r="I637" s="488"/>
      <c r="J637" s="494" t="str">
        <f>IF(基本情報入力シート!M674="","",基本情報入力シート!M674)</f>
        <v/>
      </c>
      <c r="K637" s="495" t="str">
        <f>IF(基本情報入力シート!R674="","",基本情報入力シート!R674)</f>
        <v/>
      </c>
      <c r="L637" s="495" t="str">
        <f>IF(基本情報入力シート!W674="","",基本情報入力シート!W674)</f>
        <v/>
      </c>
      <c r="M637" s="502" t="str">
        <f>IF(基本情報入力シート!X674="","",基本情報入力シート!X674)</f>
        <v/>
      </c>
      <c r="N637" s="512" t="str">
        <f>IF(基本情報入力シート!Y674="","",基本情報入力シート!Y674)</f>
        <v/>
      </c>
      <c r="O637" s="519"/>
      <c r="P637" s="523"/>
      <c r="Q637" s="526"/>
      <c r="R637" s="533"/>
      <c r="S637" s="537"/>
      <c r="T637" s="541" t="e">
        <v>#N/A</v>
      </c>
      <c r="U637" s="545"/>
      <c r="V637" s="551"/>
      <c r="W637" s="552"/>
      <c r="X637" s="560" t="e">
        <v>#N/A</v>
      </c>
      <c r="Y637" s="560"/>
      <c r="Z637" s="564"/>
      <c r="AA637" s="569"/>
      <c r="AB637" s="573" t="e">
        <v>#N/A</v>
      </c>
      <c r="AC637" s="577"/>
      <c r="AD637" s="580" t="str">
        <f t="shared" si="36"/>
        <v/>
      </c>
      <c r="AE637" s="583" t="str">
        <f t="shared" si="37"/>
        <v/>
      </c>
      <c r="AF637" s="583" t="str">
        <f t="shared" si="38"/>
        <v/>
      </c>
      <c r="AG637" s="583" t="str">
        <f t="shared" si="39"/>
        <v/>
      </c>
    </row>
    <row r="638" spans="1:33" ht="24.9" customHeight="1">
      <c r="A638" s="477">
        <v>623</v>
      </c>
      <c r="B638" s="488" t="str">
        <f>IF(基本情報入力シート!C675="","",基本情報入力シート!C675)</f>
        <v/>
      </c>
      <c r="C638" s="488"/>
      <c r="D638" s="488"/>
      <c r="E638" s="488"/>
      <c r="F638" s="488"/>
      <c r="G638" s="488"/>
      <c r="H638" s="488"/>
      <c r="I638" s="488"/>
      <c r="J638" s="494" t="str">
        <f>IF(基本情報入力シート!M675="","",基本情報入力シート!M675)</f>
        <v/>
      </c>
      <c r="K638" s="495" t="str">
        <f>IF(基本情報入力シート!R675="","",基本情報入力シート!R675)</f>
        <v/>
      </c>
      <c r="L638" s="495" t="str">
        <f>IF(基本情報入力シート!W675="","",基本情報入力シート!W675)</f>
        <v/>
      </c>
      <c r="M638" s="502" t="str">
        <f>IF(基本情報入力シート!X675="","",基本情報入力シート!X675)</f>
        <v/>
      </c>
      <c r="N638" s="512" t="str">
        <f>IF(基本情報入力シート!Y675="","",基本情報入力シート!Y675)</f>
        <v/>
      </c>
      <c r="O638" s="519"/>
      <c r="P638" s="523"/>
      <c r="Q638" s="526"/>
      <c r="R638" s="533"/>
      <c r="S638" s="537"/>
      <c r="T638" s="541" t="e">
        <v>#N/A</v>
      </c>
      <c r="U638" s="545"/>
      <c r="V638" s="551"/>
      <c r="W638" s="552"/>
      <c r="X638" s="560" t="e">
        <v>#N/A</v>
      </c>
      <c r="Y638" s="560"/>
      <c r="Z638" s="564"/>
      <c r="AA638" s="569"/>
      <c r="AB638" s="573" t="e">
        <v>#N/A</v>
      </c>
      <c r="AC638" s="577"/>
      <c r="AD638" s="580" t="str">
        <f t="shared" si="36"/>
        <v/>
      </c>
      <c r="AE638" s="583" t="str">
        <f t="shared" si="37"/>
        <v/>
      </c>
      <c r="AF638" s="583" t="str">
        <f t="shared" si="38"/>
        <v/>
      </c>
      <c r="AG638" s="583" t="str">
        <f t="shared" si="39"/>
        <v/>
      </c>
    </row>
    <row r="639" spans="1:33" ht="24.9" customHeight="1">
      <c r="A639" s="477">
        <v>624</v>
      </c>
      <c r="B639" s="488" t="str">
        <f>IF(基本情報入力シート!C676="","",基本情報入力シート!C676)</f>
        <v/>
      </c>
      <c r="C639" s="488"/>
      <c r="D639" s="488"/>
      <c r="E639" s="488"/>
      <c r="F639" s="488"/>
      <c r="G639" s="488"/>
      <c r="H639" s="488"/>
      <c r="I639" s="488"/>
      <c r="J639" s="494" t="str">
        <f>IF(基本情報入力シート!M676="","",基本情報入力シート!M676)</f>
        <v/>
      </c>
      <c r="K639" s="495" t="str">
        <f>IF(基本情報入力シート!R676="","",基本情報入力シート!R676)</f>
        <v/>
      </c>
      <c r="L639" s="495" t="str">
        <f>IF(基本情報入力シート!W676="","",基本情報入力シート!W676)</f>
        <v/>
      </c>
      <c r="M639" s="502" t="str">
        <f>IF(基本情報入力シート!X676="","",基本情報入力シート!X676)</f>
        <v/>
      </c>
      <c r="N639" s="512" t="str">
        <f>IF(基本情報入力シート!Y676="","",基本情報入力シート!Y676)</f>
        <v/>
      </c>
      <c r="O639" s="519"/>
      <c r="P639" s="523"/>
      <c r="Q639" s="526"/>
      <c r="R639" s="533"/>
      <c r="S639" s="537"/>
      <c r="T639" s="541" t="e">
        <v>#N/A</v>
      </c>
      <c r="U639" s="545"/>
      <c r="V639" s="551"/>
      <c r="W639" s="552"/>
      <c r="X639" s="560" t="e">
        <v>#N/A</v>
      </c>
      <c r="Y639" s="560"/>
      <c r="Z639" s="564"/>
      <c r="AA639" s="569"/>
      <c r="AB639" s="573" t="e">
        <v>#N/A</v>
      </c>
      <c r="AC639" s="577"/>
      <c r="AD639" s="580" t="str">
        <f t="shared" si="36"/>
        <v/>
      </c>
      <c r="AE639" s="583" t="str">
        <f t="shared" si="37"/>
        <v/>
      </c>
      <c r="AF639" s="583" t="str">
        <f t="shared" si="38"/>
        <v/>
      </c>
      <c r="AG639" s="583" t="str">
        <f t="shared" si="39"/>
        <v/>
      </c>
    </row>
    <row r="640" spans="1:33" ht="24.9" customHeight="1">
      <c r="A640" s="477">
        <v>625</v>
      </c>
      <c r="B640" s="488" t="str">
        <f>IF(基本情報入力シート!C677="","",基本情報入力シート!C677)</f>
        <v/>
      </c>
      <c r="C640" s="488"/>
      <c r="D640" s="488"/>
      <c r="E640" s="488"/>
      <c r="F640" s="488"/>
      <c r="G640" s="488"/>
      <c r="H640" s="488"/>
      <c r="I640" s="488"/>
      <c r="J640" s="494" t="str">
        <f>IF(基本情報入力シート!M677="","",基本情報入力シート!M677)</f>
        <v/>
      </c>
      <c r="K640" s="495" t="str">
        <f>IF(基本情報入力シート!R677="","",基本情報入力シート!R677)</f>
        <v/>
      </c>
      <c r="L640" s="495" t="str">
        <f>IF(基本情報入力シート!W677="","",基本情報入力シート!W677)</f>
        <v/>
      </c>
      <c r="M640" s="502" t="str">
        <f>IF(基本情報入力シート!X677="","",基本情報入力シート!X677)</f>
        <v/>
      </c>
      <c r="N640" s="512" t="str">
        <f>IF(基本情報入力シート!Y677="","",基本情報入力シート!Y677)</f>
        <v/>
      </c>
      <c r="O640" s="519"/>
      <c r="P640" s="523"/>
      <c r="Q640" s="526"/>
      <c r="R640" s="533"/>
      <c r="S640" s="537"/>
      <c r="T640" s="541" t="e">
        <v>#N/A</v>
      </c>
      <c r="U640" s="545"/>
      <c r="V640" s="551"/>
      <c r="W640" s="552"/>
      <c r="X640" s="560" t="e">
        <v>#N/A</v>
      </c>
      <c r="Y640" s="560"/>
      <c r="Z640" s="564"/>
      <c r="AA640" s="569"/>
      <c r="AB640" s="573" t="e">
        <v>#N/A</v>
      </c>
      <c r="AC640" s="577"/>
      <c r="AD640" s="580" t="str">
        <f t="shared" si="36"/>
        <v/>
      </c>
      <c r="AE640" s="583" t="str">
        <f t="shared" si="37"/>
        <v/>
      </c>
      <c r="AF640" s="583" t="str">
        <f t="shared" si="38"/>
        <v/>
      </c>
      <c r="AG640" s="583" t="str">
        <f t="shared" si="39"/>
        <v/>
      </c>
    </row>
    <row r="641" spans="1:33" ht="24.9" customHeight="1">
      <c r="A641" s="477">
        <v>626</v>
      </c>
      <c r="B641" s="488" t="str">
        <f>IF(基本情報入力シート!C678="","",基本情報入力シート!C678)</f>
        <v/>
      </c>
      <c r="C641" s="488"/>
      <c r="D641" s="488"/>
      <c r="E641" s="488"/>
      <c r="F641" s="488"/>
      <c r="G641" s="488"/>
      <c r="H641" s="488"/>
      <c r="I641" s="488"/>
      <c r="J641" s="494" t="str">
        <f>IF(基本情報入力シート!M678="","",基本情報入力シート!M678)</f>
        <v/>
      </c>
      <c r="K641" s="495" t="str">
        <f>IF(基本情報入力シート!R678="","",基本情報入力シート!R678)</f>
        <v/>
      </c>
      <c r="L641" s="495" t="str">
        <f>IF(基本情報入力シート!W678="","",基本情報入力シート!W678)</f>
        <v/>
      </c>
      <c r="M641" s="502" t="str">
        <f>IF(基本情報入力シート!X678="","",基本情報入力シート!X678)</f>
        <v/>
      </c>
      <c r="N641" s="512" t="str">
        <f>IF(基本情報入力シート!Y678="","",基本情報入力シート!Y678)</f>
        <v/>
      </c>
      <c r="O641" s="519"/>
      <c r="P641" s="523"/>
      <c r="Q641" s="526"/>
      <c r="R641" s="533"/>
      <c r="S641" s="537"/>
      <c r="T641" s="541" t="e">
        <v>#N/A</v>
      </c>
      <c r="U641" s="545"/>
      <c r="V641" s="551"/>
      <c r="W641" s="552"/>
      <c r="X641" s="560" t="e">
        <v>#N/A</v>
      </c>
      <c r="Y641" s="560"/>
      <c r="Z641" s="564"/>
      <c r="AA641" s="569"/>
      <c r="AB641" s="573" t="e">
        <v>#N/A</v>
      </c>
      <c r="AC641" s="577"/>
      <c r="AD641" s="580" t="str">
        <f t="shared" si="36"/>
        <v/>
      </c>
      <c r="AE641" s="583" t="str">
        <f t="shared" si="37"/>
        <v/>
      </c>
      <c r="AF641" s="583" t="str">
        <f t="shared" si="38"/>
        <v/>
      </c>
      <c r="AG641" s="583" t="str">
        <f t="shared" si="39"/>
        <v/>
      </c>
    </row>
    <row r="642" spans="1:33" ht="24.9" customHeight="1">
      <c r="A642" s="477">
        <v>627</v>
      </c>
      <c r="B642" s="488" t="str">
        <f>IF(基本情報入力シート!C679="","",基本情報入力シート!C679)</f>
        <v/>
      </c>
      <c r="C642" s="488"/>
      <c r="D642" s="488"/>
      <c r="E642" s="488"/>
      <c r="F642" s="488"/>
      <c r="G642" s="488"/>
      <c r="H642" s="488"/>
      <c r="I642" s="488"/>
      <c r="J642" s="494" t="str">
        <f>IF(基本情報入力シート!M679="","",基本情報入力シート!M679)</f>
        <v/>
      </c>
      <c r="K642" s="495" t="str">
        <f>IF(基本情報入力シート!R679="","",基本情報入力シート!R679)</f>
        <v/>
      </c>
      <c r="L642" s="495" t="str">
        <f>IF(基本情報入力シート!W679="","",基本情報入力シート!W679)</f>
        <v/>
      </c>
      <c r="M642" s="502" t="str">
        <f>IF(基本情報入力シート!X679="","",基本情報入力シート!X679)</f>
        <v/>
      </c>
      <c r="N642" s="512" t="str">
        <f>IF(基本情報入力シート!Y679="","",基本情報入力シート!Y679)</f>
        <v/>
      </c>
      <c r="O642" s="519"/>
      <c r="P642" s="523"/>
      <c r="Q642" s="526"/>
      <c r="R642" s="533"/>
      <c r="S642" s="537"/>
      <c r="T642" s="541" t="e">
        <v>#N/A</v>
      </c>
      <c r="U642" s="545"/>
      <c r="V642" s="551"/>
      <c r="W642" s="552"/>
      <c r="X642" s="560" t="e">
        <v>#N/A</v>
      </c>
      <c r="Y642" s="560"/>
      <c r="Z642" s="564"/>
      <c r="AA642" s="569"/>
      <c r="AB642" s="573" t="e">
        <v>#N/A</v>
      </c>
      <c r="AC642" s="577"/>
      <c r="AD642" s="580" t="str">
        <f t="shared" si="36"/>
        <v/>
      </c>
      <c r="AE642" s="583" t="str">
        <f t="shared" si="37"/>
        <v/>
      </c>
      <c r="AF642" s="583" t="str">
        <f t="shared" si="38"/>
        <v/>
      </c>
      <c r="AG642" s="583" t="str">
        <f t="shared" si="39"/>
        <v/>
      </c>
    </row>
    <row r="643" spans="1:33" ht="24.9" customHeight="1">
      <c r="A643" s="477">
        <v>628</v>
      </c>
      <c r="B643" s="488" t="str">
        <f>IF(基本情報入力シート!C680="","",基本情報入力シート!C680)</f>
        <v/>
      </c>
      <c r="C643" s="488"/>
      <c r="D643" s="488"/>
      <c r="E643" s="488"/>
      <c r="F643" s="488"/>
      <c r="G643" s="488"/>
      <c r="H643" s="488"/>
      <c r="I643" s="488"/>
      <c r="J643" s="494" t="str">
        <f>IF(基本情報入力シート!M680="","",基本情報入力シート!M680)</f>
        <v/>
      </c>
      <c r="K643" s="495" t="str">
        <f>IF(基本情報入力シート!R680="","",基本情報入力シート!R680)</f>
        <v/>
      </c>
      <c r="L643" s="495" t="str">
        <f>IF(基本情報入力シート!W680="","",基本情報入力シート!W680)</f>
        <v/>
      </c>
      <c r="M643" s="502" t="str">
        <f>IF(基本情報入力シート!X680="","",基本情報入力シート!X680)</f>
        <v/>
      </c>
      <c r="N643" s="512" t="str">
        <f>IF(基本情報入力シート!Y680="","",基本情報入力シート!Y680)</f>
        <v/>
      </c>
      <c r="O643" s="519"/>
      <c r="P643" s="523"/>
      <c r="Q643" s="526"/>
      <c r="R643" s="533"/>
      <c r="S643" s="537"/>
      <c r="T643" s="541" t="e">
        <v>#N/A</v>
      </c>
      <c r="U643" s="545"/>
      <c r="V643" s="551"/>
      <c r="W643" s="552"/>
      <c r="X643" s="560" t="e">
        <v>#N/A</v>
      </c>
      <c r="Y643" s="560"/>
      <c r="Z643" s="564"/>
      <c r="AA643" s="569"/>
      <c r="AB643" s="573" t="e">
        <v>#N/A</v>
      </c>
      <c r="AC643" s="577"/>
      <c r="AD643" s="580" t="str">
        <f t="shared" si="36"/>
        <v/>
      </c>
      <c r="AE643" s="583" t="str">
        <f t="shared" si="37"/>
        <v/>
      </c>
      <c r="AF643" s="583" t="str">
        <f t="shared" si="38"/>
        <v/>
      </c>
      <c r="AG643" s="583" t="str">
        <f t="shared" si="39"/>
        <v/>
      </c>
    </row>
    <row r="644" spans="1:33" ht="24.9" customHeight="1">
      <c r="A644" s="477">
        <v>629</v>
      </c>
      <c r="B644" s="488" t="str">
        <f>IF(基本情報入力シート!C681="","",基本情報入力シート!C681)</f>
        <v/>
      </c>
      <c r="C644" s="488"/>
      <c r="D644" s="488"/>
      <c r="E644" s="488"/>
      <c r="F644" s="488"/>
      <c r="G644" s="488"/>
      <c r="H644" s="488"/>
      <c r="I644" s="488"/>
      <c r="J644" s="494" t="str">
        <f>IF(基本情報入力シート!M681="","",基本情報入力シート!M681)</f>
        <v/>
      </c>
      <c r="K644" s="495" t="str">
        <f>IF(基本情報入力シート!R681="","",基本情報入力シート!R681)</f>
        <v/>
      </c>
      <c r="L644" s="495" t="str">
        <f>IF(基本情報入力シート!W681="","",基本情報入力シート!W681)</f>
        <v/>
      </c>
      <c r="M644" s="502" t="str">
        <f>IF(基本情報入力シート!X681="","",基本情報入力シート!X681)</f>
        <v/>
      </c>
      <c r="N644" s="512" t="str">
        <f>IF(基本情報入力シート!Y681="","",基本情報入力シート!Y681)</f>
        <v/>
      </c>
      <c r="O644" s="519"/>
      <c r="P644" s="523"/>
      <c r="Q644" s="526"/>
      <c r="R644" s="533"/>
      <c r="S644" s="537"/>
      <c r="T644" s="541" t="e">
        <v>#N/A</v>
      </c>
      <c r="U644" s="545"/>
      <c r="V644" s="551"/>
      <c r="W644" s="552"/>
      <c r="X644" s="560" t="e">
        <v>#N/A</v>
      </c>
      <c r="Y644" s="560"/>
      <c r="Z644" s="564"/>
      <c r="AA644" s="569"/>
      <c r="AB644" s="573" t="e">
        <v>#N/A</v>
      </c>
      <c r="AC644" s="577"/>
      <c r="AD644" s="580" t="str">
        <f t="shared" si="36"/>
        <v/>
      </c>
      <c r="AE644" s="583" t="str">
        <f t="shared" si="37"/>
        <v/>
      </c>
      <c r="AF644" s="583" t="str">
        <f t="shared" si="38"/>
        <v/>
      </c>
      <c r="AG644" s="583" t="str">
        <f t="shared" si="39"/>
        <v/>
      </c>
    </row>
    <row r="645" spans="1:33" ht="24.9" customHeight="1">
      <c r="A645" s="477">
        <v>630</v>
      </c>
      <c r="B645" s="488" t="str">
        <f>IF(基本情報入力シート!C682="","",基本情報入力シート!C682)</f>
        <v/>
      </c>
      <c r="C645" s="488"/>
      <c r="D645" s="488"/>
      <c r="E645" s="488"/>
      <c r="F645" s="488"/>
      <c r="G645" s="488"/>
      <c r="H645" s="488"/>
      <c r="I645" s="488"/>
      <c r="J645" s="494" t="str">
        <f>IF(基本情報入力シート!M682="","",基本情報入力シート!M682)</f>
        <v/>
      </c>
      <c r="K645" s="495" t="str">
        <f>IF(基本情報入力シート!R682="","",基本情報入力シート!R682)</f>
        <v/>
      </c>
      <c r="L645" s="495" t="str">
        <f>IF(基本情報入力シート!W682="","",基本情報入力シート!W682)</f>
        <v/>
      </c>
      <c r="M645" s="502" t="str">
        <f>IF(基本情報入力シート!X682="","",基本情報入力シート!X682)</f>
        <v/>
      </c>
      <c r="N645" s="512" t="str">
        <f>IF(基本情報入力シート!Y682="","",基本情報入力シート!Y682)</f>
        <v/>
      </c>
      <c r="O645" s="519"/>
      <c r="P645" s="523"/>
      <c r="Q645" s="526"/>
      <c r="R645" s="533"/>
      <c r="S645" s="537"/>
      <c r="T645" s="541" t="e">
        <v>#N/A</v>
      </c>
      <c r="U645" s="545"/>
      <c r="V645" s="551"/>
      <c r="W645" s="552"/>
      <c r="X645" s="560" t="e">
        <v>#N/A</v>
      </c>
      <c r="Y645" s="560"/>
      <c r="Z645" s="564"/>
      <c r="AA645" s="569"/>
      <c r="AB645" s="573" t="e">
        <v>#N/A</v>
      </c>
      <c r="AC645" s="577"/>
      <c r="AD645" s="580" t="str">
        <f t="shared" si="36"/>
        <v/>
      </c>
      <c r="AE645" s="583" t="str">
        <f t="shared" si="37"/>
        <v/>
      </c>
      <c r="AF645" s="583" t="str">
        <f t="shared" si="38"/>
        <v/>
      </c>
      <c r="AG645" s="583" t="str">
        <f t="shared" si="39"/>
        <v/>
      </c>
    </row>
    <row r="646" spans="1:33" ht="24.9" customHeight="1">
      <c r="A646" s="477">
        <v>631</v>
      </c>
      <c r="B646" s="488" t="str">
        <f>IF(基本情報入力シート!C683="","",基本情報入力シート!C683)</f>
        <v/>
      </c>
      <c r="C646" s="488"/>
      <c r="D646" s="488"/>
      <c r="E646" s="488"/>
      <c r="F646" s="488"/>
      <c r="G646" s="488"/>
      <c r="H646" s="488"/>
      <c r="I646" s="488"/>
      <c r="J646" s="494" t="str">
        <f>IF(基本情報入力シート!M683="","",基本情報入力シート!M683)</f>
        <v/>
      </c>
      <c r="K646" s="495" t="str">
        <f>IF(基本情報入力シート!R683="","",基本情報入力シート!R683)</f>
        <v/>
      </c>
      <c r="L646" s="495" t="str">
        <f>IF(基本情報入力シート!W683="","",基本情報入力シート!W683)</f>
        <v/>
      </c>
      <c r="M646" s="502" t="str">
        <f>IF(基本情報入力シート!X683="","",基本情報入力シート!X683)</f>
        <v/>
      </c>
      <c r="N646" s="512" t="str">
        <f>IF(基本情報入力シート!Y683="","",基本情報入力シート!Y683)</f>
        <v/>
      </c>
      <c r="O646" s="519"/>
      <c r="P646" s="523"/>
      <c r="Q646" s="526"/>
      <c r="R646" s="533"/>
      <c r="S646" s="537"/>
      <c r="T646" s="541" t="e">
        <v>#N/A</v>
      </c>
      <c r="U646" s="545"/>
      <c r="V646" s="551"/>
      <c r="W646" s="552"/>
      <c r="X646" s="560" t="e">
        <v>#N/A</v>
      </c>
      <c r="Y646" s="560"/>
      <c r="Z646" s="564"/>
      <c r="AA646" s="569"/>
      <c r="AB646" s="573" t="e">
        <v>#N/A</v>
      </c>
      <c r="AC646" s="577"/>
      <c r="AD646" s="580" t="str">
        <f t="shared" si="36"/>
        <v/>
      </c>
      <c r="AE646" s="583" t="str">
        <f t="shared" si="37"/>
        <v/>
      </c>
      <c r="AF646" s="583" t="str">
        <f t="shared" si="38"/>
        <v/>
      </c>
      <c r="AG646" s="583" t="str">
        <f t="shared" si="39"/>
        <v/>
      </c>
    </row>
    <row r="647" spans="1:33" ht="24.9" customHeight="1">
      <c r="A647" s="477">
        <v>632</v>
      </c>
      <c r="B647" s="488" t="str">
        <f>IF(基本情報入力シート!C684="","",基本情報入力シート!C684)</f>
        <v/>
      </c>
      <c r="C647" s="488"/>
      <c r="D647" s="488"/>
      <c r="E647" s="488"/>
      <c r="F647" s="488"/>
      <c r="G647" s="488"/>
      <c r="H647" s="488"/>
      <c r="I647" s="488"/>
      <c r="J647" s="494" t="str">
        <f>IF(基本情報入力シート!M684="","",基本情報入力シート!M684)</f>
        <v/>
      </c>
      <c r="K647" s="495" t="str">
        <f>IF(基本情報入力シート!R684="","",基本情報入力シート!R684)</f>
        <v/>
      </c>
      <c r="L647" s="495" t="str">
        <f>IF(基本情報入力シート!W684="","",基本情報入力シート!W684)</f>
        <v/>
      </c>
      <c r="M647" s="502" t="str">
        <f>IF(基本情報入力シート!X684="","",基本情報入力シート!X684)</f>
        <v/>
      </c>
      <c r="N647" s="512" t="str">
        <f>IF(基本情報入力シート!Y684="","",基本情報入力シート!Y684)</f>
        <v/>
      </c>
      <c r="O647" s="519"/>
      <c r="P647" s="523"/>
      <c r="Q647" s="526"/>
      <c r="R647" s="533"/>
      <c r="S647" s="537"/>
      <c r="T647" s="541" t="e">
        <v>#N/A</v>
      </c>
      <c r="U647" s="545"/>
      <c r="V647" s="551"/>
      <c r="W647" s="552"/>
      <c r="X647" s="560" t="e">
        <v>#N/A</v>
      </c>
      <c r="Y647" s="560"/>
      <c r="Z647" s="564"/>
      <c r="AA647" s="569"/>
      <c r="AB647" s="573" t="e">
        <v>#N/A</v>
      </c>
      <c r="AC647" s="577"/>
      <c r="AD647" s="580" t="str">
        <f t="shared" si="36"/>
        <v/>
      </c>
      <c r="AE647" s="583" t="str">
        <f t="shared" si="37"/>
        <v/>
      </c>
      <c r="AF647" s="583" t="str">
        <f t="shared" si="38"/>
        <v/>
      </c>
      <c r="AG647" s="583" t="str">
        <f t="shared" si="39"/>
        <v/>
      </c>
    </row>
    <row r="648" spans="1:33" ht="24.9" customHeight="1">
      <c r="A648" s="477">
        <v>633</v>
      </c>
      <c r="B648" s="488" t="str">
        <f>IF(基本情報入力シート!C685="","",基本情報入力シート!C685)</f>
        <v/>
      </c>
      <c r="C648" s="488"/>
      <c r="D648" s="488"/>
      <c r="E648" s="488"/>
      <c r="F648" s="488"/>
      <c r="G648" s="488"/>
      <c r="H648" s="488"/>
      <c r="I648" s="488"/>
      <c r="J648" s="494" t="str">
        <f>IF(基本情報入力シート!M685="","",基本情報入力シート!M685)</f>
        <v/>
      </c>
      <c r="K648" s="495" t="str">
        <f>IF(基本情報入力シート!R685="","",基本情報入力シート!R685)</f>
        <v/>
      </c>
      <c r="L648" s="495" t="str">
        <f>IF(基本情報入力シート!W685="","",基本情報入力シート!W685)</f>
        <v/>
      </c>
      <c r="M648" s="502" t="str">
        <f>IF(基本情報入力シート!X685="","",基本情報入力シート!X685)</f>
        <v/>
      </c>
      <c r="N648" s="512" t="str">
        <f>IF(基本情報入力シート!Y685="","",基本情報入力シート!Y685)</f>
        <v/>
      </c>
      <c r="O648" s="519"/>
      <c r="P648" s="523"/>
      <c r="Q648" s="526"/>
      <c r="R648" s="533"/>
      <c r="S648" s="537"/>
      <c r="T648" s="541" t="e">
        <v>#N/A</v>
      </c>
      <c r="U648" s="545"/>
      <c r="V648" s="551"/>
      <c r="W648" s="552"/>
      <c r="X648" s="560" t="e">
        <v>#N/A</v>
      </c>
      <c r="Y648" s="560"/>
      <c r="Z648" s="564"/>
      <c r="AA648" s="569"/>
      <c r="AB648" s="573" t="e">
        <v>#N/A</v>
      </c>
      <c r="AC648" s="577"/>
      <c r="AD648" s="580" t="str">
        <f t="shared" si="36"/>
        <v/>
      </c>
      <c r="AE648" s="583" t="str">
        <f t="shared" si="37"/>
        <v/>
      </c>
      <c r="AF648" s="583" t="str">
        <f t="shared" si="38"/>
        <v/>
      </c>
      <c r="AG648" s="583" t="str">
        <f t="shared" si="39"/>
        <v/>
      </c>
    </row>
    <row r="649" spans="1:33" ht="24.9" customHeight="1">
      <c r="A649" s="477">
        <v>634</v>
      </c>
      <c r="B649" s="488" t="str">
        <f>IF(基本情報入力シート!C686="","",基本情報入力シート!C686)</f>
        <v/>
      </c>
      <c r="C649" s="488"/>
      <c r="D649" s="488"/>
      <c r="E649" s="488"/>
      <c r="F649" s="488"/>
      <c r="G649" s="488"/>
      <c r="H649" s="488"/>
      <c r="I649" s="488"/>
      <c r="J649" s="494" t="str">
        <f>IF(基本情報入力シート!M686="","",基本情報入力シート!M686)</f>
        <v/>
      </c>
      <c r="K649" s="495" t="str">
        <f>IF(基本情報入力シート!R686="","",基本情報入力シート!R686)</f>
        <v/>
      </c>
      <c r="L649" s="495" t="str">
        <f>IF(基本情報入力シート!W686="","",基本情報入力シート!W686)</f>
        <v/>
      </c>
      <c r="M649" s="502" t="str">
        <f>IF(基本情報入力シート!X686="","",基本情報入力シート!X686)</f>
        <v/>
      </c>
      <c r="N649" s="512" t="str">
        <f>IF(基本情報入力シート!Y686="","",基本情報入力シート!Y686)</f>
        <v/>
      </c>
      <c r="O649" s="519"/>
      <c r="P649" s="523"/>
      <c r="Q649" s="526"/>
      <c r="R649" s="533"/>
      <c r="S649" s="537"/>
      <c r="T649" s="541" t="e">
        <v>#N/A</v>
      </c>
      <c r="U649" s="545"/>
      <c r="V649" s="551"/>
      <c r="W649" s="552"/>
      <c r="X649" s="560" t="e">
        <v>#N/A</v>
      </c>
      <c r="Y649" s="560"/>
      <c r="Z649" s="564"/>
      <c r="AA649" s="569"/>
      <c r="AB649" s="573" t="e">
        <v>#N/A</v>
      </c>
      <c r="AC649" s="577"/>
      <c r="AD649" s="580" t="str">
        <f t="shared" si="36"/>
        <v/>
      </c>
      <c r="AE649" s="583" t="str">
        <f t="shared" si="37"/>
        <v/>
      </c>
      <c r="AF649" s="583" t="str">
        <f t="shared" si="38"/>
        <v/>
      </c>
      <c r="AG649" s="583" t="str">
        <f t="shared" si="39"/>
        <v/>
      </c>
    </row>
    <row r="650" spans="1:33" ht="24.9" customHeight="1">
      <c r="A650" s="477">
        <v>635</v>
      </c>
      <c r="B650" s="488" t="str">
        <f>IF(基本情報入力シート!C687="","",基本情報入力シート!C687)</f>
        <v/>
      </c>
      <c r="C650" s="488"/>
      <c r="D650" s="488"/>
      <c r="E650" s="488"/>
      <c r="F650" s="488"/>
      <c r="G650" s="488"/>
      <c r="H650" s="488"/>
      <c r="I650" s="488"/>
      <c r="J650" s="494" t="str">
        <f>IF(基本情報入力シート!M687="","",基本情報入力シート!M687)</f>
        <v/>
      </c>
      <c r="K650" s="495" t="str">
        <f>IF(基本情報入力シート!R687="","",基本情報入力シート!R687)</f>
        <v/>
      </c>
      <c r="L650" s="495" t="str">
        <f>IF(基本情報入力シート!W687="","",基本情報入力シート!W687)</f>
        <v/>
      </c>
      <c r="M650" s="502" t="str">
        <f>IF(基本情報入力シート!X687="","",基本情報入力シート!X687)</f>
        <v/>
      </c>
      <c r="N650" s="512" t="str">
        <f>IF(基本情報入力シート!Y687="","",基本情報入力シート!Y687)</f>
        <v/>
      </c>
      <c r="O650" s="519"/>
      <c r="P650" s="523"/>
      <c r="Q650" s="526"/>
      <c r="R650" s="533"/>
      <c r="S650" s="537"/>
      <c r="T650" s="541" t="e">
        <v>#N/A</v>
      </c>
      <c r="U650" s="545"/>
      <c r="V650" s="551"/>
      <c r="W650" s="552"/>
      <c r="X650" s="560" t="e">
        <v>#N/A</v>
      </c>
      <c r="Y650" s="560"/>
      <c r="Z650" s="564"/>
      <c r="AA650" s="569"/>
      <c r="AB650" s="573" t="e">
        <v>#N/A</v>
      </c>
      <c r="AC650" s="577"/>
      <c r="AD650" s="580" t="str">
        <f t="shared" si="36"/>
        <v/>
      </c>
      <c r="AE650" s="583" t="str">
        <f t="shared" si="37"/>
        <v/>
      </c>
      <c r="AF650" s="583" t="str">
        <f t="shared" si="38"/>
        <v/>
      </c>
      <c r="AG650" s="583" t="str">
        <f t="shared" si="39"/>
        <v/>
      </c>
    </row>
    <row r="651" spans="1:33" ht="24.9" customHeight="1">
      <c r="A651" s="477">
        <v>636</v>
      </c>
      <c r="B651" s="488" t="str">
        <f>IF(基本情報入力シート!C688="","",基本情報入力シート!C688)</f>
        <v/>
      </c>
      <c r="C651" s="488"/>
      <c r="D651" s="488"/>
      <c r="E651" s="488"/>
      <c r="F651" s="488"/>
      <c r="G651" s="488"/>
      <c r="H651" s="488"/>
      <c r="I651" s="488"/>
      <c r="J651" s="494" t="str">
        <f>IF(基本情報入力シート!M688="","",基本情報入力シート!M688)</f>
        <v/>
      </c>
      <c r="K651" s="495" t="str">
        <f>IF(基本情報入力シート!R688="","",基本情報入力シート!R688)</f>
        <v/>
      </c>
      <c r="L651" s="495" t="str">
        <f>IF(基本情報入力シート!W688="","",基本情報入力シート!W688)</f>
        <v/>
      </c>
      <c r="M651" s="502" t="str">
        <f>IF(基本情報入力シート!X688="","",基本情報入力シート!X688)</f>
        <v/>
      </c>
      <c r="N651" s="512" t="str">
        <f>IF(基本情報入力シート!Y688="","",基本情報入力シート!Y688)</f>
        <v/>
      </c>
      <c r="O651" s="519"/>
      <c r="P651" s="523"/>
      <c r="Q651" s="526"/>
      <c r="R651" s="533"/>
      <c r="S651" s="537"/>
      <c r="T651" s="541" t="e">
        <v>#N/A</v>
      </c>
      <c r="U651" s="545"/>
      <c r="V651" s="551"/>
      <c r="W651" s="552"/>
      <c r="X651" s="560" t="e">
        <v>#N/A</v>
      </c>
      <c r="Y651" s="560"/>
      <c r="Z651" s="564"/>
      <c r="AA651" s="569"/>
      <c r="AB651" s="573" t="e">
        <v>#N/A</v>
      </c>
      <c r="AC651" s="577"/>
      <c r="AD651" s="580" t="str">
        <f t="shared" si="36"/>
        <v/>
      </c>
      <c r="AE651" s="583" t="str">
        <f t="shared" si="37"/>
        <v/>
      </c>
      <c r="AF651" s="583" t="str">
        <f t="shared" si="38"/>
        <v/>
      </c>
      <c r="AG651" s="583" t="str">
        <f t="shared" si="39"/>
        <v/>
      </c>
    </row>
    <row r="652" spans="1:33" ht="24.9" customHeight="1">
      <c r="A652" s="477">
        <v>637</v>
      </c>
      <c r="B652" s="488" t="str">
        <f>IF(基本情報入力シート!C689="","",基本情報入力シート!C689)</f>
        <v/>
      </c>
      <c r="C652" s="488"/>
      <c r="D652" s="488"/>
      <c r="E652" s="488"/>
      <c r="F652" s="488"/>
      <c r="G652" s="488"/>
      <c r="H652" s="488"/>
      <c r="I652" s="488"/>
      <c r="J652" s="494" t="str">
        <f>IF(基本情報入力シート!M689="","",基本情報入力シート!M689)</f>
        <v/>
      </c>
      <c r="K652" s="495" t="str">
        <f>IF(基本情報入力シート!R689="","",基本情報入力シート!R689)</f>
        <v/>
      </c>
      <c r="L652" s="495" t="str">
        <f>IF(基本情報入力シート!W689="","",基本情報入力シート!W689)</f>
        <v/>
      </c>
      <c r="M652" s="502" t="str">
        <f>IF(基本情報入力シート!X689="","",基本情報入力シート!X689)</f>
        <v/>
      </c>
      <c r="N652" s="512" t="str">
        <f>IF(基本情報入力シート!Y689="","",基本情報入力シート!Y689)</f>
        <v/>
      </c>
      <c r="O652" s="519"/>
      <c r="P652" s="523"/>
      <c r="Q652" s="526"/>
      <c r="R652" s="533"/>
      <c r="S652" s="537"/>
      <c r="T652" s="541" t="e">
        <v>#N/A</v>
      </c>
      <c r="U652" s="545"/>
      <c r="V652" s="551"/>
      <c r="W652" s="552"/>
      <c r="X652" s="560" t="e">
        <v>#N/A</v>
      </c>
      <c r="Y652" s="560"/>
      <c r="Z652" s="564"/>
      <c r="AA652" s="569"/>
      <c r="AB652" s="573" t="e">
        <v>#N/A</v>
      </c>
      <c r="AC652" s="577"/>
      <c r="AD652" s="580" t="str">
        <f t="shared" si="36"/>
        <v/>
      </c>
      <c r="AE652" s="583" t="str">
        <f t="shared" si="37"/>
        <v/>
      </c>
      <c r="AF652" s="583" t="str">
        <f t="shared" si="38"/>
        <v/>
      </c>
      <c r="AG652" s="583" t="str">
        <f t="shared" si="39"/>
        <v/>
      </c>
    </row>
    <row r="653" spans="1:33" ht="24.9" customHeight="1">
      <c r="A653" s="477">
        <v>638</v>
      </c>
      <c r="B653" s="488" t="str">
        <f>IF(基本情報入力シート!C690="","",基本情報入力シート!C690)</f>
        <v/>
      </c>
      <c r="C653" s="488"/>
      <c r="D653" s="488"/>
      <c r="E653" s="488"/>
      <c r="F653" s="488"/>
      <c r="G653" s="488"/>
      <c r="H653" s="488"/>
      <c r="I653" s="488"/>
      <c r="J653" s="494" t="str">
        <f>IF(基本情報入力シート!M690="","",基本情報入力シート!M690)</f>
        <v/>
      </c>
      <c r="K653" s="495" t="str">
        <f>IF(基本情報入力シート!R690="","",基本情報入力シート!R690)</f>
        <v/>
      </c>
      <c r="L653" s="495" t="str">
        <f>IF(基本情報入力シート!W690="","",基本情報入力シート!W690)</f>
        <v/>
      </c>
      <c r="M653" s="502" t="str">
        <f>IF(基本情報入力シート!X690="","",基本情報入力シート!X690)</f>
        <v/>
      </c>
      <c r="N653" s="512" t="str">
        <f>IF(基本情報入力シート!Y690="","",基本情報入力シート!Y690)</f>
        <v/>
      </c>
      <c r="O653" s="519"/>
      <c r="P653" s="523"/>
      <c r="Q653" s="526"/>
      <c r="R653" s="533"/>
      <c r="S653" s="537"/>
      <c r="T653" s="541" t="e">
        <v>#N/A</v>
      </c>
      <c r="U653" s="545"/>
      <c r="V653" s="551"/>
      <c r="W653" s="552"/>
      <c r="X653" s="560" t="e">
        <v>#N/A</v>
      </c>
      <c r="Y653" s="560"/>
      <c r="Z653" s="564"/>
      <c r="AA653" s="569"/>
      <c r="AB653" s="573" t="e">
        <v>#N/A</v>
      </c>
      <c r="AC653" s="577"/>
      <c r="AD653" s="580" t="str">
        <f t="shared" si="36"/>
        <v/>
      </c>
      <c r="AE653" s="583" t="str">
        <f t="shared" si="37"/>
        <v/>
      </c>
      <c r="AF653" s="583" t="str">
        <f t="shared" si="38"/>
        <v/>
      </c>
      <c r="AG653" s="583" t="str">
        <f t="shared" si="39"/>
        <v/>
      </c>
    </row>
    <row r="654" spans="1:33" ht="24.9" customHeight="1">
      <c r="A654" s="477">
        <v>639</v>
      </c>
      <c r="B654" s="488" t="str">
        <f>IF(基本情報入力シート!C691="","",基本情報入力シート!C691)</f>
        <v/>
      </c>
      <c r="C654" s="488"/>
      <c r="D654" s="488"/>
      <c r="E654" s="488"/>
      <c r="F654" s="488"/>
      <c r="G654" s="488"/>
      <c r="H654" s="488"/>
      <c r="I654" s="488"/>
      <c r="J654" s="494" t="str">
        <f>IF(基本情報入力シート!M691="","",基本情報入力シート!M691)</f>
        <v/>
      </c>
      <c r="K654" s="495" t="str">
        <f>IF(基本情報入力シート!R691="","",基本情報入力シート!R691)</f>
        <v/>
      </c>
      <c r="L654" s="495" t="str">
        <f>IF(基本情報入力シート!W691="","",基本情報入力シート!W691)</f>
        <v/>
      </c>
      <c r="M654" s="502" t="str">
        <f>IF(基本情報入力シート!X691="","",基本情報入力シート!X691)</f>
        <v/>
      </c>
      <c r="N654" s="512" t="str">
        <f>IF(基本情報入力シート!Y691="","",基本情報入力シート!Y691)</f>
        <v/>
      </c>
      <c r="O654" s="519"/>
      <c r="P654" s="523"/>
      <c r="Q654" s="526"/>
      <c r="R654" s="533"/>
      <c r="S654" s="537"/>
      <c r="T654" s="541" t="e">
        <v>#N/A</v>
      </c>
      <c r="U654" s="545"/>
      <c r="V654" s="551"/>
      <c r="W654" s="552"/>
      <c r="X654" s="560" t="e">
        <v>#N/A</v>
      </c>
      <c r="Y654" s="560"/>
      <c r="Z654" s="564"/>
      <c r="AA654" s="569"/>
      <c r="AB654" s="573" t="e">
        <v>#N/A</v>
      </c>
      <c r="AC654" s="577"/>
      <c r="AD654" s="580" t="str">
        <f t="shared" si="36"/>
        <v/>
      </c>
      <c r="AE654" s="583" t="str">
        <f t="shared" si="37"/>
        <v/>
      </c>
      <c r="AF654" s="583" t="str">
        <f t="shared" si="38"/>
        <v/>
      </c>
      <c r="AG654" s="583" t="str">
        <f t="shared" si="39"/>
        <v/>
      </c>
    </row>
    <row r="655" spans="1:33" ht="24.9" customHeight="1">
      <c r="A655" s="477">
        <v>640</v>
      </c>
      <c r="B655" s="488" t="str">
        <f>IF(基本情報入力シート!C692="","",基本情報入力シート!C692)</f>
        <v/>
      </c>
      <c r="C655" s="488"/>
      <c r="D655" s="488"/>
      <c r="E655" s="488"/>
      <c r="F655" s="488"/>
      <c r="G655" s="488"/>
      <c r="H655" s="488"/>
      <c r="I655" s="488"/>
      <c r="J655" s="494" t="str">
        <f>IF(基本情報入力シート!M692="","",基本情報入力シート!M692)</f>
        <v/>
      </c>
      <c r="K655" s="495" t="str">
        <f>IF(基本情報入力シート!R692="","",基本情報入力シート!R692)</f>
        <v/>
      </c>
      <c r="L655" s="495" t="str">
        <f>IF(基本情報入力シート!W692="","",基本情報入力シート!W692)</f>
        <v/>
      </c>
      <c r="M655" s="502" t="str">
        <f>IF(基本情報入力シート!X692="","",基本情報入力シート!X692)</f>
        <v/>
      </c>
      <c r="N655" s="512" t="str">
        <f>IF(基本情報入力シート!Y692="","",基本情報入力シート!Y692)</f>
        <v/>
      </c>
      <c r="O655" s="519"/>
      <c r="P655" s="523"/>
      <c r="Q655" s="526"/>
      <c r="R655" s="533"/>
      <c r="S655" s="537"/>
      <c r="T655" s="541" t="e">
        <v>#N/A</v>
      </c>
      <c r="U655" s="545"/>
      <c r="V655" s="551"/>
      <c r="W655" s="552"/>
      <c r="X655" s="560" t="e">
        <v>#N/A</v>
      </c>
      <c r="Y655" s="560"/>
      <c r="Z655" s="564"/>
      <c r="AA655" s="569"/>
      <c r="AB655" s="573" t="e">
        <v>#N/A</v>
      </c>
      <c r="AC655" s="577"/>
      <c r="AD655" s="580" t="str">
        <f t="shared" si="36"/>
        <v/>
      </c>
      <c r="AE655" s="583" t="str">
        <f t="shared" si="37"/>
        <v/>
      </c>
      <c r="AF655" s="583" t="str">
        <f t="shared" si="38"/>
        <v/>
      </c>
      <c r="AG655" s="583" t="str">
        <f t="shared" si="39"/>
        <v/>
      </c>
    </row>
    <row r="656" spans="1:33" ht="24.9" customHeight="1">
      <c r="A656" s="477">
        <v>641</v>
      </c>
      <c r="B656" s="488" t="str">
        <f>IF(基本情報入力シート!C693="","",基本情報入力シート!C693)</f>
        <v/>
      </c>
      <c r="C656" s="488"/>
      <c r="D656" s="488"/>
      <c r="E656" s="488"/>
      <c r="F656" s="488"/>
      <c r="G656" s="488"/>
      <c r="H656" s="488"/>
      <c r="I656" s="488"/>
      <c r="J656" s="494" t="str">
        <f>IF(基本情報入力シート!M693="","",基本情報入力シート!M693)</f>
        <v/>
      </c>
      <c r="K656" s="495" t="str">
        <f>IF(基本情報入力シート!R693="","",基本情報入力シート!R693)</f>
        <v/>
      </c>
      <c r="L656" s="495" t="str">
        <f>IF(基本情報入力シート!W693="","",基本情報入力シート!W693)</f>
        <v/>
      </c>
      <c r="M656" s="502" t="str">
        <f>IF(基本情報入力シート!X693="","",基本情報入力シート!X693)</f>
        <v/>
      </c>
      <c r="N656" s="512" t="str">
        <f>IF(基本情報入力シート!Y693="","",基本情報入力シート!Y693)</f>
        <v/>
      </c>
      <c r="O656" s="519"/>
      <c r="P656" s="523"/>
      <c r="Q656" s="526"/>
      <c r="R656" s="533"/>
      <c r="S656" s="537"/>
      <c r="T656" s="541" t="e">
        <v>#N/A</v>
      </c>
      <c r="U656" s="545"/>
      <c r="V656" s="551"/>
      <c r="W656" s="552"/>
      <c r="X656" s="560" t="e">
        <v>#N/A</v>
      </c>
      <c r="Y656" s="560"/>
      <c r="Z656" s="564"/>
      <c r="AA656" s="569"/>
      <c r="AB656" s="573" t="e">
        <v>#N/A</v>
      </c>
      <c r="AC656" s="577"/>
      <c r="AD656" s="580" t="str">
        <f t="shared" ref="AD656:AD719" si="40">IF(OR(U656="特定加算Ⅰ",U656="特定加算Ⅱ"),IF(OR(AND(N656&lt;&gt;"訪問型サービス（総合事業）",N656&lt;&gt;"通所型サービス（総合事業）",N656&lt;&gt;"（介護予防）短期入所生活介護",N656&lt;&gt;"（介護予防）短期入所療養介護（老健）",N656&lt;&gt;"（介護予防）短期入所療養介護 （病院等（老健以外）)",N656&lt;&gt;"（介護予防）短期入所療養介護（医療院）"),W656&lt;&gt;""),1,""),"")</f>
        <v/>
      </c>
      <c r="AE656" s="583" t="str">
        <f t="shared" ref="AE656:AE719" si="41">IF(AND(O656="",R656=""),"",O656&amp;"から"&amp;R656)</f>
        <v/>
      </c>
      <c r="AF656" s="583" t="str">
        <f t="shared" ref="AF656:AF719" si="42">IF(AND(P656="",U656=""),"",P656&amp;"から"&amp;U656)</f>
        <v/>
      </c>
      <c r="AG656" s="583" t="str">
        <f t="shared" ref="AG656:AG719" si="43">IF(AND(Q656="",Z656=""),"",Q656&amp;"から"&amp;Z656)</f>
        <v/>
      </c>
    </row>
    <row r="657" spans="1:33" ht="24.9" customHeight="1">
      <c r="A657" s="477">
        <v>642</v>
      </c>
      <c r="B657" s="488" t="str">
        <f>IF(基本情報入力シート!C694="","",基本情報入力シート!C694)</f>
        <v/>
      </c>
      <c r="C657" s="488"/>
      <c r="D657" s="488"/>
      <c r="E657" s="488"/>
      <c r="F657" s="488"/>
      <c r="G657" s="488"/>
      <c r="H657" s="488"/>
      <c r="I657" s="488"/>
      <c r="J657" s="494" t="str">
        <f>IF(基本情報入力シート!M694="","",基本情報入力シート!M694)</f>
        <v/>
      </c>
      <c r="K657" s="495" t="str">
        <f>IF(基本情報入力シート!R694="","",基本情報入力シート!R694)</f>
        <v/>
      </c>
      <c r="L657" s="495" t="str">
        <f>IF(基本情報入力シート!W694="","",基本情報入力シート!W694)</f>
        <v/>
      </c>
      <c r="M657" s="502" t="str">
        <f>IF(基本情報入力シート!X694="","",基本情報入力シート!X694)</f>
        <v/>
      </c>
      <c r="N657" s="512" t="str">
        <f>IF(基本情報入力シート!Y694="","",基本情報入力シート!Y694)</f>
        <v/>
      </c>
      <c r="O657" s="519"/>
      <c r="P657" s="523"/>
      <c r="Q657" s="526"/>
      <c r="R657" s="533"/>
      <c r="S657" s="537"/>
      <c r="T657" s="541" t="e">
        <v>#N/A</v>
      </c>
      <c r="U657" s="545"/>
      <c r="V657" s="551"/>
      <c r="W657" s="552"/>
      <c r="X657" s="560" t="e">
        <v>#N/A</v>
      </c>
      <c r="Y657" s="560"/>
      <c r="Z657" s="564"/>
      <c r="AA657" s="569"/>
      <c r="AB657" s="573" t="e">
        <v>#N/A</v>
      </c>
      <c r="AC657" s="577"/>
      <c r="AD657" s="580" t="str">
        <f t="shared" si="40"/>
        <v/>
      </c>
      <c r="AE657" s="583" t="str">
        <f t="shared" si="41"/>
        <v/>
      </c>
      <c r="AF657" s="583" t="str">
        <f t="shared" si="42"/>
        <v/>
      </c>
      <c r="AG657" s="583" t="str">
        <f t="shared" si="43"/>
        <v/>
      </c>
    </row>
    <row r="658" spans="1:33" ht="24.9" customHeight="1">
      <c r="A658" s="477">
        <v>643</v>
      </c>
      <c r="B658" s="488" t="str">
        <f>IF(基本情報入力シート!C695="","",基本情報入力シート!C695)</f>
        <v/>
      </c>
      <c r="C658" s="488"/>
      <c r="D658" s="488"/>
      <c r="E658" s="488"/>
      <c r="F658" s="488"/>
      <c r="G658" s="488"/>
      <c r="H658" s="488"/>
      <c r="I658" s="488"/>
      <c r="J658" s="494" t="str">
        <f>IF(基本情報入力シート!M695="","",基本情報入力シート!M695)</f>
        <v/>
      </c>
      <c r="K658" s="495" t="str">
        <f>IF(基本情報入力シート!R695="","",基本情報入力シート!R695)</f>
        <v/>
      </c>
      <c r="L658" s="495" t="str">
        <f>IF(基本情報入力シート!W695="","",基本情報入力シート!W695)</f>
        <v/>
      </c>
      <c r="M658" s="502" t="str">
        <f>IF(基本情報入力シート!X695="","",基本情報入力シート!X695)</f>
        <v/>
      </c>
      <c r="N658" s="512" t="str">
        <f>IF(基本情報入力シート!Y695="","",基本情報入力シート!Y695)</f>
        <v/>
      </c>
      <c r="O658" s="519"/>
      <c r="P658" s="523"/>
      <c r="Q658" s="526"/>
      <c r="R658" s="533"/>
      <c r="S658" s="537"/>
      <c r="T658" s="541" t="e">
        <v>#N/A</v>
      </c>
      <c r="U658" s="545"/>
      <c r="V658" s="551"/>
      <c r="W658" s="552"/>
      <c r="X658" s="560" t="e">
        <v>#N/A</v>
      </c>
      <c r="Y658" s="560"/>
      <c r="Z658" s="564"/>
      <c r="AA658" s="569"/>
      <c r="AB658" s="573" t="e">
        <v>#N/A</v>
      </c>
      <c r="AC658" s="577"/>
      <c r="AD658" s="580" t="str">
        <f t="shared" si="40"/>
        <v/>
      </c>
      <c r="AE658" s="583" t="str">
        <f t="shared" si="41"/>
        <v/>
      </c>
      <c r="AF658" s="583" t="str">
        <f t="shared" si="42"/>
        <v/>
      </c>
      <c r="AG658" s="583" t="str">
        <f t="shared" si="43"/>
        <v/>
      </c>
    </row>
    <row r="659" spans="1:33" ht="24.9" customHeight="1">
      <c r="A659" s="477">
        <v>644</v>
      </c>
      <c r="B659" s="488" t="str">
        <f>IF(基本情報入力シート!C696="","",基本情報入力シート!C696)</f>
        <v/>
      </c>
      <c r="C659" s="488"/>
      <c r="D659" s="488"/>
      <c r="E659" s="488"/>
      <c r="F659" s="488"/>
      <c r="G659" s="488"/>
      <c r="H659" s="488"/>
      <c r="I659" s="488"/>
      <c r="J659" s="494" t="str">
        <f>IF(基本情報入力シート!M696="","",基本情報入力シート!M696)</f>
        <v/>
      </c>
      <c r="K659" s="495" t="str">
        <f>IF(基本情報入力シート!R696="","",基本情報入力シート!R696)</f>
        <v/>
      </c>
      <c r="L659" s="495" t="str">
        <f>IF(基本情報入力シート!W696="","",基本情報入力シート!W696)</f>
        <v/>
      </c>
      <c r="M659" s="502" t="str">
        <f>IF(基本情報入力シート!X696="","",基本情報入力シート!X696)</f>
        <v/>
      </c>
      <c r="N659" s="512" t="str">
        <f>IF(基本情報入力シート!Y696="","",基本情報入力シート!Y696)</f>
        <v/>
      </c>
      <c r="O659" s="519"/>
      <c r="P659" s="523"/>
      <c r="Q659" s="526"/>
      <c r="R659" s="533"/>
      <c r="S659" s="537"/>
      <c r="T659" s="541" t="e">
        <v>#N/A</v>
      </c>
      <c r="U659" s="545"/>
      <c r="V659" s="551"/>
      <c r="W659" s="552"/>
      <c r="X659" s="560" t="e">
        <v>#N/A</v>
      </c>
      <c r="Y659" s="560"/>
      <c r="Z659" s="564"/>
      <c r="AA659" s="569"/>
      <c r="AB659" s="573" t="e">
        <v>#N/A</v>
      </c>
      <c r="AC659" s="577"/>
      <c r="AD659" s="580" t="str">
        <f t="shared" si="40"/>
        <v/>
      </c>
      <c r="AE659" s="583" t="str">
        <f t="shared" si="41"/>
        <v/>
      </c>
      <c r="AF659" s="583" t="str">
        <f t="shared" si="42"/>
        <v/>
      </c>
      <c r="AG659" s="583" t="str">
        <f t="shared" si="43"/>
        <v/>
      </c>
    </row>
    <row r="660" spans="1:33" ht="24.9" customHeight="1">
      <c r="A660" s="477">
        <v>645</v>
      </c>
      <c r="B660" s="488" t="str">
        <f>IF(基本情報入力シート!C697="","",基本情報入力シート!C697)</f>
        <v/>
      </c>
      <c r="C660" s="488"/>
      <c r="D660" s="488"/>
      <c r="E660" s="488"/>
      <c r="F660" s="488"/>
      <c r="G660" s="488"/>
      <c r="H660" s="488"/>
      <c r="I660" s="488"/>
      <c r="J660" s="494" t="str">
        <f>IF(基本情報入力シート!M697="","",基本情報入力シート!M697)</f>
        <v/>
      </c>
      <c r="K660" s="495" t="str">
        <f>IF(基本情報入力シート!R697="","",基本情報入力シート!R697)</f>
        <v/>
      </c>
      <c r="L660" s="495" t="str">
        <f>IF(基本情報入力シート!W697="","",基本情報入力シート!W697)</f>
        <v/>
      </c>
      <c r="M660" s="502" t="str">
        <f>IF(基本情報入力シート!X697="","",基本情報入力シート!X697)</f>
        <v/>
      </c>
      <c r="N660" s="512" t="str">
        <f>IF(基本情報入力シート!Y697="","",基本情報入力シート!Y697)</f>
        <v/>
      </c>
      <c r="O660" s="519"/>
      <c r="P660" s="523"/>
      <c r="Q660" s="526"/>
      <c r="R660" s="533"/>
      <c r="S660" s="537"/>
      <c r="T660" s="541" t="e">
        <v>#N/A</v>
      </c>
      <c r="U660" s="545"/>
      <c r="V660" s="551"/>
      <c r="W660" s="552"/>
      <c r="X660" s="560" t="e">
        <v>#N/A</v>
      </c>
      <c r="Y660" s="560"/>
      <c r="Z660" s="564"/>
      <c r="AA660" s="569"/>
      <c r="AB660" s="573" t="e">
        <v>#N/A</v>
      </c>
      <c r="AC660" s="577"/>
      <c r="AD660" s="580" t="str">
        <f t="shared" si="40"/>
        <v/>
      </c>
      <c r="AE660" s="583" t="str">
        <f t="shared" si="41"/>
        <v/>
      </c>
      <c r="AF660" s="583" t="str">
        <f t="shared" si="42"/>
        <v/>
      </c>
      <c r="AG660" s="583" t="str">
        <f t="shared" si="43"/>
        <v/>
      </c>
    </row>
    <row r="661" spans="1:33" ht="24.9" customHeight="1">
      <c r="A661" s="477">
        <v>646</v>
      </c>
      <c r="B661" s="488" t="str">
        <f>IF(基本情報入力シート!C698="","",基本情報入力シート!C698)</f>
        <v/>
      </c>
      <c r="C661" s="488"/>
      <c r="D661" s="488"/>
      <c r="E661" s="488"/>
      <c r="F661" s="488"/>
      <c r="G661" s="488"/>
      <c r="H661" s="488"/>
      <c r="I661" s="488"/>
      <c r="J661" s="494" t="str">
        <f>IF(基本情報入力シート!M698="","",基本情報入力シート!M698)</f>
        <v/>
      </c>
      <c r="K661" s="495" t="str">
        <f>IF(基本情報入力シート!R698="","",基本情報入力シート!R698)</f>
        <v/>
      </c>
      <c r="L661" s="495" t="str">
        <f>IF(基本情報入力シート!W698="","",基本情報入力シート!W698)</f>
        <v/>
      </c>
      <c r="M661" s="502" t="str">
        <f>IF(基本情報入力シート!X698="","",基本情報入力シート!X698)</f>
        <v/>
      </c>
      <c r="N661" s="512" t="str">
        <f>IF(基本情報入力シート!Y698="","",基本情報入力シート!Y698)</f>
        <v/>
      </c>
      <c r="O661" s="519"/>
      <c r="P661" s="523"/>
      <c r="Q661" s="526"/>
      <c r="R661" s="533"/>
      <c r="S661" s="537"/>
      <c r="T661" s="541" t="e">
        <v>#N/A</v>
      </c>
      <c r="U661" s="545"/>
      <c r="V661" s="551"/>
      <c r="W661" s="552"/>
      <c r="X661" s="560" t="e">
        <v>#N/A</v>
      </c>
      <c r="Y661" s="560"/>
      <c r="Z661" s="564"/>
      <c r="AA661" s="569"/>
      <c r="AB661" s="573" t="e">
        <v>#N/A</v>
      </c>
      <c r="AC661" s="577"/>
      <c r="AD661" s="580" t="str">
        <f t="shared" si="40"/>
        <v/>
      </c>
      <c r="AE661" s="583" t="str">
        <f t="shared" si="41"/>
        <v/>
      </c>
      <c r="AF661" s="583" t="str">
        <f t="shared" si="42"/>
        <v/>
      </c>
      <c r="AG661" s="583" t="str">
        <f t="shared" si="43"/>
        <v/>
      </c>
    </row>
    <row r="662" spans="1:33" ht="24.9" customHeight="1">
      <c r="A662" s="477">
        <v>647</v>
      </c>
      <c r="B662" s="488" t="str">
        <f>IF(基本情報入力シート!C699="","",基本情報入力シート!C699)</f>
        <v/>
      </c>
      <c r="C662" s="488"/>
      <c r="D662" s="488"/>
      <c r="E662" s="488"/>
      <c r="F662" s="488"/>
      <c r="G662" s="488"/>
      <c r="H662" s="488"/>
      <c r="I662" s="488"/>
      <c r="J662" s="494" t="str">
        <f>IF(基本情報入力シート!M699="","",基本情報入力シート!M699)</f>
        <v/>
      </c>
      <c r="K662" s="495" t="str">
        <f>IF(基本情報入力シート!R699="","",基本情報入力シート!R699)</f>
        <v/>
      </c>
      <c r="L662" s="495" t="str">
        <f>IF(基本情報入力シート!W699="","",基本情報入力シート!W699)</f>
        <v/>
      </c>
      <c r="M662" s="502" t="str">
        <f>IF(基本情報入力シート!X699="","",基本情報入力シート!X699)</f>
        <v/>
      </c>
      <c r="N662" s="512" t="str">
        <f>IF(基本情報入力シート!Y699="","",基本情報入力シート!Y699)</f>
        <v/>
      </c>
      <c r="O662" s="519"/>
      <c r="P662" s="523"/>
      <c r="Q662" s="526"/>
      <c r="R662" s="533"/>
      <c r="S662" s="537"/>
      <c r="T662" s="541" t="e">
        <v>#N/A</v>
      </c>
      <c r="U662" s="545"/>
      <c r="V662" s="551"/>
      <c r="W662" s="552"/>
      <c r="X662" s="560" t="e">
        <v>#N/A</v>
      </c>
      <c r="Y662" s="560"/>
      <c r="Z662" s="564"/>
      <c r="AA662" s="569"/>
      <c r="AB662" s="573" t="e">
        <v>#N/A</v>
      </c>
      <c r="AC662" s="577"/>
      <c r="AD662" s="580" t="str">
        <f t="shared" si="40"/>
        <v/>
      </c>
      <c r="AE662" s="583" t="str">
        <f t="shared" si="41"/>
        <v/>
      </c>
      <c r="AF662" s="583" t="str">
        <f t="shared" si="42"/>
        <v/>
      </c>
      <c r="AG662" s="583" t="str">
        <f t="shared" si="43"/>
        <v/>
      </c>
    </row>
    <row r="663" spans="1:33" ht="24.9" customHeight="1">
      <c r="A663" s="477">
        <v>648</v>
      </c>
      <c r="B663" s="488" t="str">
        <f>IF(基本情報入力シート!C700="","",基本情報入力シート!C700)</f>
        <v/>
      </c>
      <c r="C663" s="488"/>
      <c r="D663" s="488"/>
      <c r="E663" s="488"/>
      <c r="F663" s="488"/>
      <c r="G663" s="488"/>
      <c r="H663" s="488"/>
      <c r="I663" s="488"/>
      <c r="J663" s="494" t="str">
        <f>IF(基本情報入力シート!M700="","",基本情報入力シート!M700)</f>
        <v/>
      </c>
      <c r="K663" s="495" t="str">
        <f>IF(基本情報入力シート!R700="","",基本情報入力シート!R700)</f>
        <v/>
      </c>
      <c r="L663" s="495" t="str">
        <f>IF(基本情報入力シート!W700="","",基本情報入力シート!W700)</f>
        <v/>
      </c>
      <c r="M663" s="502" t="str">
        <f>IF(基本情報入力シート!X700="","",基本情報入力シート!X700)</f>
        <v/>
      </c>
      <c r="N663" s="512" t="str">
        <f>IF(基本情報入力シート!Y700="","",基本情報入力シート!Y700)</f>
        <v/>
      </c>
      <c r="O663" s="519"/>
      <c r="P663" s="523"/>
      <c r="Q663" s="526"/>
      <c r="R663" s="533"/>
      <c r="S663" s="537"/>
      <c r="T663" s="541" t="e">
        <v>#N/A</v>
      </c>
      <c r="U663" s="545"/>
      <c r="V663" s="551"/>
      <c r="W663" s="552"/>
      <c r="X663" s="560" t="e">
        <v>#N/A</v>
      </c>
      <c r="Y663" s="560"/>
      <c r="Z663" s="564"/>
      <c r="AA663" s="569"/>
      <c r="AB663" s="573" t="e">
        <v>#N/A</v>
      </c>
      <c r="AC663" s="577"/>
      <c r="AD663" s="580" t="str">
        <f t="shared" si="40"/>
        <v/>
      </c>
      <c r="AE663" s="583" t="str">
        <f t="shared" si="41"/>
        <v/>
      </c>
      <c r="AF663" s="583" t="str">
        <f t="shared" si="42"/>
        <v/>
      </c>
      <c r="AG663" s="583" t="str">
        <f t="shared" si="43"/>
        <v/>
      </c>
    </row>
    <row r="664" spans="1:33" ht="24.9" customHeight="1">
      <c r="A664" s="477">
        <v>649</v>
      </c>
      <c r="B664" s="488" t="str">
        <f>IF(基本情報入力シート!C701="","",基本情報入力シート!C701)</f>
        <v/>
      </c>
      <c r="C664" s="488"/>
      <c r="D664" s="488"/>
      <c r="E664" s="488"/>
      <c r="F664" s="488"/>
      <c r="G664" s="488"/>
      <c r="H664" s="488"/>
      <c r="I664" s="488"/>
      <c r="J664" s="494" t="str">
        <f>IF(基本情報入力シート!M701="","",基本情報入力シート!M701)</f>
        <v/>
      </c>
      <c r="K664" s="495" t="str">
        <f>IF(基本情報入力シート!R701="","",基本情報入力シート!R701)</f>
        <v/>
      </c>
      <c r="L664" s="495" t="str">
        <f>IF(基本情報入力シート!W701="","",基本情報入力シート!W701)</f>
        <v/>
      </c>
      <c r="M664" s="502" t="str">
        <f>IF(基本情報入力シート!X701="","",基本情報入力シート!X701)</f>
        <v/>
      </c>
      <c r="N664" s="512" t="str">
        <f>IF(基本情報入力シート!Y701="","",基本情報入力シート!Y701)</f>
        <v/>
      </c>
      <c r="O664" s="519"/>
      <c r="P664" s="523"/>
      <c r="Q664" s="526"/>
      <c r="R664" s="533"/>
      <c r="S664" s="537"/>
      <c r="T664" s="541" t="e">
        <v>#N/A</v>
      </c>
      <c r="U664" s="545"/>
      <c r="V664" s="551"/>
      <c r="W664" s="552"/>
      <c r="X664" s="560" t="e">
        <v>#N/A</v>
      </c>
      <c r="Y664" s="560"/>
      <c r="Z664" s="564"/>
      <c r="AA664" s="569"/>
      <c r="AB664" s="573" t="e">
        <v>#N/A</v>
      </c>
      <c r="AC664" s="577"/>
      <c r="AD664" s="580" t="str">
        <f t="shared" si="40"/>
        <v/>
      </c>
      <c r="AE664" s="583" t="str">
        <f t="shared" si="41"/>
        <v/>
      </c>
      <c r="AF664" s="583" t="str">
        <f t="shared" si="42"/>
        <v/>
      </c>
      <c r="AG664" s="583" t="str">
        <f t="shared" si="43"/>
        <v/>
      </c>
    </row>
    <row r="665" spans="1:33" ht="24.9" customHeight="1">
      <c r="A665" s="477">
        <v>650</v>
      </c>
      <c r="B665" s="488" t="str">
        <f>IF(基本情報入力シート!C702="","",基本情報入力シート!C702)</f>
        <v/>
      </c>
      <c r="C665" s="488"/>
      <c r="D665" s="488"/>
      <c r="E665" s="488"/>
      <c r="F665" s="488"/>
      <c r="G665" s="488"/>
      <c r="H665" s="488"/>
      <c r="I665" s="488"/>
      <c r="J665" s="494" t="str">
        <f>IF(基本情報入力シート!M702="","",基本情報入力シート!M702)</f>
        <v/>
      </c>
      <c r="K665" s="495" t="str">
        <f>IF(基本情報入力シート!R702="","",基本情報入力シート!R702)</f>
        <v/>
      </c>
      <c r="L665" s="495" t="str">
        <f>IF(基本情報入力シート!W702="","",基本情報入力シート!W702)</f>
        <v/>
      </c>
      <c r="M665" s="502" t="str">
        <f>IF(基本情報入力シート!X702="","",基本情報入力シート!X702)</f>
        <v/>
      </c>
      <c r="N665" s="512" t="str">
        <f>IF(基本情報入力シート!Y702="","",基本情報入力シート!Y702)</f>
        <v/>
      </c>
      <c r="O665" s="519"/>
      <c r="P665" s="523"/>
      <c r="Q665" s="526"/>
      <c r="R665" s="533"/>
      <c r="S665" s="537"/>
      <c r="T665" s="541" t="e">
        <v>#N/A</v>
      </c>
      <c r="U665" s="545"/>
      <c r="V665" s="551"/>
      <c r="W665" s="552"/>
      <c r="X665" s="560" t="e">
        <v>#N/A</v>
      </c>
      <c r="Y665" s="560"/>
      <c r="Z665" s="564"/>
      <c r="AA665" s="569"/>
      <c r="AB665" s="573" t="e">
        <v>#N/A</v>
      </c>
      <c r="AC665" s="577"/>
      <c r="AD665" s="580" t="str">
        <f t="shared" si="40"/>
        <v/>
      </c>
      <c r="AE665" s="583" t="str">
        <f t="shared" si="41"/>
        <v/>
      </c>
      <c r="AF665" s="583" t="str">
        <f t="shared" si="42"/>
        <v/>
      </c>
      <c r="AG665" s="583" t="str">
        <f t="shared" si="43"/>
        <v/>
      </c>
    </row>
    <row r="666" spans="1:33" ht="24.9" customHeight="1">
      <c r="A666" s="477">
        <v>651</v>
      </c>
      <c r="B666" s="488" t="str">
        <f>IF(基本情報入力シート!C703="","",基本情報入力シート!C703)</f>
        <v/>
      </c>
      <c r="C666" s="488"/>
      <c r="D666" s="488"/>
      <c r="E666" s="488"/>
      <c r="F666" s="488"/>
      <c r="G666" s="488"/>
      <c r="H666" s="488"/>
      <c r="I666" s="488"/>
      <c r="J666" s="494" t="str">
        <f>IF(基本情報入力シート!M703="","",基本情報入力シート!M703)</f>
        <v/>
      </c>
      <c r="K666" s="495" t="str">
        <f>IF(基本情報入力シート!R703="","",基本情報入力シート!R703)</f>
        <v/>
      </c>
      <c r="L666" s="495" t="str">
        <f>IF(基本情報入力シート!W703="","",基本情報入力シート!W703)</f>
        <v/>
      </c>
      <c r="M666" s="502" t="str">
        <f>IF(基本情報入力シート!X703="","",基本情報入力シート!X703)</f>
        <v/>
      </c>
      <c r="N666" s="512" t="str">
        <f>IF(基本情報入力シート!Y703="","",基本情報入力シート!Y703)</f>
        <v/>
      </c>
      <c r="O666" s="519"/>
      <c r="P666" s="523"/>
      <c r="Q666" s="526"/>
      <c r="R666" s="533"/>
      <c r="S666" s="537"/>
      <c r="T666" s="541" t="e">
        <v>#N/A</v>
      </c>
      <c r="U666" s="545"/>
      <c r="V666" s="551"/>
      <c r="W666" s="552"/>
      <c r="X666" s="560" t="e">
        <v>#N/A</v>
      </c>
      <c r="Y666" s="560"/>
      <c r="Z666" s="564"/>
      <c r="AA666" s="569"/>
      <c r="AB666" s="573" t="e">
        <v>#N/A</v>
      </c>
      <c r="AC666" s="577"/>
      <c r="AD666" s="580" t="str">
        <f t="shared" si="40"/>
        <v/>
      </c>
      <c r="AE666" s="583" t="str">
        <f t="shared" si="41"/>
        <v/>
      </c>
      <c r="AF666" s="583" t="str">
        <f t="shared" si="42"/>
        <v/>
      </c>
      <c r="AG666" s="583" t="str">
        <f t="shared" si="43"/>
        <v/>
      </c>
    </row>
    <row r="667" spans="1:33" ht="24.9" customHeight="1">
      <c r="A667" s="477">
        <v>652</v>
      </c>
      <c r="B667" s="488" t="str">
        <f>IF(基本情報入力シート!C704="","",基本情報入力シート!C704)</f>
        <v/>
      </c>
      <c r="C667" s="488"/>
      <c r="D667" s="488"/>
      <c r="E667" s="488"/>
      <c r="F667" s="488"/>
      <c r="G667" s="488"/>
      <c r="H667" s="488"/>
      <c r="I667" s="488"/>
      <c r="J667" s="494" t="str">
        <f>IF(基本情報入力シート!M704="","",基本情報入力シート!M704)</f>
        <v/>
      </c>
      <c r="K667" s="495" t="str">
        <f>IF(基本情報入力シート!R704="","",基本情報入力シート!R704)</f>
        <v/>
      </c>
      <c r="L667" s="495" t="str">
        <f>IF(基本情報入力シート!W704="","",基本情報入力シート!W704)</f>
        <v/>
      </c>
      <c r="M667" s="502" t="str">
        <f>IF(基本情報入力シート!X704="","",基本情報入力シート!X704)</f>
        <v/>
      </c>
      <c r="N667" s="512" t="str">
        <f>IF(基本情報入力シート!Y704="","",基本情報入力シート!Y704)</f>
        <v/>
      </c>
      <c r="O667" s="519"/>
      <c r="P667" s="523"/>
      <c r="Q667" s="526"/>
      <c r="R667" s="533"/>
      <c r="S667" s="537"/>
      <c r="T667" s="541" t="e">
        <v>#N/A</v>
      </c>
      <c r="U667" s="545"/>
      <c r="V667" s="551"/>
      <c r="W667" s="552"/>
      <c r="X667" s="560" t="e">
        <v>#N/A</v>
      </c>
      <c r="Y667" s="560"/>
      <c r="Z667" s="564"/>
      <c r="AA667" s="569"/>
      <c r="AB667" s="573" t="e">
        <v>#N/A</v>
      </c>
      <c r="AC667" s="577"/>
      <c r="AD667" s="580" t="str">
        <f t="shared" si="40"/>
        <v/>
      </c>
      <c r="AE667" s="583" t="str">
        <f t="shared" si="41"/>
        <v/>
      </c>
      <c r="AF667" s="583" t="str">
        <f t="shared" si="42"/>
        <v/>
      </c>
      <c r="AG667" s="583" t="str">
        <f t="shared" si="43"/>
        <v/>
      </c>
    </row>
    <row r="668" spans="1:33" ht="24.9" customHeight="1">
      <c r="A668" s="477">
        <v>653</v>
      </c>
      <c r="B668" s="488" t="str">
        <f>IF(基本情報入力シート!C705="","",基本情報入力シート!C705)</f>
        <v/>
      </c>
      <c r="C668" s="488"/>
      <c r="D668" s="488"/>
      <c r="E668" s="488"/>
      <c r="F668" s="488"/>
      <c r="G668" s="488"/>
      <c r="H668" s="488"/>
      <c r="I668" s="488"/>
      <c r="J668" s="494" t="str">
        <f>IF(基本情報入力シート!M705="","",基本情報入力シート!M705)</f>
        <v/>
      </c>
      <c r="K668" s="495" t="str">
        <f>IF(基本情報入力シート!R705="","",基本情報入力シート!R705)</f>
        <v/>
      </c>
      <c r="L668" s="495" t="str">
        <f>IF(基本情報入力シート!W705="","",基本情報入力シート!W705)</f>
        <v/>
      </c>
      <c r="M668" s="502" t="str">
        <f>IF(基本情報入力シート!X705="","",基本情報入力シート!X705)</f>
        <v/>
      </c>
      <c r="N668" s="512" t="str">
        <f>IF(基本情報入力シート!Y705="","",基本情報入力シート!Y705)</f>
        <v/>
      </c>
      <c r="O668" s="519"/>
      <c r="P668" s="523"/>
      <c r="Q668" s="526"/>
      <c r="R668" s="533"/>
      <c r="S668" s="537"/>
      <c r="T668" s="541" t="e">
        <v>#N/A</v>
      </c>
      <c r="U668" s="545"/>
      <c r="V668" s="551"/>
      <c r="W668" s="552"/>
      <c r="X668" s="560" t="e">
        <v>#N/A</v>
      </c>
      <c r="Y668" s="560"/>
      <c r="Z668" s="564"/>
      <c r="AA668" s="569"/>
      <c r="AB668" s="573" t="e">
        <v>#N/A</v>
      </c>
      <c r="AC668" s="577"/>
      <c r="AD668" s="580" t="str">
        <f t="shared" si="40"/>
        <v/>
      </c>
      <c r="AE668" s="583" t="str">
        <f t="shared" si="41"/>
        <v/>
      </c>
      <c r="AF668" s="583" t="str">
        <f t="shared" si="42"/>
        <v/>
      </c>
      <c r="AG668" s="583" t="str">
        <f t="shared" si="43"/>
        <v/>
      </c>
    </row>
    <row r="669" spans="1:33" ht="24.9" customHeight="1">
      <c r="A669" s="477">
        <v>654</v>
      </c>
      <c r="B669" s="488" t="str">
        <f>IF(基本情報入力シート!C706="","",基本情報入力シート!C706)</f>
        <v/>
      </c>
      <c r="C669" s="488"/>
      <c r="D669" s="488"/>
      <c r="E669" s="488"/>
      <c r="F669" s="488"/>
      <c r="G669" s="488"/>
      <c r="H669" s="488"/>
      <c r="I669" s="488"/>
      <c r="J669" s="494" t="str">
        <f>IF(基本情報入力シート!M706="","",基本情報入力シート!M706)</f>
        <v/>
      </c>
      <c r="K669" s="495" t="str">
        <f>IF(基本情報入力シート!R706="","",基本情報入力シート!R706)</f>
        <v/>
      </c>
      <c r="L669" s="495" t="str">
        <f>IF(基本情報入力シート!W706="","",基本情報入力シート!W706)</f>
        <v/>
      </c>
      <c r="M669" s="502" t="str">
        <f>IF(基本情報入力シート!X706="","",基本情報入力シート!X706)</f>
        <v/>
      </c>
      <c r="N669" s="512" t="str">
        <f>IF(基本情報入力シート!Y706="","",基本情報入力シート!Y706)</f>
        <v/>
      </c>
      <c r="O669" s="519"/>
      <c r="P669" s="523"/>
      <c r="Q669" s="526"/>
      <c r="R669" s="533"/>
      <c r="S669" s="537"/>
      <c r="T669" s="541" t="e">
        <v>#N/A</v>
      </c>
      <c r="U669" s="545"/>
      <c r="V669" s="551"/>
      <c r="W669" s="552"/>
      <c r="X669" s="560" t="e">
        <v>#N/A</v>
      </c>
      <c r="Y669" s="560"/>
      <c r="Z669" s="564"/>
      <c r="AA669" s="569"/>
      <c r="AB669" s="573" t="e">
        <v>#N/A</v>
      </c>
      <c r="AC669" s="577"/>
      <c r="AD669" s="580" t="str">
        <f t="shared" si="40"/>
        <v/>
      </c>
      <c r="AE669" s="583" t="str">
        <f t="shared" si="41"/>
        <v/>
      </c>
      <c r="AF669" s="583" t="str">
        <f t="shared" si="42"/>
        <v/>
      </c>
      <c r="AG669" s="583" t="str">
        <f t="shared" si="43"/>
        <v/>
      </c>
    </row>
    <row r="670" spans="1:33" ht="24.9" customHeight="1">
      <c r="A670" s="477">
        <v>655</v>
      </c>
      <c r="B670" s="488" t="str">
        <f>IF(基本情報入力シート!C707="","",基本情報入力シート!C707)</f>
        <v/>
      </c>
      <c r="C670" s="488"/>
      <c r="D670" s="488"/>
      <c r="E670" s="488"/>
      <c r="F670" s="488"/>
      <c r="G670" s="488"/>
      <c r="H670" s="488"/>
      <c r="I670" s="488"/>
      <c r="J670" s="494" t="str">
        <f>IF(基本情報入力シート!M707="","",基本情報入力シート!M707)</f>
        <v/>
      </c>
      <c r="K670" s="495" t="str">
        <f>IF(基本情報入力シート!R707="","",基本情報入力シート!R707)</f>
        <v/>
      </c>
      <c r="L670" s="495" t="str">
        <f>IF(基本情報入力シート!W707="","",基本情報入力シート!W707)</f>
        <v/>
      </c>
      <c r="M670" s="502" t="str">
        <f>IF(基本情報入力シート!X707="","",基本情報入力シート!X707)</f>
        <v/>
      </c>
      <c r="N670" s="512" t="str">
        <f>IF(基本情報入力シート!Y707="","",基本情報入力シート!Y707)</f>
        <v/>
      </c>
      <c r="O670" s="519"/>
      <c r="P670" s="523"/>
      <c r="Q670" s="526"/>
      <c r="R670" s="533"/>
      <c r="S670" s="537"/>
      <c r="T670" s="541" t="e">
        <v>#N/A</v>
      </c>
      <c r="U670" s="545"/>
      <c r="V670" s="551"/>
      <c r="W670" s="552"/>
      <c r="X670" s="560" t="e">
        <v>#N/A</v>
      </c>
      <c r="Y670" s="560"/>
      <c r="Z670" s="564"/>
      <c r="AA670" s="569"/>
      <c r="AB670" s="573" t="e">
        <v>#N/A</v>
      </c>
      <c r="AC670" s="577"/>
      <c r="AD670" s="580" t="str">
        <f t="shared" si="40"/>
        <v/>
      </c>
      <c r="AE670" s="583" t="str">
        <f t="shared" si="41"/>
        <v/>
      </c>
      <c r="AF670" s="583" t="str">
        <f t="shared" si="42"/>
        <v/>
      </c>
      <c r="AG670" s="583" t="str">
        <f t="shared" si="43"/>
        <v/>
      </c>
    </row>
    <row r="671" spans="1:33" ht="24.9" customHeight="1">
      <c r="A671" s="477">
        <v>656</v>
      </c>
      <c r="B671" s="488" t="str">
        <f>IF(基本情報入力シート!C708="","",基本情報入力シート!C708)</f>
        <v/>
      </c>
      <c r="C671" s="488"/>
      <c r="D671" s="488"/>
      <c r="E671" s="488"/>
      <c r="F671" s="488"/>
      <c r="G671" s="488"/>
      <c r="H671" s="488"/>
      <c r="I671" s="488"/>
      <c r="J671" s="494" t="str">
        <f>IF(基本情報入力シート!M708="","",基本情報入力シート!M708)</f>
        <v/>
      </c>
      <c r="K671" s="495" t="str">
        <f>IF(基本情報入力シート!R708="","",基本情報入力シート!R708)</f>
        <v/>
      </c>
      <c r="L671" s="495" t="str">
        <f>IF(基本情報入力シート!W708="","",基本情報入力シート!W708)</f>
        <v/>
      </c>
      <c r="M671" s="502" t="str">
        <f>IF(基本情報入力シート!X708="","",基本情報入力シート!X708)</f>
        <v/>
      </c>
      <c r="N671" s="512" t="str">
        <f>IF(基本情報入力シート!Y708="","",基本情報入力シート!Y708)</f>
        <v/>
      </c>
      <c r="O671" s="519"/>
      <c r="P671" s="523"/>
      <c r="Q671" s="526"/>
      <c r="R671" s="533"/>
      <c r="S671" s="537"/>
      <c r="T671" s="541" t="e">
        <v>#N/A</v>
      </c>
      <c r="U671" s="545"/>
      <c r="V671" s="551"/>
      <c r="W671" s="552"/>
      <c r="X671" s="560" t="e">
        <v>#N/A</v>
      </c>
      <c r="Y671" s="560"/>
      <c r="Z671" s="564"/>
      <c r="AA671" s="569"/>
      <c r="AB671" s="573" t="e">
        <v>#N/A</v>
      </c>
      <c r="AC671" s="577"/>
      <c r="AD671" s="580" t="str">
        <f t="shared" si="40"/>
        <v/>
      </c>
      <c r="AE671" s="583" t="str">
        <f t="shared" si="41"/>
        <v/>
      </c>
      <c r="AF671" s="583" t="str">
        <f t="shared" si="42"/>
        <v/>
      </c>
      <c r="AG671" s="583" t="str">
        <f t="shared" si="43"/>
        <v/>
      </c>
    </row>
    <row r="672" spans="1:33" ht="24.9" customHeight="1">
      <c r="A672" s="477">
        <v>657</v>
      </c>
      <c r="B672" s="488" t="str">
        <f>IF(基本情報入力シート!C709="","",基本情報入力シート!C709)</f>
        <v/>
      </c>
      <c r="C672" s="488"/>
      <c r="D672" s="488"/>
      <c r="E672" s="488"/>
      <c r="F672" s="488"/>
      <c r="G672" s="488"/>
      <c r="H672" s="488"/>
      <c r="I672" s="488"/>
      <c r="J672" s="494" t="str">
        <f>IF(基本情報入力シート!M709="","",基本情報入力シート!M709)</f>
        <v/>
      </c>
      <c r="K672" s="495" t="str">
        <f>IF(基本情報入力シート!R709="","",基本情報入力シート!R709)</f>
        <v/>
      </c>
      <c r="L672" s="495" t="str">
        <f>IF(基本情報入力シート!W709="","",基本情報入力シート!W709)</f>
        <v/>
      </c>
      <c r="M672" s="502" t="str">
        <f>IF(基本情報入力シート!X709="","",基本情報入力シート!X709)</f>
        <v/>
      </c>
      <c r="N672" s="512" t="str">
        <f>IF(基本情報入力シート!Y709="","",基本情報入力シート!Y709)</f>
        <v/>
      </c>
      <c r="O672" s="519"/>
      <c r="P672" s="523"/>
      <c r="Q672" s="526"/>
      <c r="R672" s="533"/>
      <c r="S672" s="537"/>
      <c r="T672" s="541" t="e">
        <v>#N/A</v>
      </c>
      <c r="U672" s="545"/>
      <c r="V672" s="551"/>
      <c r="W672" s="552"/>
      <c r="X672" s="560" t="e">
        <v>#N/A</v>
      </c>
      <c r="Y672" s="560"/>
      <c r="Z672" s="564"/>
      <c r="AA672" s="569"/>
      <c r="AB672" s="573" t="e">
        <v>#N/A</v>
      </c>
      <c r="AC672" s="577"/>
      <c r="AD672" s="580" t="str">
        <f t="shared" si="40"/>
        <v/>
      </c>
      <c r="AE672" s="583" t="str">
        <f t="shared" si="41"/>
        <v/>
      </c>
      <c r="AF672" s="583" t="str">
        <f t="shared" si="42"/>
        <v/>
      </c>
      <c r="AG672" s="583" t="str">
        <f t="shared" si="43"/>
        <v/>
      </c>
    </row>
    <row r="673" spans="1:33" ht="24.9" customHeight="1">
      <c r="A673" s="477">
        <v>658</v>
      </c>
      <c r="B673" s="488" t="str">
        <f>IF(基本情報入力シート!C710="","",基本情報入力シート!C710)</f>
        <v/>
      </c>
      <c r="C673" s="488"/>
      <c r="D673" s="488"/>
      <c r="E673" s="488"/>
      <c r="F673" s="488"/>
      <c r="G673" s="488"/>
      <c r="H673" s="488"/>
      <c r="I673" s="488"/>
      <c r="J673" s="494" t="str">
        <f>IF(基本情報入力シート!M710="","",基本情報入力シート!M710)</f>
        <v/>
      </c>
      <c r="K673" s="495" t="str">
        <f>IF(基本情報入力シート!R710="","",基本情報入力シート!R710)</f>
        <v/>
      </c>
      <c r="L673" s="495" t="str">
        <f>IF(基本情報入力シート!W710="","",基本情報入力シート!W710)</f>
        <v/>
      </c>
      <c r="M673" s="502" t="str">
        <f>IF(基本情報入力シート!X710="","",基本情報入力シート!X710)</f>
        <v/>
      </c>
      <c r="N673" s="512" t="str">
        <f>IF(基本情報入力シート!Y710="","",基本情報入力シート!Y710)</f>
        <v/>
      </c>
      <c r="O673" s="519"/>
      <c r="P673" s="523"/>
      <c r="Q673" s="526"/>
      <c r="R673" s="533"/>
      <c r="S673" s="537"/>
      <c r="T673" s="541" t="e">
        <v>#N/A</v>
      </c>
      <c r="U673" s="545"/>
      <c r="V673" s="551"/>
      <c r="W673" s="552"/>
      <c r="X673" s="560" t="e">
        <v>#N/A</v>
      </c>
      <c r="Y673" s="560"/>
      <c r="Z673" s="564"/>
      <c r="AA673" s="569"/>
      <c r="AB673" s="573" t="e">
        <v>#N/A</v>
      </c>
      <c r="AC673" s="577"/>
      <c r="AD673" s="580" t="str">
        <f t="shared" si="40"/>
        <v/>
      </c>
      <c r="AE673" s="583" t="str">
        <f t="shared" si="41"/>
        <v/>
      </c>
      <c r="AF673" s="583" t="str">
        <f t="shared" si="42"/>
        <v/>
      </c>
      <c r="AG673" s="583" t="str">
        <f t="shared" si="43"/>
        <v/>
      </c>
    </row>
    <row r="674" spans="1:33" ht="24.9" customHeight="1">
      <c r="A674" s="477">
        <v>659</v>
      </c>
      <c r="B674" s="488" t="str">
        <f>IF(基本情報入力シート!C711="","",基本情報入力シート!C711)</f>
        <v/>
      </c>
      <c r="C674" s="488"/>
      <c r="D674" s="488"/>
      <c r="E674" s="488"/>
      <c r="F674" s="488"/>
      <c r="G674" s="488"/>
      <c r="H674" s="488"/>
      <c r="I674" s="488"/>
      <c r="J674" s="494" t="str">
        <f>IF(基本情報入力シート!M711="","",基本情報入力シート!M711)</f>
        <v/>
      </c>
      <c r="K674" s="495" t="str">
        <f>IF(基本情報入力シート!R711="","",基本情報入力シート!R711)</f>
        <v/>
      </c>
      <c r="L674" s="495" t="str">
        <f>IF(基本情報入力シート!W711="","",基本情報入力シート!W711)</f>
        <v/>
      </c>
      <c r="M674" s="502" t="str">
        <f>IF(基本情報入力シート!X711="","",基本情報入力シート!X711)</f>
        <v/>
      </c>
      <c r="N674" s="512" t="str">
        <f>IF(基本情報入力シート!Y711="","",基本情報入力シート!Y711)</f>
        <v/>
      </c>
      <c r="O674" s="519"/>
      <c r="P674" s="523"/>
      <c r="Q674" s="526"/>
      <c r="R674" s="533"/>
      <c r="S674" s="537"/>
      <c r="T674" s="541" t="e">
        <v>#N/A</v>
      </c>
      <c r="U674" s="545"/>
      <c r="V674" s="551"/>
      <c r="W674" s="552"/>
      <c r="X674" s="560" t="e">
        <v>#N/A</v>
      </c>
      <c r="Y674" s="560"/>
      <c r="Z674" s="564"/>
      <c r="AA674" s="569"/>
      <c r="AB674" s="573" t="e">
        <v>#N/A</v>
      </c>
      <c r="AC674" s="577"/>
      <c r="AD674" s="580" t="str">
        <f t="shared" si="40"/>
        <v/>
      </c>
      <c r="AE674" s="583" t="str">
        <f t="shared" si="41"/>
        <v/>
      </c>
      <c r="AF674" s="583" t="str">
        <f t="shared" si="42"/>
        <v/>
      </c>
      <c r="AG674" s="583" t="str">
        <f t="shared" si="43"/>
        <v/>
      </c>
    </row>
    <row r="675" spans="1:33" ht="24.9" customHeight="1">
      <c r="A675" s="477">
        <v>660</v>
      </c>
      <c r="B675" s="488" t="str">
        <f>IF(基本情報入力シート!C712="","",基本情報入力シート!C712)</f>
        <v/>
      </c>
      <c r="C675" s="488"/>
      <c r="D675" s="488"/>
      <c r="E675" s="488"/>
      <c r="F675" s="488"/>
      <c r="G675" s="488"/>
      <c r="H675" s="488"/>
      <c r="I675" s="488"/>
      <c r="J675" s="494" t="str">
        <f>IF(基本情報入力シート!M712="","",基本情報入力シート!M712)</f>
        <v/>
      </c>
      <c r="K675" s="495" t="str">
        <f>IF(基本情報入力シート!R712="","",基本情報入力シート!R712)</f>
        <v/>
      </c>
      <c r="L675" s="495" t="str">
        <f>IF(基本情報入力シート!W712="","",基本情報入力シート!W712)</f>
        <v/>
      </c>
      <c r="M675" s="502" t="str">
        <f>IF(基本情報入力シート!X712="","",基本情報入力シート!X712)</f>
        <v/>
      </c>
      <c r="N675" s="512" t="str">
        <f>IF(基本情報入力シート!Y712="","",基本情報入力シート!Y712)</f>
        <v/>
      </c>
      <c r="O675" s="519"/>
      <c r="P675" s="523"/>
      <c r="Q675" s="526"/>
      <c r="R675" s="533"/>
      <c r="S675" s="537"/>
      <c r="T675" s="541" t="e">
        <v>#N/A</v>
      </c>
      <c r="U675" s="545"/>
      <c r="V675" s="551"/>
      <c r="W675" s="552"/>
      <c r="X675" s="560" t="e">
        <v>#N/A</v>
      </c>
      <c r="Y675" s="560"/>
      <c r="Z675" s="564"/>
      <c r="AA675" s="569"/>
      <c r="AB675" s="573" t="e">
        <v>#N/A</v>
      </c>
      <c r="AC675" s="577"/>
      <c r="AD675" s="580" t="str">
        <f t="shared" si="40"/>
        <v/>
      </c>
      <c r="AE675" s="583" t="str">
        <f t="shared" si="41"/>
        <v/>
      </c>
      <c r="AF675" s="583" t="str">
        <f t="shared" si="42"/>
        <v/>
      </c>
      <c r="AG675" s="583" t="str">
        <f t="shared" si="43"/>
        <v/>
      </c>
    </row>
    <row r="676" spans="1:33" ht="24.9" customHeight="1">
      <c r="A676" s="477">
        <v>661</v>
      </c>
      <c r="B676" s="488" t="str">
        <f>IF(基本情報入力シート!C713="","",基本情報入力シート!C713)</f>
        <v/>
      </c>
      <c r="C676" s="488"/>
      <c r="D676" s="488"/>
      <c r="E676" s="488"/>
      <c r="F676" s="488"/>
      <c r="G676" s="488"/>
      <c r="H676" s="488"/>
      <c r="I676" s="488"/>
      <c r="J676" s="494" t="str">
        <f>IF(基本情報入力シート!M713="","",基本情報入力シート!M713)</f>
        <v/>
      </c>
      <c r="K676" s="495" t="str">
        <f>IF(基本情報入力シート!R713="","",基本情報入力シート!R713)</f>
        <v/>
      </c>
      <c r="L676" s="495" t="str">
        <f>IF(基本情報入力シート!W713="","",基本情報入力シート!W713)</f>
        <v/>
      </c>
      <c r="M676" s="502" t="str">
        <f>IF(基本情報入力シート!X713="","",基本情報入力シート!X713)</f>
        <v/>
      </c>
      <c r="N676" s="512" t="str">
        <f>IF(基本情報入力シート!Y713="","",基本情報入力シート!Y713)</f>
        <v/>
      </c>
      <c r="O676" s="519"/>
      <c r="P676" s="523"/>
      <c r="Q676" s="526"/>
      <c r="R676" s="533"/>
      <c r="S676" s="537"/>
      <c r="T676" s="541" t="e">
        <v>#N/A</v>
      </c>
      <c r="U676" s="545"/>
      <c r="V676" s="551"/>
      <c r="W676" s="552"/>
      <c r="X676" s="560" t="e">
        <v>#N/A</v>
      </c>
      <c r="Y676" s="560"/>
      <c r="Z676" s="564"/>
      <c r="AA676" s="569"/>
      <c r="AB676" s="573" t="e">
        <v>#N/A</v>
      </c>
      <c r="AC676" s="577"/>
      <c r="AD676" s="580" t="str">
        <f t="shared" si="40"/>
        <v/>
      </c>
      <c r="AE676" s="583" t="str">
        <f t="shared" si="41"/>
        <v/>
      </c>
      <c r="AF676" s="583" t="str">
        <f t="shared" si="42"/>
        <v/>
      </c>
      <c r="AG676" s="583" t="str">
        <f t="shared" si="43"/>
        <v/>
      </c>
    </row>
    <row r="677" spans="1:33" ht="24.9" customHeight="1">
      <c r="A677" s="477">
        <v>662</v>
      </c>
      <c r="B677" s="488" t="str">
        <f>IF(基本情報入力シート!C714="","",基本情報入力シート!C714)</f>
        <v/>
      </c>
      <c r="C677" s="488"/>
      <c r="D677" s="488"/>
      <c r="E677" s="488"/>
      <c r="F677" s="488"/>
      <c r="G677" s="488"/>
      <c r="H677" s="488"/>
      <c r="I677" s="488"/>
      <c r="J677" s="494" t="str">
        <f>IF(基本情報入力シート!M714="","",基本情報入力シート!M714)</f>
        <v/>
      </c>
      <c r="K677" s="495" t="str">
        <f>IF(基本情報入力シート!R714="","",基本情報入力シート!R714)</f>
        <v/>
      </c>
      <c r="L677" s="495" t="str">
        <f>IF(基本情報入力シート!W714="","",基本情報入力シート!W714)</f>
        <v/>
      </c>
      <c r="M677" s="502" t="str">
        <f>IF(基本情報入力シート!X714="","",基本情報入力シート!X714)</f>
        <v/>
      </c>
      <c r="N677" s="512" t="str">
        <f>IF(基本情報入力シート!Y714="","",基本情報入力シート!Y714)</f>
        <v/>
      </c>
      <c r="O677" s="519"/>
      <c r="P677" s="523"/>
      <c r="Q677" s="526"/>
      <c r="R677" s="533"/>
      <c r="S677" s="537"/>
      <c r="T677" s="541" t="e">
        <v>#N/A</v>
      </c>
      <c r="U677" s="545"/>
      <c r="V677" s="551"/>
      <c r="W677" s="552"/>
      <c r="X677" s="560" t="e">
        <v>#N/A</v>
      </c>
      <c r="Y677" s="560"/>
      <c r="Z677" s="564"/>
      <c r="AA677" s="569"/>
      <c r="AB677" s="573" t="e">
        <v>#N/A</v>
      </c>
      <c r="AC677" s="577"/>
      <c r="AD677" s="580" t="str">
        <f t="shared" si="40"/>
        <v/>
      </c>
      <c r="AE677" s="583" t="str">
        <f t="shared" si="41"/>
        <v/>
      </c>
      <c r="AF677" s="583" t="str">
        <f t="shared" si="42"/>
        <v/>
      </c>
      <c r="AG677" s="583" t="str">
        <f t="shared" si="43"/>
        <v/>
      </c>
    </row>
    <row r="678" spans="1:33" ht="24.9" customHeight="1">
      <c r="A678" s="477">
        <v>663</v>
      </c>
      <c r="B678" s="488" t="str">
        <f>IF(基本情報入力シート!C715="","",基本情報入力シート!C715)</f>
        <v/>
      </c>
      <c r="C678" s="488"/>
      <c r="D678" s="488"/>
      <c r="E678" s="488"/>
      <c r="F678" s="488"/>
      <c r="G678" s="488"/>
      <c r="H678" s="488"/>
      <c r="I678" s="488"/>
      <c r="J678" s="494" t="str">
        <f>IF(基本情報入力シート!M715="","",基本情報入力シート!M715)</f>
        <v/>
      </c>
      <c r="K678" s="495" t="str">
        <f>IF(基本情報入力シート!R715="","",基本情報入力シート!R715)</f>
        <v/>
      </c>
      <c r="L678" s="495" t="str">
        <f>IF(基本情報入力シート!W715="","",基本情報入力シート!W715)</f>
        <v/>
      </c>
      <c r="M678" s="502" t="str">
        <f>IF(基本情報入力シート!X715="","",基本情報入力シート!X715)</f>
        <v/>
      </c>
      <c r="N678" s="512" t="str">
        <f>IF(基本情報入力シート!Y715="","",基本情報入力シート!Y715)</f>
        <v/>
      </c>
      <c r="O678" s="519"/>
      <c r="P678" s="523"/>
      <c r="Q678" s="526"/>
      <c r="R678" s="533"/>
      <c r="S678" s="537"/>
      <c r="T678" s="541" t="e">
        <v>#N/A</v>
      </c>
      <c r="U678" s="545"/>
      <c r="V678" s="551"/>
      <c r="W678" s="552"/>
      <c r="X678" s="560" t="e">
        <v>#N/A</v>
      </c>
      <c r="Y678" s="560"/>
      <c r="Z678" s="564"/>
      <c r="AA678" s="569"/>
      <c r="AB678" s="573" t="e">
        <v>#N/A</v>
      </c>
      <c r="AC678" s="577"/>
      <c r="AD678" s="580" t="str">
        <f t="shared" si="40"/>
        <v/>
      </c>
      <c r="AE678" s="583" t="str">
        <f t="shared" si="41"/>
        <v/>
      </c>
      <c r="AF678" s="583" t="str">
        <f t="shared" si="42"/>
        <v/>
      </c>
      <c r="AG678" s="583" t="str">
        <f t="shared" si="43"/>
        <v/>
      </c>
    </row>
    <row r="679" spans="1:33" ht="24.9" customHeight="1">
      <c r="A679" s="477">
        <v>664</v>
      </c>
      <c r="B679" s="488" t="str">
        <f>IF(基本情報入力シート!C716="","",基本情報入力シート!C716)</f>
        <v/>
      </c>
      <c r="C679" s="488"/>
      <c r="D679" s="488"/>
      <c r="E679" s="488"/>
      <c r="F679" s="488"/>
      <c r="G679" s="488"/>
      <c r="H679" s="488"/>
      <c r="I679" s="488"/>
      <c r="J679" s="494" t="str">
        <f>IF(基本情報入力シート!M716="","",基本情報入力シート!M716)</f>
        <v/>
      </c>
      <c r="K679" s="495" t="str">
        <f>IF(基本情報入力シート!R716="","",基本情報入力シート!R716)</f>
        <v/>
      </c>
      <c r="L679" s="495" t="str">
        <f>IF(基本情報入力シート!W716="","",基本情報入力シート!W716)</f>
        <v/>
      </c>
      <c r="M679" s="502" t="str">
        <f>IF(基本情報入力シート!X716="","",基本情報入力シート!X716)</f>
        <v/>
      </c>
      <c r="N679" s="512" t="str">
        <f>IF(基本情報入力シート!Y716="","",基本情報入力シート!Y716)</f>
        <v/>
      </c>
      <c r="O679" s="519"/>
      <c r="P679" s="523"/>
      <c r="Q679" s="526"/>
      <c r="R679" s="533"/>
      <c r="S679" s="537"/>
      <c r="T679" s="541" t="e">
        <v>#N/A</v>
      </c>
      <c r="U679" s="545"/>
      <c r="V679" s="551"/>
      <c r="W679" s="552"/>
      <c r="X679" s="560" t="e">
        <v>#N/A</v>
      </c>
      <c r="Y679" s="560"/>
      <c r="Z679" s="564"/>
      <c r="AA679" s="569"/>
      <c r="AB679" s="573" t="e">
        <v>#N/A</v>
      </c>
      <c r="AC679" s="577"/>
      <c r="AD679" s="580" t="str">
        <f t="shared" si="40"/>
        <v/>
      </c>
      <c r="AE679" s="583" t="str">
        <f t="shared" si="41"/>
        <v/>
      </c>
      <c r="AF679" s="583" t="str">
        <f t="shared" si="42"/>
        <v/>
      </c>
      <c r="AG679" s="583" t="str">
        <f t="shared" si="43"/>
        <v/>
      </c>
    </row>
    <row r="680" spans="1:33" ht="24.9" customHeight="1">
      <c r="A680" s="477">
        <v>665</v>
      </c>
      <c r="B680" s="488" t="str">
        <f>IF(基本情報入力シート!C717="","",基本情報入力シート!C717)</f>
        <v/>
      </c>
      <c r="C680" s="488"/>
      <c r="D680" s="488"/>
      <c r="E680" s="488"/>
      <c r="F680" s="488"/>
      <c r="G680" s="488"/>
      <c r="H680" s="488"/>
      <c r="I680" s="488"/>
      <c r="J680" s="494" t="str">
        <f>IF(基本情報入力シート!M717="","",基本情報入力シート!M717)</f>
        <v/>
      </c>
      <c r="K680" s="495" t="str">
        <f>IF(基本情報入力シート!R717="","",基本情報入力シート!R717)</f>
        <v/>
      </c>
      <c r="L680" s="495" t="str">
        <f>IF(基本情報入力シート!W717="","",基本情報入力シート!W717)</f>
        <v/>
      </c>
      <c r="M680" s="502" t="str">
        <f>IF(基本情報入力シート!X717="","",基本情報入力シート!X717)</f>
        <v/>
      </c>
      <c r="N680" s="512" t="str">
        <f>IF(基本情報入力シート!Y717="","",基本情報入力シート!Y717)</f>
        <v/>
      </c>
      <c r="O680" s="519"/>
      <c r="P680" s="523"/>
      <c r="Q680" s="526"/>
      <c r="R680" s="533"/>
      <c r="S680" s="537"/>
      <c r="T680" s="541" t="e">
        <v>#N/A</v>
      </c>
      <c r="U680" s="545"/>
      <c r="V680" s="551"/>
      <c r="W680" s="552"/>
      <c r="X680" s="560" t="e">
        <v>#N/A</v>
      </c>
      <c r="Y680" s="560"/>
      <c r="Z680" s="564"/>
      <c r="AA680" s="569"/>
      <c r="AB680" s="573" t="e">
        <v>#N/A</v>
      </c>
      <c r="AC680" s="577"/>
      <c r="AD680" s="580" t="str">
        <f t="shared" si="40"/>
        <v/>
      </c>
      <c r="AE680" s="583" t="str">
        <f t="shared" si="41"/>
        <v/>
      </c>
      <c r="AF680" s="583" t="str">
        <f t="shared" si="42"/>
        <v/>
      </c>
      <c r="AG680" s="583" t="str">
        <f t="shared" si="43"/>
        <v/>
      </c>
    </row>
    <row r="681" spans="1:33" ht="24.9" customHeight="1">
      <c r="A681" s="477">
        <v>666</v>
      </c>
      <c r="B681" s="488" t="str">
        <f>IF(基本情報入力シート!C718="","",基本情報入力シート!C718)</f>
        <v/>
      </c>
      <c r="C681" s="488"/>
      <c r="D681" s="488"/>
      <c r="E681" s="488"/>
      <c r="F681" s="488"/>
      <c r="G681" s="488"/>
      <c r="H681" s="488"/>
      <c r="I681" s="488"/>
      <c r="J681" s="494" t="str">
        <f>IF(基本情報入力シート!M718="","",基本情報入力シート!M718)</f>
        <v/>
      </c>
      <c r="K681" s="495" t="str">
        <f>IF(基本情報入力シート!R718="","",基本情報入力シート!R718)</f>
        <v/>
      </c>
      <c r="L681" s="495" t="str">
        <f>IF(基本情報入力シート!W718="","",基本情報入力シート!W718)</f>
        <v/>
      </c>
      <c r="M681" s="502" t="str">
        <f>IF(基本情報入力シート!X718="","",基本情報入力シート!X718)</f>
        <v/>
      </c>
      <c r="N681" s="512" t="str">
        <f>IF(基本情報入力シート!Y718="","",基本情報入力シート!Y718)</f>
        <v/>
      </c>
      <c r="O681" s="519"/>
      <c r="P681" s="523"/>
      <c r="Q681" s="526"/>
      <c r="R681" s="533"/>
      <c r="S681" s="537"/>
      <c r="T681" s="541" t="e">
        <v>#N/A</v>
      </c>
      <c r="U681" s="545"/>
      <c r="V681" s="551"/>
      <c r="W681" s="552"/>
      <c r="X681" s="560" t="e">
        <v>#N/A</v>
      </c>
      <c r="Y681" s="560"/>
      <c r="Z681" s="564"/>
      <c r="AA681" s="569"/>
      <c r="AB681" s="573" t="e">
        <v>#N/A</v>
      </c>
      <c r="AC681" s="577"/>
      <c r="AD681" s="580" t="str">
        <f t="shared" si="40"/>
        <v/>
      </c>
      <c r="AE681" s="583" t="str">
        <f t="shared" si="41"/>
        <v/>
      </c>
      <c r="AF681" s="583" t="str">
        <f t="shared" si="42"/>
        <v/>
      </c>
      <c r="AG681" s="583" t="str">
        <f t="shared" si="43"/>
        <v/>
      </c>
    </row>
    <row r="682" spans="1:33" ht="24.9" customHeight="1">
      <c r="A682" s="477">
        <v>667</v>
      </c>
      <c r="B682" s="488" t="str">
        <f>IF(基本情報入力シート!C719="","",基本情報入力シート!C719)</f>
        <v/>
      </c>
      <c r="C682" s="488"/>
      <c r="D682" s="488"/>
      <c r="E682" s="488"/>
      <c r="F682" s="488"/>
      <c r="G682" s="488"/>
      <c r="H682" s="488"/>
      <c r="I682" s="488"/>
      <c r="J682" s="494" t="str">
        <f>IF(基本情報入力シート!M719="","",基本情報入力シート!M719)</f>
        <v/>
      </c>
      <c r="K682" s="495" t="str">
        <f>IF(基本情報入力シート!R719="","",基本情報入力シート!R719)</f>
        <v/>
      </c>
      <c r="L682" s="495" t="str">
        <f>IF(基本情報入力シート!W719="","",基本情報入力シート!W719)</f>
        <v/>
      </c>
      <c r="M682" s="502" t="str">
        <f>IF(基本情報入力シート!X719="","",基本情報入力シート!X719)</f>
        <v/>
      </c>
      <c r="N682" s="512" t="str">
        <f>IF(基本情報入力シート!Y719="","",基本情報入力シート!Y719)</f>
        <v/>
      </c>
      <c r="O682" s="519"/>
      <c r="P682" s="523"/>
      <c r="Q682" s="526"/>
      <c r="R682" s="533"/>
      <c r="S682" s="537"/>
      <c r="T682" s="541" t="e">
        <v>#N/A</v>
      </c>
      <c r="U682" s="545"/>
      <c r="V682" s="551"/>
      <c r="W682" s="552"/>
      <c r="X682" s="560" t="e">
        <v>#N/A</v>
      </c>
      <c r="Y682" s="560"/>
      <c r="Z682" s="564"/>
      <c r="AA682" s="569"/>
      <c r="AB682" s="573" t="e">
        <v>#N/A</v>
      </c>
      <c r="AC682" s="577"/>
      <c r="AD682" s="580" t="str">
        <f t="shared" si="40"/>
        <v/>
      </c>
      <c r="AE682" s="583" t="str">
        <f t="shared" si="41"/>
        <v/>
      </c>
      <c r="AF682" s="583" t="str">
        <f t="shared" si="42"/>
        <v/>
      </c>
      <c r="AG682" s="583" t="str">
        <f t="shared" si="43"/>
        <v/>
      </c>
    </row>
    <row r="683" spans="1:33" ht="24.9" customHeight="1">
      <c r="A683" s="477">
        <v>668</v>
      </c>
      <c r="B683" s="488" t="str">
        <f>IF(基本情報入力シート!C720="","",基本情報入力シート!C720)</f>
        <v/>
      </c>
      <c r="C683" s="488"/>
      <c r="D683" s="488"/>
      <c r="E683" s="488"/>
      <c r="F683" s="488"/>
      <c r="G683" s="488"/>
      <c r="H683" s="488"/>
      <c r="I683" s="488"/>
      <c r="J683" s="494" t="str">
        <f>IF(基本情報入力シート!M720="","",基本情報入力シート!M720)</f>
        <v/>
      </c>
      <c r="K683" s="495" t="str">
        <f>IF(基本情報入力シート!R720="","",基本情報入力シート!R720)</f>
        <v/>
      </c>
      <c r="L683" s="495" t="str">
        <f>IF(基本情報入力シート!W720="","",基本情報入力シート!W720)</f>
        <v/>
      </c>
      <c r="M683" s="502" t="str">
        <f>IF(基本情報入力シート!X720="","",基本情報入力シート!X720)</f>
        <v/>
      </c>
      <c r="N683" s="512" t="str">
        <f>IF(基本情報入力シート!Y720="","",基本情報入力シート!Y720)</f>
        <v/>
      </c>
      <c r="O683" s="519"/>
      <c r="P683" s="523"/>
      <c r="Q683" s="526"/>
      <c r="R683" s="533"/>
      <c r="S683" s="537"/>
      <c r="T683" s="541" t="e">
        <v>#N/A</v>
      </c>
      <c r="U683" s="545"/>
      <c r="V683" s="551"/>
      <c r="W683" s="552"/>
      <c r="X683" s="560" t="e">
        <v>#N/A</v>
      </c>
      <c r="Y683" s="560"/>
      <c r="Z683" s="564"/>
      <c r="AA683" s="569"/>
      <c r="AB683" s="573" t="e">
        <v>#N/A</v>
      </c>
      <c r="AC683" s="577"/>
      <c r="AD683" s="580" t="str">
        <f t="shared" si="40"/>
        <v/>
      </c>
      <c r="AE683" s="583" t="str">
        <f t="shared" si="41"/>
        <v/>
      </c>
      <c r="AF683" s="583" t="str">
        <f t="shared" si="42"/>
        <v/>
      </c>
      <c r="AG683" s="583" t="str">
        <f t="shared" si="43"/>
        <v/>
      </c>
    </row>
    <row r="684" spans="1:33" ht="24.9" customHeight="1">
      <c r="A684" s="477">
        <v>669</v>
      </c>
      <c r="B684" s="488" t="str">
        <f>IF(基本情報入力シート!C721="","",基本情報入力シート!C721)</f>
        <v/>
      </c>
      <c r="C684" s="488"/>
      <c r="D684" s="488"/>
      <c r="E684" s="488"/>
      <c r="F684" s="488"/>
      <c r="G684" s="488"/>
      <c r="H684" s="488"/>
      <c r="I684" s="488"/>
      <c r="J684" s="494" t="str">
        <f>IF(基本情報入力シート!M721="","",基本情報入力シート!M721)</f>
        <v/>
      </c>
      <c r="K684" s="495" t="str">
        <f>IF(基本情報入力シート!R721="","",基本情報入力シート!R721)</f>
        <v/>
      </c>
      <c r="L684" s="495" t="str">
        <f>IF(基本情報入力シート!W721="","",基本情報入力シート!W721)</f>
        <v/>
      </c>
      <c r="M684" s="502" t="str">
        <f>IF(基本情報入力シート!X721="","",基本情報入力シート!X721)</f>
        <v/>
      </c>
      <c r="N684" s="512" t="str">
        <f>IF(基本情報入力シート!Y721="","",基本情報入力シート!Y721)</f>
        <v/>
      </c>
      <c r="O684" s="519"/>
      <c r="P684" s="523"/>
      <c r="Q684" s="526"/>
      <c r="R684" s="533"/>
      <c r="S684" s="537"/>
      <c r="T684" s="541" t="e">
        <v>#N/A</v>
      </c>
      <c r="U684" s="545"/>
      <c r="V684" s="551"/>
      <c r="W684" s="552"/>
      <c r="X684" s="560" t="e">
        <v>#N/A</v>
      </c>
      <c r="Y684" s="560"/>
      <c r="Z684" s="564"/>
      <c r="AA684" s="569"/>
      <c r="AB684" s="573" t="e">
        <v>#N/A</v>
      </c>
      <c r="AC684" s="577"/>
      <c r="AD684" s="580" t="str">
        <f t="shared" si="40"/>
        <v/>
      </c>
      <c r="AE684" s="583" t="str">
        <f t="shared" si="41"/>
        <v/>
      </c>
      <c r="AF684" s="583" t="str">
        <f t="shared" si="42"/>
        <v/>
      </c>
      <c r="AG684" s="583" t="str">
        <f t="shared" si="43"/>
        <v/>
      </c>
    </row>
    <row r="685" spans="1:33" ht="24.9" customHeight="1">
      <c r="A685" s="477">
        <v>670</v>
      </c>
      <c r="B685" s="488" t="str">
        <f>IF(基本情報入力シート!C722="","",基本情報入力シート!C722)</f>
        <v/>
      </c>
      <c r="C685" s="488"/>
      <c r="D685" s="488"/>
      <c r="E685" s="488"/>
      <c r="F685" s="488"/>
      <c r="G685" s="488"/>
      <c r="H685" s="488"/>
      <c r="I685" s="488"/>
      <c r="J685" s="494" t="str">
        <f>IF(基本情報入力シート!M722="","",基本情報入力シート!M722)</f>
        <v/>
      </c>
      <c r="K685" s="495" t="str">
        <f>IF(基本情報入力シート!R722="","",基本情報入力シート!R722)</f>
        <v/>
      </c>
      <c r="L685" s="495" t="str">
        <f>IF(基本情報入力シート!W722="","",基本情報入力シート!W722)</f>
        <v/>
      </c>
      <c r="M685" s="502" t="str">
        <f>IF(基本情報入力シート!X722="","",基本情報入力シート!X722)</f>
        <v/>
      </c>
      <c r="N685" s="512" t="str">
        <f>IF(基本情報入力シート!Y722="","",基本情報入力シート!Y722)</f>
        <v/>
      </c>
      <c r="O685" s="519"/>
      <c r="P685" s="523"/>
      <c r="Q685" s="526"/>
      <c r="R685" s="533"/>
      <c r="S685" s="537"/>
      <c r="T685" s="541" t="e">
        <v>#N/A</v>
      </c>
      <c r="U685" s="545"/>
      <c r="V685" s="551"/>
      <c r="W685" s="552"/>
      <c r="X685" s="560" t="e">
        <v>#N/A</v>
      </c>
      <c r="Y685" s="560"/>
      <c r="Z685" s="564"/>
      <c r="AA685" s="569"/>
      <c r="AB685" s="573" t="e">
        <v>#N/A</v>
      </c>
      <c r="AC685" s="577"/>
      <c r="AD685" s="580" t="str">
        <f t="shared" si="40"/>
        <v/>
      </c>
      <c r="AE685" s="583" t="str">
        <f t="shared" si="41"/>
        <v/>
      </c>
      <c r="AF685" s="583" t="str">
        <f t="shared" si="42"/>
        <v/>
      </c>
      <c r="AG685" s="583" t="str">
        <f t="shared" si="43"/>
        <v/>
      </c>
    </row>
    <row r="686" spans="1:33" ht="24.9" customHeight="1">
      <c r="A686" s="477">
        <v>671</v>
      </c>
      <c r="B686" s="488" t="str">
        <f>IF(基本情報入力シート!C723="","",基本情報入力シート!C723)</f>
        <v/>
      </c>
      <c r="C686" s="488"/>
      <c r="D686" s="488"/>
      <c r="E686" s="488"/>
      <c r="F686" s="488"/>
      <c r="G686" s="488"/>
      <c r="H686" s="488"/>
      <c r="I686" s="488"/>
      <c r="J686" s="494" t="str">
        <f>IF(基本情報入力シート!M723="","",基本情報入力シート!M723)</f>
        <v/>
      </c>
      <c r="K686" s="495" t="str">
        <f>IF(基本情報入力シート!R723="","",基本情報入力シート!R723)</f>
        <v/>
      </c>
      <c r="L686" s="495" t="str">
        <f>IF(基本情報入力シート!W723="","",基本情報入力シート!W723)</f>
        <v/>
      </c>
      <c r="M686" s="502" t="str">
        <f>IF(基本情報入力シート!X723="","",基本情報入力シート!X723)</f>
        <v/>
      </c>
      <c r="N686" s="512" t="str">
        <f>IF(基本情報入力シート!Y723="","",基本情報入力シート!Y723)</f>
        <v/>
      </c>
      <c r="O686" s="519"/>
      <c r="P686" s="523"/>
      <c r="Q686" s="526"/>
      <c r="R686" s="533"/>
      <c r="S686" s="537"/>
      <c r="T686" s="541" t="e">
        <v>#N/A</v>
      </c>
      <c r="U686" s="545"/>
      <c r="V686" s="551"/>
      <c r="W686" s="552"/>
      <c r="X686" s="560" t="e">
        <v>#N/A</v>
      </c>
      <c r="Y686" s="560"/>
      <c r="Z686" s="564"/>
      <c r="AA686" s="569"/>
      <c r="AB686" s="573" t="e">
        <v>#N/A</v>
      </c>
      <c r="AC686" s="577"/>
      <c r="AD686" s="580" t="str">
        <f t="shared" si="40"/>
        <v/>
      </c>
      <c r="AE686" s="583" t="str">
        <f t="shared" si="41"/>
        <v/>
      </c>
      <c r="AF686" s="583" t="str">
        <f t="shared" si="42"/>
        <v/>
      </c>
      <c r="AG686" s="583" t="str">
        <f t="shared" si="43"/>
        <v/>
      </c>
    </row>
    <row r="687" spans="1:33" ht="24.9" customHeight="1">
      <c r="A687" s="477">
        <v>672</v>
      </c>
      <c r="B687" s="488" t="str">
        <f>IF(基本情報入力シート!C724="","",基本情報入力シート!C724)</f>
        <v/>
      </c>
      <c r="C687" s="488"/>
      <c r="D687" s="488"/>
      <c r="E687" s="488"/>
      <c r="F687" s="488"/>
      <c r="G687" s="488"/>
      <c r="H687" s="488"/>
      <c r="I687" s="488"/>
      <c r="J687" s="494" t="str">
        <f>IF(基本情報入力シート!M724="","",基本情報入力シート!M724)</f>
        <v/>
      </c>
      <c r="K687" s="495" t="str">
        <f>IF(基本情報入力シート!R724="","",基本情報入力シート!R724)</f>
        <v/>
      </c>
      <c r="L687" s="495" t="str">
        <f>IF(基本情報入力シート!W724="","",基本情報入力シート!W724)</f>
        <v/>
      </c>
      <c r="M687" s="502" t="str">
        <f>IF(基本情報入力シート!X724="","",基本情報入力シート!X724)</f>
        <v/>
      </c>
      <c r="N687" s="512" t="str">
        <f>IF(基本情報入力シート!Y724="","",基本情報入力シート!Y724)</f>
        <v/>
      </c>
      <c r="O687" s="519"/>
      <c r="P687" s="523"/>
      <c r="Q687" s="526"/>
      <c r="R687" s="533"/>
      <c r="S687" s="537"/>
      <c r="T687" s="541" t="e">
        <v>#N/A</v>
      </c>
      <c r="U687" s="545"/>
      <c r="V687" s="551"/>
      <c r="W687" s="552"/>
      <c r="X687" s="560" t="e">
        <v>#N/A</v>
      </c>
      <c r="Y687" s="560"/>
      <c r="Z687" s="564"/>
      <c r="AA687" s="569"/>
      <c r="AB687" s="573" t="e">
        <v>#N/A</v>
      </c>
      <c r="AC687" s="577"/>
      <c r="AD687" s="580" t="str">
        <f t="shared" si="40"/>
        <v/>
      </c>
      <c r="AE687" s="583" t="str">
        <f t="shared" si="41"/>
        <v/>
      </c>
      <c r="AF687" s="583" t="str">
        <f t="shared" si="42"/>
        <v/>
      </c>
      <c r="AG687" s="583" t="str">
        <f t="shared" si="43"/>
        <v/>
      </c>
    </row>
    <row r="688" spans="1:33" ht="24.9" customHeight="1">
      <c r="A688" s="477">
        <v>673</v>
      </c>
      <c r="B688" s="488" t="str">
        <f>IF(基本情報入力シート!C725="","",基本情報入力シート!C725)</f>
        <v/>
      </c>
      <c r="C688" s="488"/>
      <c r="D688" s="488"/>
      <c r="E688" s="488"/>
      <c r="F688" s="488"/>
      <c r="G688" s="488"/>
      <c r="H688" s="488"/>
      <c r="I688" s="488"/>
      <c r="J688" s="494" t="str">
        <f>IF(基本情報入力シート!M725="","",基本情報入力シート!M725)</f>
        <v/>
      </c>
      <c r="K688" s="495" t="str">
        <f>IF(基本情報入力シート!R725="","",基本情報入力シート!R725)</f>
        <v/>
      </c>
      <c r="L688" s="495" t="str">
        <f>IF(基本情報入力シート!W725="","",基本情報入力シート!W725)</f>
        <v/>
      </c>
      <c r="M688" s="502" t="str">
        <f>IF(基本情報入力シート!X725="","",基本情報入力シート!X725)</f>
        <v/>
      </c>
      <c r="N688" s="512" t="str">
        <f>IF(基本情報入力シート!Y725="","",基本情報入力シート!Y725)</f>
        <v/>
      </c>
      <c r="O688" s="519"/>
      <c r="P688" s="523"/>
      <c r="Q688" s="526"/>
      <c r="R688" s="533"/>
      <c r="S688" s="537"/>
      <c r="T688" s="541" t="e">
        <v>#N/A</v>
      </c>
      <c r="U688" s="545"/>
      <c r="V688" s="551"/>
      <c r="W688" s="552"/>
      <c r="X688" s="560" t="e">
        <v>#N/A</v>
      </c>
      <c r="Y688" s="560"/>
      <c r="Z688" s="564"/>
      <c r="AA688" s="569"/>
      <c r="AB688" s="573" t="e">
        <v>#N/A</v>
      </c>
      <c r="AC688" s="577"/>
      <c r="AD688" s="580" t="str">
        <f t="shared" si="40"/>
        <v/>
      </c>
      <c r="AE688" s="583" t="str">
        <f t="shared" si="41"/>
        <v/>
      </c>
      <c r="AF688" s="583" t="str">
        <f t="shared" si="42"/>
        <v/>
      </c>
      <c r="AG688" s="583" t="str">
        <f t="shared" si="43"/>
        <v/>
      </c>
    </row>
    <row r="689" spans="1:33" ht="24.9" customHeight="1">
      <c r="A689" s="477">
        <v>674</v>
      </c>
      <c r="B689" s="488" t="str">
        <f>IF(基本情報入力シート!C726="","",基本情報入力シート!C726)</f>
        <v/>
      </c>
      <c r="C689" s="488"/>
      <c r="D689" s="488"/>
      <c r="E689" s="488"/>
      <c r="F689" s="488"/>
      <c r="G689" s="488"/>
      <c r="H689" s="488"/>
      <c r="I689" s="488"/>
      <c r="J689" s="494" t="str">
        <f>IF(基本情報入力シート!M726="","",基本情報入力シート!M726)</f>
        <v/>
      </c>
      <c r="K689" s="495" t="str">
        <f>IF(基本情報入力シート!R726="","",基本情報入力シート!R726)</f>
        <v/>
      </c>
      <c r="L689" s="495" t="str">
        <f>IF(基本情報入力シート!W726="","",基本情報入力シート!W726)</f>
        <v/>
      </c>
      <c r="M689" s="502" t="str">
        <f>IF(基本情報入力シート!X726="","",基本情報入力シート!X726)</f>
        <v/>
      </c>
      <c r="N689" s="512" t="str">
        <f>IF(基本情報入力シート!Y726="","",基本情報入力シート!Y726)</f>
        <v/>
      </c>
      <c r="O689" s="519"/>
      <c r="P689" s="523"/>
      <c r="Q689" s="526"/>
      <c r="R689" s="533"/>
      <c r="S689" s="537"/>
      <c r="T689" s="541" t="e">
        <v>#N/A</v>
      </c>
      <c r="U689" s="545"/>
      <c r="V689" s="551"/>
      <c r="W689" s="552"/>
      <c r="X689" s="560" t="e">
        <v>#N/A</v>
      </c>
      <c r="Y689" s="560"/>
      <c r="Z689" s="564"/>
      <c r="AA689" s="569"/>
      <c r="AB689" s="573" t="e">
        <v>#N/A</v>
      </c>
      <c r="AC689" s="577"/>
      <c r="AD689" s="580" t="str">
        <f t="shared" si="40"/>
        <v/>
      </c>
      <c r="AE689" s="583" t="str">
        <f t="shared" si="41"/>
        <v/>
      </c>
      <c r="AF689" s="583" t="str">
        <f t="shared" si="42"/>
        <v/>
      </c>
      <c r="AG689" s="583" t="str">
        <f t="shared" si="43"/>
        <v/>
      </c>
    </row>
    <row r="690" spans="1:33" ht="24.9" customHeight="1">
      <c r="A690" s="477">
        <v>675</v>
      </c>
      <c r="B690" s="488" t="str">
        <f>IF(基本情報入力シート!C727="","",基本情報入力シート!C727)</f>
        <v/>
      </c>
      <c r="C690" s="488"/>
      <c r="D690" s="488"/>
      <c r="E690" s="488"/>
      <c r="F690" s="488"/>
      <c r="G690" s="488"/>
      <c r="H690" s="488"/>
      <c r="I690" s="488"/>
      <c r="J690" s="494" t="str">
        <f>IF(基本情報入力シート!M727="","",基本情報入力シート!M727)</f>
        <v/>
      </c>
      <c r="K690" s="495" t="str">
        <f>IF(基本情報入力シート!R727="","",基本情報入力シート!R727)</f>
        <v/>
      </c>
      <c r="L690" s="495" t="str">
        <f>IF(基本情報入力シート!W727="","",基本情報入力シート!W727)</f>
        <v/>
      </c>
      <c r="M690" s="502" t="str">
        <f>IF(基本情報入力シート!X727="","",基本情報入力シート!X727)</f>
        <v/>
      </c>
      <c r="N690" s="512" t="str">
        <f>IF(基本情報入力シート!Y727="","",基本情報入力シート!Y727)</f>
        <v/>
      </c>
      <c r="O690" s="519"/>
      <c r="P690" s="523"/>
      <c r="Q690" s="526"/>
      <c r="R690" s="533"/>
      <c r="S690" s="537"/>
      <c r="T690" s="541" t="e">
        <v>#N/A</v>
      </c>
      <c r="U690" s="545"/>
      <c r="V690" s="551"/>
      <c r="W690" s="552"/>
      <c r="X690" s="560" t="e">
        <v>#N/A</v>
      </c>
      <c r="Y690" s="560"/>
      <c r="Z690" s="564"/>
      <c r="AA690" s="569"/>
      <c r="AB690" s="573" t="e">
        <v>#N/A</v>
      </c>
      <c r="AC690" s="577"/>
      <c r="AD690" s="580" t="str">
        <f t="shared" si="40"/>
        <v/>
      </c>
      <c r="AE690" s="583" t="str">
        <f t="shared" si="41"/>
        <v/>
      </c>
      <c r="AF690" s="583" t="str">
        <f t="shared" si="42"/>
        <v/>
      </c>
      <c r="AG690" s="583" t="str">
        <f t="shared" si="43"/>
        <v/>
      </c>
    </row>
    <row r="691" spans="1:33" ht="24.9" customHeight="1">
      <c r="A691" s="477">
        <v>676</v>
      </c>
      <c r="B691" s="488" t="str">
        <f>IF(基本情報入力シート!C728="","",基本情報入力シート!C728)</f>
        <v/>
      </c>
      <c r="C691" s="488"/>
      <c r="D691" s="488"/>
      <c r="E691" s="488"/>
      <c r="F691" s="488"/>
      <c r="G691" s="488"/>
      <c r="H691" s="488"/>
      <c r="I691" s="488"/>
      <c r="J691" s="494" t="str">
        <f>IF(基本情報入力シート!M728="","",基本情報入力シート!M728)</f>
        <v/>
      </c>
      <c r="K691" s="495" t="str">
        <f>IF(基本情報入力シート!R728="","",基本情報入力シート!R728)</f>
        <v/>
      </c>
      <c r="L691" s="495" t="str">
        <f>IF(基本情報入力シート!W728="","",基本情報入力シート!W728)</f>
        <v/>
      </c>
      <c r="M691" s="502" t="str">
        <f>IF(基本情報入力シート!X728="","",基本情報入力シート!X728)</f>
        <v/>
      </c>
      <c r="N691" s="512" t="str">
        <f>IF(基本情報入力シート!Y728="","",基本情報入力シート!Y728)</f>
        <v/>
      </c>
      <c r="O691" s="519"/>
      <c r="P691" s="523"/>
      <c r="Q691" s="526"/>
      <c r="R691" s="533"/>
      <c r="S691" s="537"/>
      <c r="T691" s="541" t="e">
        <v>#N/A</v>
      </c>
      <c r="U691" s="545"/>
      <c r="V691" s="551"/>
      <c r="W691" s="552"/>
      <c r="X691" s="560" t="e">
        <v>#N/A</v>
      </c>
      <c r="Y691" s="560"/>
      <c r="Z691" s="564"/>
      <c r="AA691" s="569"/>
      <c r="AB691" s="573" t="e">
        <v>#N/A</v>
      </c>
      <c r="AC691" s="577"/>
      <c r="AD691" s="580" t="str">
        <f t="shared" si="40"/>
        <v/>
      </c>
      <c r="AE691" s="583" t="str">
        <f t="shared" si="41"/>
        <v/>
      </c>
      <c r="AF691" s="583" t="str">
        <f t="shared" si="42"/>
        <v/>
      </c>
      <c r="AG691" s="583" t="str">
        <f t="shared" si="43"/>
        <v/>
      </c>
    </row>
    <row r="692" spans="1:33" ht="24.9" customHeight="1">
      <c r="A692" s="477">
        <v>677</v>
      </c>
      <c r="B692" s="488" t="str">
        <f>IF(基本情報入力シート!C729="","",基本情報入力シート!C729)</f>
        <v/>
      </c>
      <c r="C692" s="488"/>
      <c r="D692" s="488"/>
      <c r="E692" s="488"/>
      <c r="F692" s="488"/>
      <c r="G692" s="488"/>
      <c r="H692" s="488"/>
      <c r="I692" s="488"/>
      <c r="J692" s="494" t="str">
        <f>IF(基本情報入力シート!M729="","",基本情報入力シート!M729)</f>
        <v/>
      </c>
      <c r="K692" s="495" t="str">
        <f>IF(基本情報入力シート!R729="","",基本情報入力シート!R729)</f>
        <v/>
      </c>
      <c r="L692" s="495" t="str">
        <f>IF(基本情報入力シート!W729="","",基本情報入力シート!W729)</f>
        <v/>
      </c>
      <c r="M692" s="502" t="str">
        <f>IF(基本情報入力シート!X729="","",基本情報入力シート!X729)</f>
        <v/>
      </c>
      <c r="N692" s="512" t="str">
        <f>IF(基本情報入力シート!Y729="","",基本情報入力シート!Y729)</f>
        <v/>
      </c>
      <c r="O692" s="519"/>
      <c r="P692" s="523"/>
      <c r="Q692" s="526"/>
      <c r="R692" s="533"/>
      <c r="S692" s="537"/>
      <c r="T692" s="541" t="e">
        <v>#N/A</v>
      </c>
      <c r="U692" s="545"/>
      <c r="V692" s="551"/>
      <c r="W692" s="552"/>
      <c r="X692" s="560" t="e">
        <v>#N/A</v>
      </c>
      <c r="Y692" s="560"/>
      <c r="Z692" s="564"/>
      <c r="AA692" s="569"/>
      <c r="AB692" s="573" t="e">
        <v>#N/A</v>
      </c>
      <c r="AC692" s="577"/>
      <c r="AD692" s="580" t="str">
        <f t="shared" si="40"/>
        <v/>
      </c>
      <c r="AE692" s="583" t="str">
        <f t="shared" si="41"/>
        <v/>
      </c>
      <c r="AF692" s="583" t="str">
        <f t="shared" si="42"/>
        <v/>
      </c>
      <c r="AG692" s="583" t="str">
        <f t="shared" si="43"/>
        <v/>
      </c>
    </row>
    <row r="693" spans="1:33" ht="24.9" customHeight="1">
      <c r="A693" s="477">
        <v>678</v>
      </c>
      <c r="B693" s="488" t="str">
        <f>IF(基本情報入力シート!C730="","",基本情報入力シート!C730)</f>
        <v/>
      </c>
      <c r="C693" s="488"/>
      <c r="D693" s="488"/>
      <c r="E693" s="488"/>
      <c r="F693" s="488"/>
      <c r="G693" s="488"/>
      <c r="H693" s="488"/>
      <c r="I693" s="488"/>
      <c r="J693" s="494" t="str">
        <f>IF(基本情報入力シート!M730="","",基本情報入力シート!M730)</f>
        <v/>
      </c>
      <c r="K693" s="495" t="str">
        <f>IF(基本情報入力シート!R730="","",基本情報入力シート!R730)</f>
        <v/>
      </c>
      <c r="L693" s="495" t="str">
        <f>IF(基本情報入力シート!W730="","",基本情報入力シート!W730)</f>
        <v/>
      </c>
      <c r="M693" s="502" t="str">
        <f>IF(基本情報入力シート!X730="","",基本情報入力シート!X730)</f>
        <v/>
      </c>
      <c r="N693" s="512" t="str">
        <f>IF(基本情報入力シート!Y730="","",基本情報入力シート!Y730)</f>
        <v/>
      </c>
      <c r="O693" s="519"/>
      <c r="P693" s="523"/>
      <c r="Q693" s="526"/>
      <c r="R693" s="533"/>
      <c r="S693" s="537"/>
      <c r="T693" s="541" t="e">
        <v>#N/A</v>
      </c>
      <c r="U693" s="545"/>
      <c r="V693" s="551"/>
      <c r="W693" s="552"/>
      <c r="X693" s="560" t="e">
        <v>#N/A</v>
      </c>
      <c r="Y693" s="560"/>
      <c r="Z693" s="564"/>
      <c r="AA693" s="569"/>
      <c r="AB693" s="573" t="e">
        <v>#N/A</v>
      </c>
      <c r="AC693" s="577"/>
      <c r="AD693" s="580" t="str">
        <f t="shared" si="40"/>
        <v/>
      </c>
      <c r="AE693" s="583" t="str">
        <f t="shared" si="41"/>
        <v/>
      </c>
      <c r="AF693" s="583" t="str">
        <f t="shared" si="42"/>
        <v/>
      </c>
      <c r="AG693" s="583" t="str">
        <f t="shared" si="43"/>
        <v/>
      </c>
    </row>
    <row r="694" spans="1:33" ht="24.9" customHeight="1">
      <c r="A694" s="477">
        <v>679</v>
      </c>
      <c r="B694" s="488" t="str">
        <f>IF(基本情報入力シート!C731="","",基本情報入力シート!C731)</f>
        <v/>
      </c>
      <c r="C694" s="488"/>
      <c r="D694" s="488"/>
      <c r="E694" s="488"/>
      <c r="F694" s="488"/>
      <c r="G694" s="488"/>
      <c r="H694" s="488"/>
      <c r="I694" s="488"/>
      <c r="J694" s="494" t="str">
        <f>IF(基本情報入力シート!M731="","",基本情報入力シート!M731)</f>
        <v/>
      </c>
      <c r="K694" s="495" t="str">
        <f>IF(基本情報入力シート!R731="","",基本情報入力シート!R731)</f>
        <v/>
      </c>
      <c r="L694" s="495" t="str">
        <f>IF(基本情報入力シート!W731="","",基本情報入力シート!W731)</f>
        <v/>
      </c>
      <c r="M694" s="502" t="str">
        <f>IF(基本情報入力シート!X731="","",基本情報入力シート!X731)</f>
        <v/>
      </c>
      <c r="N694" s="512" t="str">
        <f>IF(基本情報入力シート!Y731="","",基本情報入力シート!Y731)</f>
        <v/>
      </c>
      <c r="O694" s="519"/>
      <c r="P694" s="523"/>
      <c r="Q694" s="526"/>
      <c r="R694" s="533"/>
      <c r="S694" s="537"/>
      <c r="T694" s="541" t="e">
        <v>#N/A</v>
      </c>
      <c r="U694" s="545"/>
      <c r="V694" s="551"/>
      <c r="W694" s="552"/>
      <c r="X694" s="560" t="e">
        <v>#N/A</v>
      </c>
      <c r="Y694" s="560"/>
      <c r="Z694" s="564"/>
      <c r="AA694" s="569"/>
      <c r="AB694" s="573" t="e">
        <v>#N/A</v>
      </c>
      <c r="AC694" s="577"/>
      <c r="AD694" s="580" t="str">
        <f t="shared" si="40"/>
        <v/>
      </c>
      <c r="AE694" s="583" t="str">
        <f t="shared" si="41"/>
        <v/>
      </c>
      <c r="AF694" s="583" t="str">
        <f t="shared" si="42"/>
        <v/>
      </c>
      <c r="AG694" s="583" t="str">
        <f t="shared" si="43"/>
        <v/>
      </c>
    </row>
    <row r="695" spans="1:33" ht="24.9" customHeight="1">
      <c r="A695" s="477">
        <v>680</v>
      </c>
      <c r="B695" s="488" t="str">
        <f>IF(基本情報入力シート!C732="","",基本情報入力シート!C732)</f>
        <v/>
      </c>
      <c r="C695" s="488"/>
      <c r="D695" s="488"/>
      <c r="E695" s="488"/>
      <c r="F695" s="488"/>
      <c r="G695" s="488"/>
      <c r="H695" s="488"/>
      <c r="I695" s="488"/>
      <c r="J695" s="494" t="str">
        <f>IF(基本情報入力シート!M732="","",基本情報入力シート!M732)</f>
        <v/>
      </c>
      <c r="K695" s="495" t="str">
        <f>IF(基本情報入力シート!R732="","",基本情報入力シート!R732)</f>
        <v/>
      </c>
      <c r="L695" s="495" t="str">
        <f>IF(基本情報入力シート!W732="","",基本情報入力シート!W732)</f>
        <v/>
      </c>
      <c r="M695" s="502" t="str">
        <f>IF(基本情報入力シート!X732="","",基本情報入力シート!X732)</f>
        <v/>
      </c>
      <c r="N695" s="512" t="str">
        <f>IF(基本情報入力シート!Y732="","",基本情報入力シート!Y732)</f>
        <v/>
      </c>
      <c r="O695" s="519"/>
      <c r="P695" s="523"/>
      <c r="Q695" s="526"/>
      <c r="R695" s="533"/>
      <c r="S695" s="537"/>
      <c r="T695" s="541" t="e">
        <v>#N/A</v>
      </c>
      <c r="U695" s="545"/>
      <c r="V695" s="551"/>
      <c r="W695" s="552"/>
      <c r="X695" s="560" t="e">
        <v>#N/A</v>
      </c>
      <c r="Y695" s="560"/>
      <c r="Z695" s="564"/>
      <c r="AA695" s="569"/>
      <c r="AB695" s="573" t="e">
        <v>#N/A</v>
      </c>
      <c r="AC695" s="577"/>
      <c r="AD695" s="580" t="str">
        <f t="shared" si="40"/>
        <v/>
      </c>
      <c r="AE695" s="583" t="str">
        <f t="shared" si="41"/>
        <v/>
      </c>
      <c r="AF695" s="583" t="str">
        <f t="shared" si="42"/>
        <v/>
      </c>
      <c r="AG695" s="583" t="str">
        <f t="shared" si="43"/>
        <v/>
      </c>
    </row>
    <row r="696" spans="1:33" ht="24.9" customHeight="1">
      <c r="A696" s="477">
        <v>681</v>
      </c>
      <c r="B696" s="488" t="str">
        <f>IF(基本情報入力シート!C733="","",基本情報入力シート!C733)</f>
        <v/>
      </c>
      <c r="C696" s="488"/>
      <c r="D696" s="488"/>
      <c r="E696" s="488"/>
      <c r="F696" s="488"/>
      <c r="G696" s="488"/>
      <c r="H696" s="488"/>
      <c r="I696" s="488"/>
      <c r="J696" s="494" t="str">
        <f>IF(基本情報入力シート!M733="","",基本情報入力シート!M733)</f>
        <v/>
      </c>
      <c r="K696" s="495" t="str">
        <f>IF(基本情報入力シート!R733="","",基本情報入力シート!R733)</f>
        <v/>
      </c>
      <c r="L696" s="495" t="str">
        <f>IF(基本情報入力シート!W733="","",基本情報入力シート!W733)</f>
        <v/>
      </c>
      <c r="M696" s="502" t="str">
        <f>IF(基本情報入力シート!X733="","",基本情報入力シート!X733)</f>
        <v/>
      </c>
      <c r="N696" s="512" t="str">
        <f>IF(基本情報入力シート!Y733="","",基本情報入力シート!Y733)</f>
        <v/>
      </c>
      <c r="O696" s="519"/>
      <c r="P696" s="523"/>
      <c r="Q696" s="526"/>
      <c r="R696" s="533"/>
      <c r="S696" s="537"/>
      <c r="T696" s="541" t="e">
        <v>#N/A</v>
      </c>
      <c r="U696" s="545"/>
      <c r="V696" s="551"/>
      <c r="W696" s="552"/>
      <c r="X696" s="560" t="e">
        <v>#N/A</v>
      </c>
      <c r="Y696" s="560"/>
      <c r="Z696" s="564"/>
      <c r="AA696" s="569"/>
      <c r="AB696" s="573" t="e">
        <v>#N/A</v>
      </c>
      <c r="AC696" s="577"/>
      <c r="AD696" s="580" t="str">
        <f t="shared" si="40"/>
        <v/>
      </c>
      <c r="AE696" s="583" t="str">
        <f t="shared" si="41"/>
        <v/>
      </c>
      <c r="AF696" s="583" t="str">
        <f t="shared" si="42"/>
        <v/>
      </c>
      <c r="AG696" s="583" t="str">
        <f t="shared" si="43"/>
        <v/>
      </c>
    </row>
    <row r="697" spans="1:33" ht="24.9" customHeight="1">
      <c r="A697" s="477">
        <v>682</v>
      </c>
      <c r="B697" s="488" t="str">
        <f>IF(基本情報入力シート!C734="","",基本情報入力シート!C734)</f>
        <v/>
      </c>
      <c r="C697" s="488"/>
      <c r="D697" s="488"/>
      <c r="E697" s="488"/>
      <c r="F697" s="488"/>
      <c r="G697" s="488"/>
      <c r="H697" s="488"/>
      <c r="I697" s="488"/>
      <c r="J697" s="494" t="str">
        <f>IF(基本情報入力シート!M734="","",基本情報入力シート!M734)</f>
        <v/>
      </c>
      <c r="K697" s="495" t="str">
        <f>IF(基本情報入力シート!R734="","",基本情報入力シート!R734)</f>
        <v/>
      </c>
      <c r="L697" s="495" t="str">
        <f>IF(基本情報入力シート!W734="","",基本情報入力シート!W734)</f>
        <v/>
      </c>
      <c r="M697" s="502" t="str">
        <f>IF(基本情報入力シート!X734="","",基本情報入力シート!X734)</f>
        <v/>
      </c>
      <c r="N697" s="512" t="str">
        <f>IF(基本情報入力シート!Y734="","",基本情報入力シート!Y734)</f>
        <v/>
      </c>
      <c r="O697" s="519"/>
      <c r="P697" s="523"/>
      <c r="Q697" s="526"/>
      <c r="R697" s="533"/>
      <c r="S697" s="537"/>
      <c r="T697" s="541" t="e">
        <v>#N/A</v>
      </c>
      <c r="U697" s="545"/>
      <c r="V697" s="551"/>
      <c r="W697" s="552"/>
      <c r="X697" s="560" t="e">
        <v>#N/A</v>
      </c>
      <c r="Y697" s="560"/>
      <c r="Z697" s="564"/>
      <c r="AA697" s="569"/>
      <c r="AB697" s="573" t="e">
        <v>#N/A</v>
      </c>
      <c r="AC697" s="577"/>
      <c r="AD697" s="580" t="str">
        <f t="shared" si="40"/>
        <v/>
      </c>
      <c r="AE697" s="583" t="str">
        <f t="shared" si="41"/>
        <v/>
      </c>
      <c r="AF697" s="583" t="str">
        <f t="shared" si="42"/>
        <v/>
      </c>
      <c r="AG697" s="583" t="str">
        <f t="shared" si="43"/>
        <v/>
      </c>
    </row>
    <row r="698" spans="1:33" ht="24.9" customHeight="1">
      <c r="A698" s="477">
        <v>683</v>
      </c>
      <c r="B698" s="488" t="str">
        <f>IF(基本情報入力シート!C735="","",基本情報入力シート!C735)</f>
        <v/>
      </c>
      <c r="C698" s="488"/>
      <c r="D698" s="488"/>
      <c r="E698" s="488"/>
      <c r="F698" s="488"/>
      <c r="G698" s="488"/>
      <c r="H698" s="488"/>
      <c r="I698" s="488"/>
      <c r="J698" s="494" t="str">
        <f>IF(基本情報入力シート!M735="","",基本情報入力シート!M735)</f>
        <v/>
      </c>
      <c r="K698" s="495" t="str">
        <f>IF(基本情報入力シート!R735="","",基本情報入力シート!R735)</f>
        <v/>
      </c>
      <c r="L698" s="495" t="str">
        <f>IF(基本情報入力シート!W735="","",基本情報入力シート!W735)</f>
        <v/>
      </c>
      <c r="M698" s="502" t="str">
        <f>IF(基本情報入力シート!X735="","",基本情報入力シート!X735)</f>
        <v/>
      </c>
      <c r="N698" s="512" t="str">
        <f>IF(基本情報入力シート!Y735="","",基本情報入力シート!Y735)</f>
        <v/>
      </c>
      <c r="O698" s="519"/>
      <c r="P698" s="523"/>
      <c r="Q698" s="526"/>
      <c r="R698" s="533"/>
      <c r="S698" s="537"/>
      <c r="T698" s="541" t="e">
        <v>#N/A</v>
      </c>
      <c r="U698" s="545"/>
      <c r="V698" s="551"/>
      <c r="W698" s="552"/>
      <c r="X698" s="560" t="e">
        <v>#N/A</v>
      </c>
      <c r="Y698" s="560"/>
      <c r="Z698" s="564"/>
      <c r="AA698" s="569"/>
      <c r="AB698" s="573" t="e">
        <v>#N/A</v>
      </c>
      <c r="AC698" s="577"/>
      <c r="AD698" s="580" t="str">
        <f t="shared" si="40"/>
        <v/>
      </c>
      <c r="AE698" s="583" t="str">
        <f t="shared" si="41"/>
        <v/>
      </c>
      <c r="AF698" s="583" t="str">
        <f t="shared" si="42"/>
        <v/>
      </c>
      <c r="AG698" s="583" t="str">
        <f t="shared" si="43"/>
        <v/>
      </c>
    </row>
    <row r="699" spans="1:33" ht="24.9" customHeight="1">
      <c r="A699" s="477">
        <v>684</v>
      </c>
      <c r="B699" s="488" t="str">
        <f>IF(基本情報入力シート!C736="","",基本情報入力シート!C736)</f>
        <v/>
      </c>
      <c r="C699" s="488"/>
      <c r="D699" s="488"/>
      <c r="E699" s="488"/>
      <c r="F699" s="488"/>
      <c r="G699" s="488"/>
      <c r="H699" s="488"/>
      <c r="I699" s="488"/>
      <c r="J699" s="494" t="str">
        <f>IF(基本情報入力シート!M736="","",基本情報入力シート!M736)</f>
        <v/>
      </c>
      <c r="K699" s="495" t="str">
        <f>IF(基本情報入力シート!R736="","",基本情報入力シート!R736)</f>
        <v/>
      </c>
      <c r="L699" s="495" t="str">
        <f>IF(基本情報入力シート!W736="","",基本情報入力シート!W736)</f>
        <v/>
      </c>
      <c r="M699" s="502" t="str">
        <f>IF(基本情報入力シート!X736="","",基本情報入力シート!X736)</f>
        <v/>
      </c>
      <c r="N699" s="512" t="str">
        <f>IF(基本情報入力シート!Y736="","",基本情報入力シート!Y736)</f>
        <v/>
      </c>
      <c r="O699" s="519"/>
      <c r="P699" s="523"/>
      <c r="Q699" s="526"/>
      <c r="R699" s="533"/>
      <c r="S699" s="537"/>
      <c r="T699" s="541" t="e">
        <v>#N/A</v>
      </c>
      <c r="U699" s="545"/>
      <c r="V699" s="551"/>
      <c r="W699" s="552"/>
      <c r="X699" s="560" t="e">
        <v>#N/A</v>
      </c>
      <c r="Y699" s="560"/>
      <c r="Z699" s="564"/>
      <c r="AA699" s="569"/>
      <c r="AB699" s="573" t="e">
        <v>#N/A</v>
      </c>
      <c r="AC699" s="577"/>
      <c r="AD699" s="580" t="str">
        <f t="shared" si="40"/>
        <v/>
      </c>
      <c r="AE699" s="583" t="str">
        <f t="shared" si="41"/>
        <v/>
      </c>
      <c r="AF699" s="583" t="str">
        <f t="shared" si="42"/>
        <v/>
      </c>
      <c r="AG699" s="583" t="str">
        <f t="shared" si="43"/>
        <v/>
      </c>
    </row>
    <row r="700" spans="1:33" ht="24.9" customHeight="1">
      <c r="A700" s="477">
        <v>685</v>
      </c>
      <c r="B700" s="488" t="str">
        <f>IF(基本情報入力シート!C737="","",基本情報入力シート!C737)</f>
        <v/>
      </c>
      <c r="C700" s="488"/>
      <c r="D700" s="488"/>
      <c r="E700" s="488"/>
      <c r="F700" s="488"/>
      <c r="G700" s="488"/>
      <c r="H700" s="488"/>
      <c r="I700" s="488"/>
      <c r="J700" s="494" t="str">
        <f>IF(基本情報入力シート!M737="","",基本情報入力シート!M737)</f>
        <v/>
      </c>
      <c r="K700" s="495" t="str">
        <f>IF(基本情報入力シート!R737="","",基本情報入力シート!R737)</f>
        <v/>
      </c>
      <c r="L700" s="495" t="str">
        <f>IF(基本情報入力シート!W737="","",基本情報入力シート!W737)</f>
        <v/>
      </c>
      <c r="M700" s="502" t="str">
        <f>IF(基本情報入力シート!X737="","",基本情報入力シート!X737)</f>
        <v/>
      </c>
      <c r="N700" s="512" t="str">
        <f>IF(基本情報入力シート!Y737="","",基本情報入力シート!Y737)</f>
        <v/>
      </c>
      <c r="O700" s="519"/>
      <c r="P700" s="523"/>
      <c r="Q700" s="526"/>
      <c r="R700" s="533"/>
      <c r="S700" s="537"/>
      <c r="T700" s="541" t="e">
        <v>#N/A</v>
      </c>
      <c r="U700" s="545"/>
      <c r="V700" s="551"/>
      <c r="W700" s="552"/>
      <c r="X700" s="560" t="e">
        <v>#N/A</v>
      </c>
      <c r="Y700" s="560"/>
      <c r="Z700" s="564"/>
      <c r="AA700" s="569"/>
      <c r="AB700" s="573" t="e">
        <v>#N/A</v>
      </c>
      <c r="AC700" s="577"/>
      <c r="AD700" s="580" t="str">
        <f t="shared" si="40"/>
        <v/>
      </c>
      <c r="AE700" s="583" t="str">
        <f t="shared" si="41"/>
        <v/>
      </c>
      <c r="AF700" s="583" t="str">
        <f t="shared" si="42"/>
        <v/>
      </c>
      <c r="AG700" s="583" t="str">
        <f t="shared" si="43"/>
        <v/>
      </c>
    </row>
    <row r="701" spans="1:33" ht="24.9" customHeight="1">
      <c r="A701" s="477">
        <v>686</v>
      </c>
      <c r="B701" s="488" t="str">
        <f>IF(基本情報入力シート!C738="","",基本情報入力シート!C738)</f>
        <v/>
      </c>
      <c r="C701" s="488"/>
      <c r="D701" s="488"/>
      <c r="E701" s="488"/>
      <c r="F701" s="488"/>
      <c r="G701" s="488"/>
      <c r="H701" s="488"/>
      <c r="I701" s="488"/>
      <c r="J701" s="494" t="str">
        <f>IF(基本情報入力シート!M738="","",基本情報入力シート!M738)</f>
        <v/>
      </c>
      <c r="K701" s="495" t="str">
        <f>IF(基本情報入力シート!R738="","",基本情報入力シート!R738)</f>
        <v/>
      </c>
      <c r="L701" s="495" t="str">
        <f>IF(基本情報入力シート!W738="","",基本情報入力シート!W738)</f>
        <v/>
      </c>
      <c r="M701" s="502" t="str">
        <f>IF(基本情報入力シート!X738="","",基本情報入力シート!X738)</f>
        <v/>
      </c>
      <c r="N701" s="512" t="str">
        <f>IF(基本情報入力シート!Y738="","",基本情報入力シート!Y738)</f>
        <v/>
      </c>
      <c r="O701" s="519"/>
      <c r="P701" s="523"/>
      <c r="Q701" s="526"/>
      <c r="R701" s="533"/>
      <c r="S701" s="537"/>
      <c r="T701" s="541" t="e">
        <v>#N/A</v>
      </c>
      <c r="U701" s="545"/>
      <c r="V701" s="551"/>
      <c r="W701" s="552"/>
      <c r="X701" s="560" t="e">
        <v>#N/A</v>
      </c>
      <c r="Y701" s="560"/>
      <c r="Z701" s="564"/>
      <c r="AA701" s="569"/>
      <c r="AB701" s="573" t="e">
        <v>#N/A</v>
      </c>
      <c r="AC701" s="577"/>
      <c r="AD701" s="580" t="str">
        <f t="shared" si="40"/>
        <v/>
      </c>
      <c r="AE701" s="583" t="str">
        <f t="shared" si="41"/>
        <v/>
      </c>
      <c r="AF701" s="583" t="str">
        <f t="shared" si="42"/>
        <v/>
      </c>
      <c r="AG701" s="583" t="str">
        <f t="shared" si="43"/>
        <v/>
      </c>
    </row>
    <row r="702" spans="1:33" ht="24.9" customHeight="1">
      <c r="A702" s="477">
        <v>687</v>
      </c>
      <c r="B702" s="488" t="str">
        <f>IF(基本情報入力シート!C739="","",基本情報入力シート!C739)</f>
        <v/>
      </c>
      <c r="C702" s="488"/>
      <c r="D702" s="488"/>
      <c r="E702" s="488"/>
      <c r="F702" s="488"/>
      <c r="G702" s="488"/>
      <c r="H702" s="488"/>
      <c r="I702" s="488"/>
      <c r="J702" s="494" t="str">
        <f>IF(基本情報入力シート!M739="","",基本情報入力シート!M739)</f>
        <v/>
      </c>
      <c r="K702" s="495" t="str">
        <f>IF(基本情報入力シート!R739="","",基本情報入力シート!R739)</f>
        <v/>
      </c>
      <c r="L702" s="495" t="str">
        <f>IF(基本情報入力シート!W739="","",基本情報入力シート!W739)</f>
        <v/>
      </c>
      <c r="M702" s="502" t="str">
        <f>IF(基本情報入力シート!X739="","",基本情報入力シート!X739)</f>
        <v/>
      </c>
      <c r="N702" s="512" t="str">
        <f>IF(基本情報入力シート!Y739="","",基本情報入力シート!Y739)</f>
        <v/>
      </c>
      <c r="O702" s="519"/>
      <c r="P702" s="523"/>
      <c r="Q702" s="526"/>
      <c r="R702" s="533"/>
      <c r="S702" s="537"/>
      <c r="T702" s="541" t="e">
        <v>#N/A</v>
      </c>
      <c r="U702" s="545"/>
      <c r="V702" s="551"/>
      <c r="W702" s="552"/>
      <c r="X702" s="560" t="e">
        <v>#N/A</v>
      </c>
      <c r="Y702" s="560"/>
      <c r="Z702" s="564"/>
      <c r="AA702" s="569"/>
      <c r="AB702" s="573" t="e">
        <v>#N/A</v>
      </c>
      <c r="AC702" s="577"/>
      <c r="AD702" s="580" t="str">
        <f t="shared" si="40"/>
        <v/>
      </c>
      <c r="AE702" s="583" t="str">
        <f t="shared" si="41"/>
        <v/>
      </c>
      <c r="AF702" s="583" t="str">
        <f t="shared" si="42"/>
        <v/>
      </c>
      <c r="AG702" s="583" t="str">
        <f t="shared" si="43"/>
        <v/>
      </c>
    </row>
    <row r="703" spans="1:33" ht="24.9" customHeight="1">
      <c r="A703" s="477">
        <v>688</v>
      </c>
      <c r="B703" s="488" t="str">
        <f>IF(基本情報入力シート!C740="","",基本情報入力シート!C740)</f>
        <v/>
      </c>
      <c r="C703" s="488"/>
      <c r="D703" s="488"/>
      <c r="E703" s="488"/>
      <c r="F703" s="488"/>
      <c r="G703" s="488"/>
      <c r="H703" s="488"/>
      <c r="I703" s="488"/>
      <c r="J703" s="494" t="str">
        <f>IF(基本情報入力シート!M740="","",基本情報入力シート!M740)</f>
        <v/>
      </c>
      <c r="K703" s="495" t="str">
        <f>IF(基本情報入力シート!R740="","",基本情報入力シート!R740)</f>
        <v/>
      </c>
      <c r="L703" s="495" t="str">
        <f>IF(基本情報入力シート!W740="","",基本情報入力シート!W740)</f>
        <v/>
      </c>
      <c r="M703" s="502" t="str">
        <f>IF(基本情報入力シート!X740="","",基本情報入力シート!X740)</f>
        <v/>
      </c>
      <c r="N703" s="512" t="str">
        <f>IF(基本情報入力シート!Y740="","",基本情報入力シート!Y740)</f>
        <v/>
      </c>
      <c r="O703" s="519"/>
      <c r="P703" s="523"/>
      <c r="Q703" s="526"/>
      <c r="R703" s="533"/>
      <c r="S703" s="537"/>
      <c r="T703" s="541" t="e">
        <v>#N/A</v>
      </c>
      <c r="U703" s="545"/>
      <c r="V703" s="551"/>
      <c r="W703" s="552"/>
      <c r="X703" s="560" t="e">
        <v>#N/A</v>
      </c>
      <c r="Y703" s="560"/>
      <c r="Z703" s="564"/>
      <c r="AA703" s="569"/>
      <c r="AB703" s="573" t="e">
        <v>#N/A</v>
      </c>
      <c r="AC703" s="577"/>
      <c r="AD703" s="580" t="str">
        <f t="shared" si="40"/>
        <v/>
      </c>
      <c r="AE703" s="583" t="str">
        <f t="shared" si="41"/>
        <v/>
      </c>
      <c r="AF703" s="583" t="str">
        <f t="shared" si="42"/>
        <v/>
      </c>
      <c r="AG703" s="583" t="str">
        <f t="shared" si="43"/>
        <v/>
      </c>
    </row>
    <row r="704" spans="1:33" ht="24.9" customHeight="1">
      <c r="A704" s="477">
        <v>689</v>
      </c>
      <c r="B704" s="488" t="str">
        <f>IF(基本情報入力シート!C741="","",基本情報入力シート!C741)</f>
        <v/>
      </c>
      <c r="C704" s="488"/>
      <c r="D704" s="488"/>
      <c r="E704" s="488"/>
      <c r="F704" s="488"/>
      <c r="G704" s="488"/>
      <c r="H704" s="488"/>
      <c r="I704" s="488"/>
      <c r="J704" s="494" t="str">
        <f>IF(基本情報入力シート!M741="","",基本情報入力シート!M741)</f>
        <v/>
      </c>
      <c r="K704" s="495" t="str">
        <f>IF(基本情報入力シート!R741="","",基本情報入力シート!R741)</f>
        <v/>
      </c>
      <c r="L704" s="495" t="str">
        <f>IF(基本情報入力シート!W741="","",基本情報入力シート!W741)</f>
        <v/>
      </c>
      <c r="M704" s="502" t="str">
        <f>IF(基本情報入力シート!X741="","",基本情報入力シート!X741)</f>
        <v/>
      </c>
      <c r="N704" s="512" t="str">
        <f>IF(基本情報入力シート!Y741="","",基本情報入力シート!Y741)</f>
        <v/>
      </c>
      <c r="O704" s="519"/>
      <c r="P704" s="523"/>
      <c r="Q704" s="526"/>
      <c r="R704" s="533"/>
      <c r="S704" s="537"/>
      <c r="T704" s="541" t="e">
        <v>#N/A</v>
      </c>
      <c r="U704" s="545"/>
      <c r="V704" s="551"/>
      <c r="W704" s="552"/>
      <c r="X704" s="560" t="e">
        <v>#N/A</v>
      </c>
      <c r="Y704" s="560"/>
      <c r="Z704" s="564"/>
      <c r="AA704" s="569"/>
      <c r="AB704" s="573" t="e">
        <v>#N/A</v>
      </c>
      <c r="AC704" s="577"/>
      <c r="AD704" s="580" t="str">
        <f t="shared" si="40"/>
        <v/>
      </c>
      <c r="AE704" s="583" t="str">
        <f t="shared" si="41"/>
        <v/>
      </c>
      <c r="AF704" s="583" t="str">
        <f t="shared" si="42"/>
        <v/>
      </c>
      <c r="AG704" s="583" t="str">
        <f t="shared" si="43"/>
        <v/>
      </c>
    </row>
    <row r="705" spans="1:33" ht="24.9" customHeight="1">
      <c r="A705" s="477">
        <v>690</v>
      </c>
      <c r="B705" s="488" t="str">
        <f>IF(基本情報入力シート!C742="","",基本情報入力シート!C742)</f>
        <v/>
      </c>
      <c r="C705" s="488"/>
      <c r="D705" s="488"/>
      <c r="E705" s="488"/>
      <c r="F705" s="488"/>
      <c r="G705" s="488"/>
      <c r="H705" s="488"/>
      <c r="I705" s="488"/>
      <c r="J705" s="494" t="str">
        <f>IF(基本情報入力シート!M742="","",基本情報入力シート!M742)</f>
        <v/>
      </c>
      <c r="K705" s="495" t="str">
        <f>IF(基本情報入力シート!R742="","",基本情報入力シート!R742)</f>
        <v/>
      </c>
      <c r="L705" s="495" t="str">
        <f>IF(基本情報入力シート!W742="","",基本情報入力シート!W742)</f>
        <v/>
      </c>
      <c r="M705" s="502" t="str">
        <f>IF(基本情報入力シート!X742="","",基本情報入力シート!X742)</f>
        <v/>
      </c>
      <c r="N705" s="512" t="str">
        <f>IF(基本情報入力シート!Y742="","",基本情報入力シート!Y742)</f>
        <v/>
      </c>
      <c r="O705" s="519"/>
      <c r="P705" s="523"/>
      <c r="Q705" s="526"/>
      <c r="R705" s="533"/>
      <c r="S705" s="537"/>
      <c r="T705" s="541" t="e">
        <v>#N/A</v>
      </c>
      <c r="U705" s="545"/>
      <c r="V705" s="551"/>
      <c r="W705" s="552"/>
      <c r="X705" s="560" t="e">
        <v>#N/A</v>
      </c>
      <c r="Y705" s="560"/>
      <c r="Z705" s="564"/>
      <c r="AA705" s="569"/>
      <c r="AB705" s="573" t="e">
        <v>#N/A</v>
      </c>
      <c r="AC705" s="577"/>
      <c r="AD705" s="580" t="str">
        <f t="shared" si="40"/>
        <v/>
      </c>
      <c r="AE705" s="583" t="str">
        <f t="shared" si="41"/>
        <v/>
      </c>
      <c r="AF705" s="583" t="str">
        <f t="shared" si="42"/>
        <v/>
      </c>
      <c r="AG705" s="583" t="str">
        <f t="shared" si="43"/>
        <v/>
      </c>
    </row>
    <row r="706" spans="1:33" ht="24.9" customHeight="1">
      <c r="A706" s="477">
        <v>691</v>
      </c>
      <c r="B706" s="488" t="str">
        <f>IF(基本情報入力シート!C743="","",基本情報入力シート!C743)</f>
        <v/>
      </c>
      <c r="C706" s="488"/>
      <c r="D706" s="488"/>
      <c r="E706" s="488"/>
      <c r="F706" s="488"/>
      <c r="G706" s="488"/>
      <c r="H706" s="488"/>
      <c r="I706" s="488"/>
      <c r="J706" s="494" t="str">
        <f>IF(基本情報入力シート!M743="","",基本情報入力シート!M743)</f>
        <v/>
      </c>
      <c r="K706" s="495" t="str">
        <f>IF(基本情報入力シート!R743="","",基本情報入力シート!R743)</f>
        <v/>
      </c>
      <c r="L706" s="495" t="str">
        <f>IF(基本情報入力シート!W743="","",基本情報入力シート!W743)</f>
        <v/>
      </c>
      <c r="M706" s="502" t="str">
        <f>IF(基本情報入力シート!X743="","",基本情報入力シート!X743)</f>
        <v/>
      </c>
      <c r="N706" s="512" t="str">
        <f>IF(基本情報入力シート!Y743="","",基本情報入力シート!Y743)</f>
        <v/>
      </c>
      <c r="O706" s="519"/>
      <c r="P706" s="523"/>
      <c r="Q706" s="526"/>
      <c r="R706" s="533"/>
      <c r="S706" s="537"/>
      <c r="T706" s="541" t="e">
        <v>#N/A</v>
      </c>
      <c r="U706" s="545"/>
      <c r="V706" s="551"/>
      <c r="W706" s="552"/>
      <c r="X706" s="560" t="e">
        <v>#N/A</v>
      </c>
      <c r="Y706" s="560"/>
      <c r="Z706" s="564"/>
      <c r="AA706" s="569"/>
      <c r="AB706" s="573" t="e">
        <v>#N/A</v>
      </c>
      <c r="AC706" s="577"/>
      <c r="AD706" s="580" t="str">
        <f t="shared" si="40"/>
        <v/>
      </c>
      <c r="AE706" s="583" t="str">
        <f t="shared" si="41"/>
        <v/>
      </c>
      <c r="AF706" s="583" t="str">
        <f t="shared" si="42"/>
        <v/>
      </c>
      <c r="AG706" s="583" t="str">
        <f t="shared" si="43"/>
        <v/>
      </c>
    </row>
    <row r="707" spans="1:33" ht="24.9" customHeight="1">
      <c r="A707" s="477">
        <v>692</v>
      </c>
      <c r="B707" s="488" t="str">
        <f>IF(基本情報入力シート!C744="","",基本情報入力シート!C744)</f>
        <v/>
      </c>
      <c r="C707" s="488"/>
      <c r="D707" s="488"/>
      <c r="E707" s="488"/>
      <c r="F707" s="488"/>
      <c r="G707" s="488"/>
      <c r="H707" s="488"/>
      <c r="I707" s="488"/>
      <c r="J707" s="494" t="str">
        <f>IF(基本情報入力シート!M744="","",基本情報入力シート!M744)</f>
        <v/>
      </c>
      <c r="K707" s="495" t="str">
        <f>IF(基本情報入力シート!R744="","",基本情報入力シート!R744)</f>
        <v/>
      </c>
      <c r="L707" s="495" t="str">
        <f>IF(基本情報入力シート!W744="","",基本情報入力シート!W744)</f>
        <v/>
      </c>
      <c r="M707" s="502" t="str">
        <f>IF(基本情報入力シート!X744="","",基本情報入力シート!X744)</f>
        <v/>
      </c>
      <c r="N707" s="512" t="str">
        <f>IF(基本情報入力シート!Y744="","",基本情報入力シート!Y744)</f>
        <v/>
      </c>
      <c r="O707" s="519"/>
      <c r="P707" s="523"/>
      <c r="Q707" s="526"/>
      <c r="R707" s="533"/>
      <c r="S707" s="537"/>
      <c r="T707" s="541" t="e">
        <v>#N/A</v>
      </c>
      <c r="U707" s="545"/>
      <c r="V707" s="551"/>
      <c r="W707" s="552"/>
      <c r="X707" s="560" t="e">
        <v>#N/A</v>
      </c>
      <c r="Y707" s="560"/>
      <c r="Z707" s="564"/>
      <c r="AA707" s="569"/>
      <c r="AB707" s="573" t="e">
        <v>#N/A</v>
      </c>
      <c r="AC707" s="577"/>
      <c r="AD707" s="580" t="str">
        <f t="shared" si="40"/>
        <v/>
      </c>
      <c r="AE707" s="583" t="str">
        <f t="shared" si="41"/>
        <v/>
      </c>
      <c r="AF707" s="583" t="str">
        <f t="shared" si="42"/>
        <v/>
      </c>
      <c r="AG707" s="583" t="str">
        <f t="shared" si="43"/>
        <v/>
      </c>
    </row>
    <row r="708" spans="1:33" ht="24.9" customHeight="1">
      <c r="A708" s="477">
        <v>693</v>
      </c>
      <c r="B708" s="488" t="str">
        <f>IF(基本情報入力シート!C745="","",基本情報入力シート!C745)</f>
        <v/>
      </c>
      <c r="C708" s="488"/>
      <c r="D708" s="488"/>
      <c r="E708" s="488"/>
      <c r="F708" s="488"/>
      <c r="G708" s="488"/>
      <c r="H708" s="488"/>
      <c r="I708" s="488"/>
      <c r="J708" s="494" t="str">
        <f>IF(基本情報入力シート!M745="","",基本情報入力シート!M745)</f>
        <v/>
      </c>
      <c r="K708" s="495" t="str">
        <f>IF(基本情報入力シート!R745="","",基本情報入力シート!R745)</f>
        <v/>
      </c>
      <c r="L708" s="495" t="str">
        <f>IF(基本情報入力シート!W745="","",基本情報入力シート!W745)</f>
        <v/>
      </c>
      <c r="M708" s="502" t="str">
        <f>IF(基本情報入力シート!X745="","",基本情報入力シート!X745)</f>
        <v/>
      </c>
      <c r="N708" s="512" t="str">
        <f>IF(基本情報入力シート!Y745="","",基本情報入力シート!Y745)</f>
        <v/>
      </c>
      <c r="O708" s="519"/>
      <c r="P708" s="523"/>
      <c r="Q708" s="526"/>
      <c r="R708" s="533"/>
      <c r="S708" s="537"/>
      <c r="T708" s="541" t="e">
        <v>#N/A</v>
      </c>
      <c r="U708" s="545"/>
      <c r="V708" s="551"/>
      <c r="W708" s="552"/>
      <c r="X708" s="560" t="e">
        <v>#N/A</v>
      </c>
      <c r="Y708" s="560"/>
      <c r="Z708" s="564"/>
      <c r="AA708" s="569"/>
      <c r="AB708" s="573" t="e">
        <v>#N/A</v>
      </c>
      <c r="AC708" s="577"/>
      <c r="AD708" s="580" t="str">
        <f t="shared" si="40"/>
        <v/>
      </c>
      <c r="AE708" s="583" t="str">
        <f t="shared" si="41"/>
        <v/>
      </c>
      <c r="AF708" s="583" t="str">
        <f t="shared" si="42"/>
        <v/>
      </c>
      <c r="AG708" s="583" t="str">
        <f t="shared" si="43"/>
        <v/>
      </c>
    </row>
    <row r="709" spans="1:33" ht="24.9" customHeight="1">
      <c r="A709" s="477">
        <v>694</v>
      </c>
      <c r="B709" s="488" t="str">
        <f>IF(基本情報入力シート!C746="","",基本情報入力シート!C746)</f>
        <v/>
      </c>
      <c r="C709" s="488"/>
      <c r="D709" s="488"/>
      <c r="E709" s="488"/>
      <c r="F709" s="488"/>
      <c r="G709" s="488"/>
      <c r="H709" s="488"/>
      <c r="I709" s="488"/>
      <c r="J709" s="494" t="str">
        <f>IF(基本情報入力シート!M746="","",基本情報入力シート!M746)</f>
        <v/>
      </c>
      <c r="K709" s="495" t="str">
        <f>IF(基本情報入力シート!R746="","",基本情報入力シート!R746)</f>
        <v/>
      </c>
      <c r="L709" s="495" t="str">
        <f>IF(基本情報入力シート!W746="","",基本情報入力シート!W746)</f>
        <v/>
      </c>
      <c r="M709" s="502" t="str">
        <f>IF(基本情報入力シート!X746="","",基本情報入力シート!X746)</f>
        <v/>
      </c>
      <c r="N709" s="512" t="str">
        <f>IF(基本情報入力シート!Y746="","",基本情報入力シート!Y746)</f>
        <v/>
      </c>
      <c r="O709" s="519"/>
      <c r="P709" s="523"/>
      <c r="Q709" s="526"/>
      <c r="R709" s="533"/>
      <c r="S709" s="537"/>
      <c r="T709" s="541" t="e">
        <v>#N/A</v>
      </c>
      <c r="U709" s="545"/>
      <c r="V709" s="551"/>
      <c r="W709" s="552"/>
      <c r="X709" s="560" t="e">
        <v>#N/A</v>
      </c>
      <c r="Y709" s="560"/>
      <c r="Z709" s="564"/>
      <c r="AA709" s="569"/>
      <c r="AB709" s="573" t="e">
        <v>#N/A</v>
      </c>
      <c r="AC709" s="577"/>
      <c r="AD709" s="580" t="str">
        <f t="shared" si="40"/>
        <v/>
      </c>
      <c r="AE709" s="583" t="str">
        <f t="shared" si="41"/>
        <v/>
      </c>
      <c r="AF709" s="583" t="str">
        <f t="shared" si="42"/>
        <v/>
      </c>
      <c r="AG709" s="583" t="str">
        <f t="shared" si="43"/>
        <v/>
      </c>
    </row>
    <row r="710" spans="1:33" ht="24.9" customHeight="1">
      <c r="A710" s="477">
        <v>695</v>
      </c>
      <c r="B710" s="488" t="str">
        <f>IF(基本情報入力シート!C747="","",基本情報入力シート!C747)</f>
        <v/>
      </c>
      <c r="C710" s="488"/>
      <c r="D710" s="488"/>
      <c r="E710" s="488"/>
      <c r="F710" s="488"/>
      <c r="G710" s="488"/>
      <c r="H710" s="488"/>
      <c r="I710" s="488"/>
      <c r="J710" s="494" t="str">
        <f>IF(基本情報入力シート!M747="","",基本情報入力シート!M747)</f>
        <v/>
      </c>
      <c r="K710" s="495" t="str">
        <f>IF(基本情報入力シート!R747="","",基本情報入力シート!R747)</f>
        <v/>
      </c>
      <c r="L710" s="495" t="str">
        <f>IF(基本情報入力シート!W747="","",基本情報入力シート!W747)</f>
        <v/>
      </c>
      <c r="M710" s="502" t="str">
        <f>IF(基本情報入力シート!X747="","",基本情報入力シート!X747)</f>
        <v/>
      </c>
      <c r="N710" s="512" t="str">
        <f>IF(基本情報入力シート!Y747="","",基本情報入力シート!Y747)</f>
        <v/>
      </c>
      <c r="O710" s="519"/>
      <c r="P710" s="523"/>
      <c r="Q710" s="526"/>
      <c r="R710" s="533"/>
      <c r="S710" s="537"/>
      <c r="T710" s="541" t="e">
        <v>#N/A</v>
      </c>
      <c r="U710" s="545"/>
      <c r="V710" s="551"/>
      <c r="W710" s="552"/>
      <c r="X710" s="560" t="e">
        <v>#N/A</v>
      </c>
      <c r="Y710" s="560"/>
      <c r="Z710" s="564"/>
      <c r="AA710" s="569"/>
      <c r="AB710" s="573" t="e">
        <v>#N/A</v>
      </c>
      <c r="AC710" s="577"/>
      <c r="AD710" s="580" t="str">
        <f t="shared" si="40"/>
        <v/>
      </c>
      <c r="AE710" s="583" t="str">
        <f t="shared" si="41"/>
        <v/>
      </c>
      <c r="AF710" s="583" t="str">
        <f t="shared" si="42"/>
        <v/>
      </c>
      <c r="AG710" s="583" t="str">
        <f t="shared" si="43"/>
        <v/>
      </c>
    </row>
    <row r="711" spans="1:33" ht="24.9" customHeight="1">
      <c r="A711" s="477">
        <v>696</v>
      </c>
      <c r="B711" s="488" t="str">
        <f>IF(基本情報入力シート!C748="","",基本情報入力シート!C748)</f>
        <v/>
      </c>
      <c r="C711" s="488"/>
      <c r="D711" s="488"/>
      <c r="E711" s="488"/>
      <c r="F711" s="488"/>
      <c r="G711" s="488"/>
      <c r="H711" s="488"/>
      <c r="I711" s="488"/>
      <c r="J711" s="494" t="str">
        <f>IF(基本情報入力シート!M748="","",基本情報入力シート!M748)</f>
        <v/>
      </c>
      <c r="K711" s="495" t="str">
        <f>IF(基本情報入力シート!R748="","",基本情報入力シート!R748)</f>
        <v/>
      </c>
      <c r="L711" s="495" t="str">
        <f>IF(基本情報入力シート!W748="","",基本情報入力シート!W748)</f>
        <v/>
      </c>
      <c r="M711" s="502" t="str">
        <f>IF(基本情報入力シート!X748="","",基本情報入力シート!X748)</f>
        <v/>
      </c>
      <c r="N711" s="512" t="str">
        <f>IF(基本情報入力シート!Y748="","",基本情報入力シート!Y748)</f>
        <v/>
      </c>
      <c r="O711" s="519"/>
      <c r="P711" s="523"/>
      <c r="Q711" s="526"/>
      <c r="R711" s="533"/>
      <c r="S711" s="537"/>
      <c r="T711" s="541" t="e">
        <v>#N/A</v>
      </c>
      <c r="U711" s="545"/>
      <c r="V711" s="551"/>
      <c r="W711" s="552"/>
      <c r="X711" s="560" t="e">
        <v>#N/A</v>
      </c>
      <c r="Y711" s="560"/>
      <c r="Z711" s="564"/>
      <c r="AA711" s="569"/>
      <c r="AB711" s="573" t="e">
        <v>#N/A</v>
      </c>
      <c r="AC711" s="577"/>
      <c r="AD711" s="580" t="str">
        <f t="shared" si="40"/>
        <v/>
      </c>
      <c r="AE711" s="583" t="str">
        <f t="shared" si="41"/>
        <v/>
      </c>
      <c r="AF711" s="583" t="str">
        <f t="shared" si="42"/>
        <v/>
      </c>
      <c r="AG711" s="583" t="str">
        <f t="shared" si="43"/>
        <v/>
      </c>
    </row>
    <row r="712" spans="1:33" ht="24.9" customHeight="1">
      <c r="A712" s="477">
        <v>697</v>
      </c>
      <c r="B712" s="488" t="str">
        <f>IF(基本情報入力シート!C749="","",基本情報入力シート!C749)</f>
        <v/>
      </c>
      <c r="C712" s="488"/>
      <c r="D712" s="488"/>
      <c r="E712" s="488"/>
      <c r="F712" s="488"/>
      <c r="G712" s="488"/>
      <c r="H712" s="488"/>
      <c r="I712" s="488"/>
      <c r="J712" s="494" t="str">
        <f>IF(基本情報入力シート!M749="","",基本情報入力シート!M749)</f>
        <v/>
      </c>
      <c r="K712" s="495" t="str">
        <f>IF(基本情報入力シート!R749="","",基本情報入力シート!R749)</f>
        <v/>
      </c>
      <c r="L712" s="495" t="str">
        <f>IF(基本情報入力シート!W749="","",基本情報入力シート!W749)</f>
        <v/>
      </c>
      <c r="M712" s="502" t="str">
        <f>IF(基本情報入力シート!X749="","",基本情報入力シート!X749)</f>
        <v/>
      </c>
      <c r="N712" s="512" t="str">
        <f>IF(基本情報入力シート!Y749="","",基本情報入力シート!Y749)</f>
        <v/>
      </c>
      <c r="O712" s="519"/>
      <c r="P712" s="523"/>
      <c r="Q712" s="526"/>
      <c r="R712" s="533"/>
      <c r="S712" s="537"/>
      <c r="T712" s="541" t="e">
        <v>#N/A</v>
      </c>
      <c r="U712" s="545"/>
      <c r="V712" s="551"/>
      <c r="W712" s="552"/>
      <c r="X712" s="560" t="e">
        <v>#N/A</v>
      </c>
      <c r="Y712" s="560"/>
      <c r="Z712" s="564"/>
      <c r="AA712" s="569"/>
      <c r="AB712" s="573" t="e">
        <v>#N/A</v>
      </c>
      <c r="AC712" s="577"/>
      <c r="AD712" s="580" t="str">
        <f t="shared" si="40"/>
        <v/>
      </c>
      <c r="AE712" s="583" t="str">
        <f t="shared" si="41"/>
        <v/>
      </c>
      <c r="AF712" s="583" t="str">
        <f t="shared" si="42"/>
        <v/>
      </c>
      <c r="AG712" s="583" t="str">
        <f t="shared" si="43"/>
        <v/>
      </c>
    </row>
    <row r="713" spans="1:33" ht="24.9" customHeight="1">
      <c r="A713" s="477">
        <v>698</v>
      </c>
      <c r="B713" s="488" t="str">
        <f>IF(基本情報入力シート!C750="","",基本情報入力シート!C750)</f>
        <v/>
      </c>
      <c r="C713" s="488"/>
      <c r="D713" s="488"/>
      <c r="E713" s="488"/>
      <c r="F713" s="488"/>
      <c r="G713" s="488"/>
      <c r="H713" s="488"/>
      <c r="I713" s="488"/>
      <c r="J713" s="494" t="str">
        <f>IF(基本情報入力シート!M750="","",基本情報入力シート!M750)</f>
        <v/>
      </c>
      <c r="K713" s="495" t="str">
        <f>IF(基本情報入力シート!R750="","",基本情報入力シート!R750)</f>
        <v/>
      </c>
      <c r="L713" s="495" t="str">
        <f>IF(基本情報入力シート!W750="","",基本情報入力シート!W750)</f>
        <v/>
      </c>
      <c r="M713" s="502" t="str">
        <f>IF(基本情報入力シート!X750="","",基本情報入力シート!X750)</f>
        <v/>
      </c>
      <c r="N713" s="512" t="str">
        <f>IF(基本情報入力シート!Y750="","",基本情報入力シート!Y750)</f>
        <v/>
      </c>
      <c r="O713" s="519"/>
      <c r="P713" s="523"/>
      <c r="Q713" s="526"/>
      <c r="R713" s="533"/>
      <c r="S713" s="537"/>
      <c r="T713" s="541" t="e">
        <v>#N/A</v>
      </c>
      <c r="U713" s="545"/>
      <c r="V713" s="551"/>
      <c r="W713" s="552"/>
      <c r="X713" s="560" t="e">
        <v>#N/A</v>
      </c>
      <c r="Y713" s="560"/>
      <c r="Z713" s="564"/>
      <c r="AA713" s="569"/>
      <c r="AB713" s="573" t="e">
        <v>#N/A</v>
      </c>
      <c r="AC713" s="577"/>
      <c r="AD713" s="580" t="str">
        <f t="shared" si="40"/>
        <v/>
      </c>
      <c r="AE713" s="583" t="str">
        <f t="shared" si="41"/>
        <v/>
      </c>
      <c r="AF713" s="583" t="str">
        <f t="shared" si="42"/>
        <v/>
      </c>
      <c r="AG713" s="583" t="str">
        <f t="shared" si="43"/>
        <v/>
      </c>
    </row>
    <row r="714" spans="1:33" ht="24.9" customHeight="1">
      <c r="A714" s="477">
        <v>699</v>
      </c>
      <c r="B714" s="488" t="str">
        <f>IF(基本情報入力シート!C751="","",基本情報入力シート!C751)</f>
        <v/>
      </c>
      <c r="C714" s="488"/>
      <c r="D714" s="488"/>
      <c r="E714" s="488"/>
      <c r="F714" s="488"/>
      <c r="G714" s="488"/>
      <c r="H714" s="488"/>
      <c r="I714" s="488"/>
      <c r="J714" s="494" t="str">
        <f>IF(基本情報入力シート!M751="","",基本情報入力シート!M751)</f>
        <v/>
      </c>
      <c r="K714" s="495" t="str">
        <f>IF(基本情報入力シート!R751="","",基本情報入力シート!R751)</f>
        <v/>
      </c>
      <c r="L714" s="495" t="str">
        <f>IF(基本情報入力シート!W751="","",基本情報入力シート!W751)</f>
        <v/>
      </c>
      <c r="M714" s="502" t="str">
        <f>IF(基本情報入力シート!X751="","",基本情報入力シート!X751)</f>
        <v/>
      </c>
      <c r="N714" s="512" t="str">
        <f>IF(基本情報入力シート!Y751="","",基本情報入力シート!Y751)</f>
        <v/>
      </c>
      <c r="O714" s="519"/>
      <c r="P714" s="523"/>
      <c r="Q714" s="526"/>
      <c r="R714" s="533"/>
      <c r="S714" s="537"/>
      <c r="T714" s="541" t="e">
        <v>#N/A</v>
      </c>
      <c r="U714" s="545"/>
      <c r="V714" s="551"/>
      <c r="W714" s="552"/>
      <c r="X714" s="560" t="e">
        <v>#N/A</v>
      </c>
      <c r="Y714" s="560"/>
      <c r="Z714" s="564"/>
      <c r="AA714" s="569"/>
      <c r="AB714" s="573" t="e">
        <v>#N/A</v>
      </c>
      <c r="AC714" s="577"/>
      <c r="AD714" s="580" t="str">
        <f t="shared" si="40"/>
        <v/>
      </c>
      <c r="AE714" s="583" t="str">
        <f t="shared" si="41"/>
        <v/>
      </c>
      <c r="AF714" s="583" t="str">
        <f t="shared" si="42"/>
        <v/>
      </c>
      <c r="AG714" s="583" t="str">
        <f t="shared" si="43"/>
        <v/>
      </c>
    </row>
    <row r="715" spans="1:33" ht="24.9" customHeight="1">
      <c r="A715" s="477">
        <v>700</v>
      </c>
      <c r="B715" s="488" t="str">
        <f>IF(基本情報入力シート!C752="","",基本情報入力シート!C752)</f>
        <v/>
      </c>
      <c r="C715" s="488"/>
      <c r="D715" s="488"/>
      <c r="E715" s="488"/>
      <c r="F715" s="488"/>
      <c r="G715" s="488"/>
      <c r="H715" s="488"/>
      <c r="I715" s="488"/>
      <c r="J715" s="494" t="str">
        <f>IF(基本情報入力シート!M752="","",基本情報入力シート!M752)</f>
        <v/>
      </c>
      <c r="K715" s="495" t="str">
        <f>IF(基本情報入力シート!R752="","",基本情報入力シート!R752)</f>
        <v/>
      </c>
      <c r="L715" s="495" t="str">
        <f>IF(基本情報入力シート!W752="","",基本情報入力シート!W752)</f>
        <v/>
      </c>
      <c r="M715" s="502" t="str">
        <f>IF(基本情報入力シート!X752="","",基本情報入力シート!X752)</f>
        <v/>
      </c>
      <c r="N715" s="512" t="str">
        <f>IF(基本情報入力シート!Y752="","",基本情報入力シート!Y752)</f>
        <v/>
      </c>
      <c r="O715" s="519"/>
      <c r="P715" s="523"/>
      <c r="Q715" s="526"/>
      <c r="R715" s="533"/>
      <c r="S715" s="537"/>
      <c r="T715" s="541" t="e">
        <v>#N/A</v>
      </c>
      <c r="U715" s="545"/>
      <c r="V715" s="551"/>
      <c r="W715" s="552"/>
      <c r="X715" s="560" t="e">
        <v>#N/A</v>
      </c>
      <c r="Y715" s="560"/>
      <c r="Z715" s="564"/>
      <c r="AA715" s="569"/>
      <c r="AB715" s="573" t="e">
        <v>#N/A</v>
      </c>
      <c r="AC715" s="577"/>
      <c r="AD715" s="580" t="str">
        <f t="shared" si="40"/>
        <v/>
      </c>
      <c r="AE715" s="583" t="str">
        <f t="shared" si="41"/>
        <v/>
      </c>
      <c r="AF715" s="583" t="str">
        <f t="shared" si="42"/>
        <v/>
      </c>
      <c r="AG715" s="583" t="str">
        <f t="shared" si="43"/>
        <v/>
      </c>
    </row>
    <row r="716" spans="1:33" ht="24.9" customHeight="1">
      <c r="A716" s="477">
        <v>701</v>
      </c>
      <c r="B716" s="488" t="str">
        <f>IF(基本情報入力シート!C753="","",基本情報入力シート!C753)</f>
        <v/>
      </c>
      <c r="C716" s="488"/>
      <c r="D716" s="488"/>
      <c r="E716" s="488"/>
      <c r="F716" s="488"/>
      <c r="G716" s="488"/>
      <c r="H716" s="488"/>
      <c r="I716" s="488"/>
      <c r="J716" s="494" t="str">
        <f>IF(基本情報入力シート!M753="","",基本情報入力シート!M753)</f>
        <v/>
      </c>
      <c r="K716" s="495" t="str">
        <f>IF(基本情報入力シート!R753="","",基本情報入力シート!R753)</f>
        <v/>
      </c>
      <c r="L716" s="495" t="str">
        <f>IF(基本情報入力シート!W753="","",基本情報入力シート!W753)</f>
        <v/>
      </c>
      <c r="M716" s="502" t="str">
        <f>IF(基本情報入力シート!X753="","",基本情報入力シート!X753)</f>
        <v/>
      </c>
      <c r="N716" s="512" t="str">
        <f>IF(基本情報入力シート!Y753="","",基本情報入力シート!Y753)</f>
        <v/>
      </c>
      <c r="O716" s="519"/>
      <c r="P716" s="523"/>
      <c r="Q716" s="526"/>
      <c r="R716" s="533"/>
      <c r="S716" s="537"/>
      <c r="T716" s="541" t="e">
        <v>#N/A</v>
      </c>
      <c r="U716" s="545"/>
      <c r="V716" s="551"/>
      <c r="W716" s="552"/>
      <c r="X716" s="560" t="e">
        <v>#N/A</v>
      </c>
      <c r="Y716" s="560"/>
      <c r="Z716" s="564"/>
      <c r="AA716" s="569"/>
      <c r="AB716" s="573" t="e">
        <v>#N/A</v>
      </c>
      <c r="AC716" s="577"/>
      <c r="AD716" s="580" t="str">
        <f t="shared" si="40"/>
        <v/>
      </c>
      <c r="AE716" s="583" t="str">
        <f t="shared" si="41"/>
        <v/>
      </c>
      <c r="AF716" s="583" t="str">
        <f t="shared" si="42"/>
        <v/>
      </c>
      <c r="AG716" s="583" t="str">
        <f t="shared" si="43"/>
        <v/>
      </c>
    </row>
    <row r="717" spans="1:33" ht="24.9" customHeight="1">
      <c r="A717" s="477">
        <v>702</v>
      </c>
      <c r="B717" s="488" t="str">
        <f>IF(基本情報入力シート!C754="","",基本情報入力シート!C754)</f>
        <v/>
      </c>
      <c r="C717" s="488"/>
      <c r="D717" s="488"/>
      <c r="E717" s="488"/>
      <c r="F717" s="488"/>
      <c r="G717" s="488"/>
      <c r="H717" s="488"/>
      <c r="I717" s="488"/>
      <c r="J717" s="494" t="str">
        <f>IF(基本情報入力シート!M754="","",基本情報入力シート!M754)</f>
        <v/>
      </c>
      <c r="K717" s="495" t="str">
        <f>IF(基本情報入力シート!R754="","",基本情報入力シート!R754)</f>
        <v/>
      </c>
      <c r="L717" s="495" t="str">
        <f>IF(基本情報入力シート!W754="","",基本情報入力シート!W754)</f>
        <v/>
      </c>
      <c r="M717" s="502" t="str">
        <f>IF(基本情報入力シート!X754="","",基本情報入力シート!X754)</f>
        <v/>
      </c>
      <c r="N717" s="512" t="str">
        <f>IF(基本情報入力シート!Y754="","",基本情報入力シート!Y754)</f>
        <v/>
      </c>
      <c r="O717" s="519"/>
      <c r="P717" s="523"/>
      <c r="Q717" s="526"/>
      <c r="R717" s="533"/>
      <c r="S717" s="537"/>
      <c r="T717" s="541" t="e">
        <v>#N/A</v>
      </c>
      <c r="U717" s="545"/>
      <c r="V717" s="551"/>
      <c r="W717" s="552"/>
      <c r="X717" s="560" t="e">
        <v>#N/A</v>
      </c>
      <c r="Y717" s="560"/>
      <c r="Z717" s="564"/>
      <c r="AA717" s="569"/>
      <c r="AB717" s="573" t="e">
        <v>#N/A</v>
      </c>
      <c r="AC717" s="577"/>
      <c r="AD717" s="580" t="str">
        <f t="shared" si="40"/>
        <v/>
      </c>
      <c r="AE717" s="583" t="str">
        <f t="shared" si="41"/>
        <v/>
      </c>
      <c r="AF717" s="583" t="str">
        <f t="shared" si="42"/>
        <v/>
      </c>
      <c r="AG717" s="583" t="str">
        <f t="shared" si="43"/>
        <v/>
      </c>
    </row>
    <row r="718" spans="1:33" ht="24.9" customHeight="1">
      <c r="A718" s="477">
        <v>703</v>
      </c>
      <c r="B718" s="488" t="str">
        <f>IF(基本情報入力シート!C755="","",基本情報入力シート!C755)</f>
        <v/>
      </c>
      <c r="C718" s="488"/>
      <c r="D718" s="488"/>
      <c r="E718" s="488"/>
      <c r="F718" s="488"/>
      <c r="G718" s="488"/>
      <c r="H718" s="488"/>
      <c r="I718" s="488"/>
      <c r="J718" s="494" t="str">
        <f>IF(基本情報入力シート!M755="","",基本情報入力シート!M755)</f>
        <v/>
      </c>
      <c r="K718" s="495" t="str">
        <f>IF(基本情報入力シート!R755="","",基本情報入力シート!R755)</f>
        <v/>
      </c>
      <c r="L718" s="495" t="str">
        <f>IF(基本情報入力シート!W755="","",基本情報入力シート!W755)</f>
        <v/>
      </c>
      <c r="M718" s="502" t="str">
        <f>IF(基本情報入力シート!X755="","",基本情報入力シート!X755)</f>
        <v/>
      </c>
      <c r="N718" s="512" t="str">
        <f>IF(基本情報入力シート!Y755="","",基本情報入力シート!Y755)</f>
        <v/>
      </c>
      <c r="O718" s="519"/>
      <c r="P718" s="523"/>
      <c r="Q718" s="526"/>
      <c r="R718" s="533"/>
      <c r="S718" s="537"/>
      <c r="T718" s="541" t="e">
        <v>#N/A</v>
      </c>
      <c r="U718" s="545"/>
      <c r="V718" s="551"/>
      <c r="W718" s="552"/>
      <c r="X718" s="560" t="e">
        <v>#N/A</v>
      </c>
      <c r="Y718" s="560"/>
      <c r="Z718" s="564"/>
      <c r="AA718" s="569"/>
      <c r="AB718" s="573" t="e">
        <v>#N/A</v>
      </c>
      <c r="AC718" s="577"/>
      <c r="AD718" s="580" t="str">
        <f t="shared" si="40"/>
        <v/>
      </c>
      <c r="AE718" s="583" t="str">
        <f t="shared" si="41"/>
        <v/>
      </c>
      <c r="AF718" s="583" t="str">
        <f t="shared" si="42"/>
        <v/>
      </c>
      <c r="AG718" s="583" t="str">
        <f t="shared" si="43"/>
        <v/>
      </c>
    </row>
    <row r="719" spans="1:33" ht="24.9" customHeight="1">
      <c r="A719" s="477">
        <v>704</v>
      </c>
      <c r="B719" s="488" t="str">
        <f>IF(基本情報入力シート!C756="","",基本情報入力シート!C756)</f>
        <v/>
      </c>
      <c r="C719" s="488"/>
      <c r="D719" s="488"/>
      <c r="E719" s="488"/>
      <c r="F719" s="488"/>
      <c r="G719" s="488"/>
      <c r="H719" s="488"/>
      <c r="I719" s="488"/>
      <c r="J719" s="494" t="str">
        <f>IF(基本情報入力シート!M756="","",基本情報入力シート!M756)</f>
        <v/>
      </c>
      <c r="K719" s="495" t="str">
        <f>IF(基本情報入力シート!R756="","",基本情報入力シート!R756)</f>
        <v/>
      </c>
      <c r="L719" s="495" t="str">
        <f>IF(基本情報入力シート!W756="","",基本情報入力シート!W756)</f>
        <v/>
      </c>
      <c r="M719" s="502" t="str">
        <f>IF(基本情報入力シート!X756="","",基本情報入力シート!X756)</f>
        <v/>
      </c>
      <c r="N719" s="512" t="str">
        <f>IF(基本情報入力シート!Y756="","",基本情報入力シート!Y756)</f>
        <v/>
      </c>
      <c r="O719" s="519"/>
      <c r="P719" s="523"/>
      <c r="Q719" s="526"/>
      <c r="R719" s="533"/>
      <c r="S719" s="537"/>
      <c r="T719" s="541" t="e">
        <v>#N/A</v>
      </c>
      <c r="U719" s="545"/>
      <c r="V719" s="551"/>
      <c r="W719" s="552"/>
      <c r="X719" s="560" t="e">
        <v>#N/A</v>
      </c>
      <c r="Y719" s="560"/>
      <c r="Z719" s="564"/>
      <c r="AA719" s="569"/>
      <c r="AB719" s="573" t="e">
        <v>#N/A</v>
      </c>
      <c r="AC719" s="577"/>
      <c r="AD719" s="580" t="str">
        <f t="shared" si="40"/>
        <v/>
      </c>
      <c r="AE719" s="583" t="str">
        <f t="shared" si="41"/>
        <v/>
      </c>
      <c r="AF719" s="583" t="str">
        <f t="shared" si="42"/>
        <v/>
      </c>
      <c r="AG719" s="583" t="str">
        <f t="shared" si="43"/>
        <v/>
      </c>
    </row>
    <row r="720" spans="1:33" ht="24.9" customHeight="1">
      <c r="A720" s="477">
        <v>705</v>
      </c>
      <c r="B720" s="488" t="str">
        <f>IF(基本情報入力シート!C757="","",基本情報入力シート!C757)</f>
        <v/>
      </c>
      <c r="C720" s="488"/>
      <c r="D720" s="488"/>
      <c r="E720" s="488"/>
      <c r="F720" s="488"/>
      <c r="G720" s="488"/>
      <c r="H720" s="488"/>
      <c r="I720" s="488"/>
      <c r="J720" s="494" t="str">
        <f>IF(基本情報入力シート!M757="","",基本情報入力シート!M757)</f>
        <v/>
      </c>
      <c r="K720" s="495" t="str">
        <f>IF(基本情報入力シート!R757="","",基本情報入力シート!R757)</f>
        <v/>
      </c>
      <c r="L720" s="495" t="str">
        <f>IF(基本情報入力シート!W757="","",基本情報入力シート!W757)</f>
        <v/>
      </c>
      <c r="M720" s="502" t="str">
        <f>IF(基本情報入力シート!X757="","",基本情報入力シート!X757)</f>
        <v/>
      </c>
      <c r="N720" s="512" t="str">
        <f>IF(基本情報入力シート!Y757="","",基本情報入力シート!Y757)</f>
        <v/>
      </c>
      <c r="O720" s="519"/>
      <c r="P720" s="523"/>
      <c r="Q720" s="526"/>
      <c r="R720" s="533"/>
      <c r="S720" s="537"/>
      <c r="T720" s="541" t="e">
        <v>#N/A</v>
      </c>
      <c r="U720" s="545"/>
      <c r="V720" s="551"/>
      <c r="W720" s="552"/>
      <c r="X720" s="560" t="e">
        <v>#N/A</v>
      </c>
      <c r="Y720" s="560"/>
      <c r="Z720" s="564"/>
      <c r="AA720" s="569"/>
      <c r="AB720" s="573" t="e">
        <v>#N/A</v>
      </c>
      <c r="AC720" s="577"/>
      <c r="AD720" s="580" t="str">
        <f t="shared" ref="AD720:AD783" si="44">IF(OR(U720="特定加算Ⅰ",U720="特定加算Ⅱ"),IF(OR(AND(N720&lt;&gt;"訪問型サービス（総合事業）",N720&lt;&gt;"通所型サービス（総合事業）",N720&lt;&gt;"（介護予防）短期入所生活介護",N720&lt;&gt;"（介護予防）短期入所療養介護（老健）",N720&lt;&gt;"（介護予防）短期入所療養介護 （病院等（老健以外）)",N720&lt;&gt;"（介護予防）短期入所療養介護（医療院）"),W720&lt;&gt;""),1,""),"")</f>
        <v/>
      </c>
      <c r="AE720" s="583" t="str">
        <f t="shared" ref="AE720:AE783" si="45">IF(AND(O720="",R720=""),"",O720&amp;"から"&amp;R720)</f>
        <v/>
      </c>
      <c r="AF720" s="583" t="str">
        <f t="shared" ref="AF720:AF783" si="46">IF(AND(P720="",U720=""),"",P720&amp;"から"&amp;U720)</f>
        <v/>
      </c>
      <c r="AG720" s="583" t="str">
        <f t="shared" ref="AG720:AG783" si="47">IF(AND(Q720="",Z720=""),"",Q720&amp;"から"&amp;Z720)</f>
        <v/>
      </c>
    </row>
    <row r="721" spans="1:33" ht="24.9" customHeight="1">
      <c r="A721" s="477">
        <v>706</v>
      </c>
      <c r="B721" s="488" t="str">
        <f>IF(基本情報入力シート!C758="","",基本情報入力シート!C758)</f>
        <v/>
      </c>
      <c r="C721" s="488"/>
      <c r="D721" s="488"/>
      <c r="E721" s="488"/>
      <c r="F721" s="488"/>
      <c r="G721" s="488"/>
      <c r="H721" s="488"/>
      <c r="I721" s="488"/>
      <c r="J721" s="494" t="str">
        <f>IF(基本情報入力シート!M758="","",基本情報入力シート!M758)</f>
        <v/>
      </c>
      <c r="K721" s="495" t="str">
        <f>IF(基本情報入力シート!R758="","",基本情報入力シート!R758)</f>
        <v/>
      </c>
      <c r="L721" s="495" t="str">
        <f>IF(基本情報入力シート!W758="","",基本情報入力シート!W758)</f>
        <v/>
      </c>
      <c r="M721" s="502" t="str">
        <f>IF(基本情報入力シート!X758="","",基本情報入力シート!X758)</f>
        <v/>
      </c>
      <c r="N721" s="512" t="str">
        <f>IF(基本情報入力シート!Y758="","",基本情報入力シート!Y758)</f>
        <v/>
      </c>
      <c r="O721" s="519"/>
      <c r="P721" s="523"/>
      <c r="Q721" s="526"/>
      <c r="R721" s="533"/>
      <c r="S721" s="537"/>
      <c r="T721" s="541" t="e">
        <v>#N/A</v>
      </c>
      <c r="U721" s="545"/>
      <c r="V721" s="551"/>
      <c r="W721" s="552"/>
      <c r="X721" s="560" t="e">
        <v>#N/A</v>
      </c>
      <c r="Y721" s="560"/>
      <c r="Z721" s="564"/>
      <c r="AA721" s="569"/>
      <c r="AB721" s="573" t="e">
        <v>#N/A</v>
      </c>
      <c r="AC721" s="577"/>
      <c r="AD721" s="580" t="str">
        <f t="shared" si="44"/>
        <v/>
      </c>
      <c r="AE721" s="583" t="str">
        <f t="shared" si="45"/>
        <v/>
      </c>
      <c r="AF721" s="583" t="str">
        <f t="shared" si="46"/>
        <v/>
      </c>
      <c r="AG721" s="583" t="str">
        <f t="shared" si="47"/>
        <v/>
      </c>
    </row>
    <row r="722" spans="1:33" ht="24.9" customHeight="1">
      <c r="A722" s="477">
        <v>707</v>
      </c>
      <c r="B722" s="488" t="str">
        <f>IF(基本情報入力シート!C759="","",基本情報入力シート!C759)</f>
        <v/>
      </c>
      <c r="C722" s="488"/>
      <c r="D722" s="488"/>
      <c r="E722" s="488"/>
      <c r="F722" s="488"/>
      <c r="G722" s="488"/>
      <c r="H722" s="488"/>
      <c r="I722" s="488"/>
      <c r="J722" s="494" t="str">
        <f>IF(基本情報入力シート!M759="","",基本情報入力シート!M759)</f>
        <v/>
      </c>
      <c r="K722" s="495" t="str">
        <f>IF(基本情報入力シート!R759="","",基本情報入力シート!R759)</f>
        <v/>
      </c>
      <c r="L722" s="495" t="str">
        <f>IF(基本情報入力シート!W759="","",基本情報入力シート!W759)</f>
        <v/>
      </c>
      <c r="M722" s="502" t="str">
        <f>IF(基本情報入力シート!X759="","",基本情報入力シート!X759)</f>
        <v/>
      </c>
      <c r="N722" s="512" t="str">
        <f>IF(基本情報入力シート!Y759="","",基本情報入力シート!Y759)</f>
        <v/>
      </c>
      <c r="O722" s="519"/>
      <c r="P722" s="523"/>
      <c r="Q722" s="526"/>
      <c r="R722" s="533"/>
      <c r="S722" s="537"/>
      <c r="T722" s="541" t="e">
        <v>#N/A</v>
      </c>
      <c r="U722" s="545"/>
      <c r="V722" s="551"/>
      <c r="W722" s="552"/>
      <c r="X722" s="560" t="e">
        <v>#N/A</v>
      </c>
      <c r="Y722" s="560"/>
      <c r="Z722" s="564"/>
      <c r="AA722" s="569"/>
      <c r="AB722" s="573" t="e">
        <v>#N/A</v>
      </c>
      <c r="AC722" s="577"/>
      <c r="AD722" s="580" t="str">
        <f t="shared" si="44"/>
        <v/>
      </c>
      <c r="AE722" s="583" t="str">
        <f t="shared" si="45"/>
        <v/>
      </c>
      <c r="AF722" s="583" t="str">
        <f t="shared" si="46"/>
        <v/>
      </c>
      <c r="AG722" s="583" t="str">
        <f t="shared" si="47"/>
        <v/>
      </c>
    </row>
    <row r="723" spans="1:33" ht="24.9" customHeight="1">
      <c r="A723" s="477">
        <v>708</v>
      </c>
      <c r="B723" s="488" t="str">
        <f>IF(基本情報入力シート!C760="","",基本情報入力シート!C760)</f>
        <v/>
      </c>
      <c r="C723" s="488"/>
      <c r="D723" s="488"/>
      <c r="E723" s="488"/>
      <c r="F723" s="488"/>
      <c r="G723" s="488"/>
      <c r="H723" s="488"/>
      <c r="I723" s="488"/>
      <c r="J723" s="494" t="str">
        <f>IF(基本情報入力シート!M760="","",基本情報入力シート!M760)</f>
        <v/>
      </c>
      <c r="K723" s="495" t="str">
        <f>IF(基本情報入力シート!R760="","",基本情報入力シート!R760)</f>
        <v/>
      </c>
      <c r="L723" s="495" t="str">
        <f>IF(基本情報入力シート!W760="","",基本情報入力シート!W760)</f>
        <v/>
      </c>
      <c r="M723" s="502" t="str">
        <f>IF(基本情報入力シート!X760="","",基本情報入力シート!X760)</f>
        <v/>
      </c>
      <c r="N723" s="512" t="str">
        <f>IF(基本情報入力シート!Y760="","",基本情報入力シート!Y760)</f>
        <v/>
      </c>
      <c r="O723" s="519"/>
      <c r="P723" s="523"/>
      <c r="Q723" s="526"/>
      <c r="R723" s="533"/>
      <c r="S723" s="537"/>
      <c r="T723" s="541" t="e">
        <v>#N/A</v>
      </c>
      <c r="U723" s="545"/>
      <c r="V723" s="551"/>
      <c r="W723" s="552"/>
      <c r="X723" s="560" t="e">
        <v>#N/A</v>
      </c>
      <c r="Y723" s="560"/>
      <c r="Z723" s="564"/>
      <c r="AA723" s="569"/>
      <c r="AB723" s="573" t="e">
        <v>#N/A</v>
      </c>
      <c r="AC723" s="577"/>
      <c r="AD723" s="580" t="str">
        <f t="shared" si="44"/>
        <v/>
      </c>
      <c r="AE723" s="583" t="str">
        <f t="shared" si="45"/>
        <v/>
      </c>
      <c r="AF723" s="583" t="str">
        <f t="shared" si="46"/>
        <v/>
      </c>
      <c r="AG723" s="583" t="str">
        <f t="shared" si="47"/>
        <v/>
      </c>
    </row>
    <row r="724" spans="1:33" ht="24.9" customHeight="1">
      <c r="A724" s="477">
        <v>709</v>
      </c>
      <c r="B724" s="488" t="str">
        <f>IF(基本情報入力シート!C761="","",基本情報入力シート!C761)</f>
        <v/>
      </c>
      <c r="C724" s="488"/>
      <c r="D724" s="488"/>
      <c r="E724" s="488"/>
      <c r="F724" s="488"/>
      <c r="G724" s="488"/>
      <c r="H724" s="488"/>
      <c r="I724" s="488"/>
      <c r="J724" s="494" t="str">
        <f>IF(基本情報入力シート!M761="","",基本情報入力シート!M761)</f>
        <v/>
      </c>
      <c r="K724" s="495" t="str">
        <f>IF(基本情報入力シート!R761="","",基本情報入力シート!R761)</f>
        <v/>
      </c>
      <c r="L724" s="495" t="str">
        <f>IF(基本情報入力シート!W761="","",基本情報入力シート!W761)</f>
        <v/>
      </c>
      <c r="M724" s="502" t="str">
        <f>IF(基本情報入力シート!X761="","",基本情報入力シート!X761)</f>
        <v/>
      </c>
      <c r="N724" s="512" t="str">
        <f>IF(基本情報入力シート!Y761="","",基本情報入力シート!Y761)</f>
        <v/>
      </c>
      <c r="O724" s="519"/>
      <c r="P724" s="523"/>
      <c r="Q724" s="526"/>
      <c r="R724" s="533"/>
      <c r="S724" s="537"/>
      <c r="T724" s="541" t="e">
        <v>#N/A</v>
      </c>
      <c r="U724" s="545"/>
      <c r="V724" s="551"/>
      <c r="W724" s="552"/>
      <c r="X724" s="560" t="e">
        <v>#N/A</v>
      </c>
      <c r="Y724" s="560"/>
      <c r="Z724" s="564"/>
      <c r="AA724" s="569"/>
      <c r="AB724" s="573" t="e">
        <v>#N/A</v>
      </c>
      <c r="AC724" s="577"/>
      <c r="AD724" s="580" t="str">
        <f t="shared" si="44"/>
        <v/>
      </c>
      <c r="AE724" s="583" t="str">
        <f t="shared" si="45"/>
        <v/>
      </c>
      <c r="AF724" s="583" t="str">
        <f t="shared" si="46"/>
        <v/>
      </c>
      <c r="AG724" s="583" t="str">
        <f t="shared" si="47"/>
        <v/>
      </c>
    </row>
    <row r="725" spans="1:33" ht="24.9" customHeight="1">
      <c r="A725" s="477">
        <v>710</v>
      </c>
      <c r="B725" s="488" t="str">
        <f>IF(基本情報入力シート!C762="","",基本情報入力シート!C762)</f>
        <v/>
      </c>
      <c r="C725" s="488"/>
      <c r="D725" s="488"/>
      <c r="E725" s="488"/>
      <c r="F725" s="488"/>
      <c r="G725" s="488"/>
      <c r="H725" s="488"/>
      <c r="I725" s="488"/>
      <c r="J725" s="494" t="str">
        <f>IF(基本情報入力シート!M762="","",基本情報入力シート!M762)</f>
        <v/>
      </c>
      <c r="K725" s="495" t="str">
        <f>IF(基本情報入力シート!R762="","",基本情報入力シート!R762)</f>
        <v/>
      </c>
      <c r="L725" s="495" t="str">
        <f>IF(基本情報入力シート!W762="","",基本情報入力シート!W762)</f>
        <v/>
      </c>
      <c r="M725" s="502" t="str">
        <f>IF(基本情報入力シート!X762="","",基本情報入力シート!X762)</f>
        <v/>
      </c>
      <c r="N725" s="512" t="str">
        <f>IF(基本情報入力シート!Y762="","",基本情報入力シート!Y762)</f>
        <v/>
      </c>
      <c r="O725" s="519"/>
      <c r="P725" s="523"/>
      <c r="Q725" s="526"/>
      <c r="R725" s="533"/>
      <c r="S725" s="537"/>
      <c r="T725" s="541" t="e">
        <v>#N/A</v>
      </c>
      <c r="U725" s="545"/>
      <c r="V725" s="551"/>
      <c r="W725" s="552"/>
      <c r="X725" s="560" t="e">
        <v>#N/A</v>
      </c>
      <c r="Y725" s="560"/>
      <c r="Z725" s="564"/>
      <c r="AA725" s="569"/>
      <c r="AB725" s="573" t="e">
        <v>#N/A</v>
      </c>
      <c r="AC725" s="577"/>
      <c r="AD725" s="580" t="str">
        <f t="shared" si="44"/>
        <v/>
      </c>
      <c r="AE725" s="583" t="str">
        <f t="shared" si="45"/>
        <v/>
      </c>
      <c r="AF725" s="583" t="str">
        <f t="shared" si="46"/>
        <v/>
      </c>
      <c r="AG725" s="583" t="str">
        <f t="shared" si="47"/>
        <v/>
      </c>
    </row>
    <row r="726" spans="1:33" ht="24.9" customHeight="1">
      <c r="A726" s="477">
        <v>711</v>
      </c>
      <c r="B726" s="488" t="str">
        <f>IF(基本情報入力シート!C763="","",基本情報入力シート!C763)</f>
        <v/>
      </c>
      <c r="C726" s="488"/>
      <c r="D726" s="488"/>
      <c r="E726" s="488"/>
      <c r="F726" s="488"/>
      <c r="G726" s="488"/>
      <c r="H726" s="488"/>
      <c r="I726" s="488"/>
      <c r="J726" s="494" t="str">
        <f>IF(基本情報入力シート!M763="","",基本情報入力シート!M763)</f>
        <v/>
      </c>
      <c r="K726" s="495" t="str">
        <f>IF(基本情報入力シート!R763="","",基本情報入力シート!R763)</f>
        <v/>
      </c>
      <c r="L726" s="495" t="str">
        <f>IF(基本情報入力シート!W763="","",基本情報入力シート!W763)</f>
        <v/>
      </c>
      <c r="M726" s="502" t="str">
        <f>IF(基本情報入力シート!X763="","",基本情報入力シート!X763)</f>
        <v/>
      </c>
      <c r="N726" s="512" t="str">
        <f>IF(基本情報入力シート!Y763="","",基本情報入力シート!Y763)</f>
        <v/>
      </c>
      <c r="O726" s="519"/>
      <c r="P726" s="523"/>
      <c r="Q726" s="526"/>
      <c r="R726" s="533"/>
      <c r="S726" s="537"/>
      <c r="T726" s="541" t="e">
        <v>#N/A</v>
      </c>
      <c r="U726" s="545"/>
      <c r="V726" s="551"/>
      <c r="W726" s="552"/>
      <c r="X726" s="560" t="e">
        <v>#N/A</v>
      </c>
      <c r="Y726" s="560"/>
      <c r="Z726" s="564"/>
      <c r="AA726" s="569"/>
      <c r="AB726" s="573" t="e">
        <v>#N/A</v>
      </c>
      <c r="AC726" s="577"/>
      <c r="AD726" s="580" t="str">
        <f t="shared" si="44"/>
        <v/>
      </c>
      <c r="AE726" s="583" t="str">
        <f t="shared" si="45"/>
        <v/>
      </c>
      <c r="AF726" s="583" t="str">
        <f t="shared" si="46"/>
        <v/>
      </c>
      <c r="AG726" s="583" t="str">
        <f t="shared" si="47"/>
        <v/>
      </c>
    </row>
    <row r="727" spans="1:33" ht="24.9" customHeight="1">
      <c r="A727" s="477">
        <v>712</v>
      </c>
      <c r="B727" s="488" t="str">
        <f>IF(基本情報入力シート!C764="","",基本情報入力シート!C764)</f>
        <v/>
      </c>
      <c r="C727" s="488"/>
      <c r="D727" s="488"/>
      <c r="E727" s="488"/>
      <c r="F727" s="488"/>
      <c r="G727" s="488"/>
      <c r="H727" s="488"/>
      <c r="I727" s="488"/>
      <c r="J727" s="494" t="str">
        <f>IF(基本情報入力シート!M764="","",基本情報入力シート!M764)</f>
        <v/>
      </c>
      <c r="K727" s="495" t="str">
        <f>IF(基本情報入力シート!R764="","",基本情報入力シート!R764)</f>
        <v/>
      </c>
      <c r="L727" s="495" t="str">
        <f>IF(基本情報入力シート!W764="","",基本情報入力シート!W764)</f>
        <v/>
      </c>
      <c r="M727" s="502" t="str">
        <f>IF(基本情報入力シート!X764="","",基本情報入力シート!X764)</f>
        <v/>
      </c>
      <c r="N727" s="512" t="str">
        <f>IF(基本情報入力シート!Y764="","",基本情報入力シート!Y764)</f>
        <v/>
      </c>
      <c r="O727" s="519"/>
      <c r="P727" s="523"/>
      <c r="Q727" s="526"/>
      <c r="R727" s="533"/>
      <c r="S727" s="537"/>
      <c r="T727" s="541" t="e">
        <v>#N/A</v>
      </c>
      <c r="U727" s="545"/>
      <c r="V727" s="551"/>
      <c r="W727" s="552"/>
      <c r="X727" s="560" t="e">
        <v>#N/A</v>
      </c>
      <c r="Y727" s="560"/>
      <c r="Z727" s="564"/>
      <c r="AA727" s="569"/>
      <c r="AB727" s="573" t="e">
        <v>#N/A</v>
      </c>
      <c r="AC727" s="577"/>
      <c r="AD727" s="580" t="str">
        <f t="shared" si="44"/>
        <v/>
      </c>
      <c r="AE727" s="583" t="str">
        <f t="shared" si="45"/>
        <v/>
      </c>
      <c r="AF727" s="583" t="str">
        <f t="shared" si="46"/>
        <v/>
      </c>
      <c r="AG727" s="583" t="str">
        <f t="shared" si="47"/>
        <v/>
      </c>
    </row>
    <row r="728" spans="1:33" ht="24.9" customHeight="1">
      <c r="A728" s="477">
        <v>713</v>
      </c>
      <c r="B728" s="488" t="str">
        <f>IF(基本情報入力シート!C765="","",基本情報入力シート!C765)</f>
        <v/>
      </c>
      <c r="C728" s="488"/>
      <c r="D728" s="488"/>
      <c r="E728" s="488"/>
      <c r="F728" s="488"/>
      <c r="G728" s="488"/>
      <c r="H728" s="488"/>
      <c r="I728" s="488"/>
      <c r="J728" s="494" t="str">
        <f>IF(基本情報入力シート!M765="","",基本情報入力シート!M765)</f>
        <v/>
      </c>
      <c r="K728" s="495" t="str">
        <f>IF(基本情報入力シート!R765="","",基本情報入力シート!R765)</f>
        <v/>
      </c>
      <c r="L728" s="495" t="str">
        <f>IF(基本情報入力シート!W765="","",基本情報入力シート!W765)</f>
        <v/>
      </c>
      <c r="M728" s="502" t="str">
        <f>IF(基本情報入力シート!X765="","",基本情報入力シート!X765)</f>
        <v/>
      </c>
      <c r="N728" s="512" t="str">
        <f>IF(基本情報入力シート!Y765="","",基本情報入力シート!Y765)</f>
        <v/>
      </c>
      <c r="O728" s="519"/>
      <c r="P728" s="523"/>
      <c r="Q728" s="526"/>
      <c r="R728" s="533"/>
      <c r="S728" s="537"/>
      <c r="T728" s="541" t="e">
        <v>#N/A</v>
      </c>
      <c r="U728" s="545"/>
      <c r="V728" s="551"/>
      <c r="W728" s="552"/>
      <c r="X728" s="560" t="e">
        <v>#N/A</v>
      </c>
      <c r="Y728" s="560"/>
      <c r="Z728" s="564"/>
      <c r="AA728" s="569"/>
      <c r="AB728" s="573" t="e">
        <v>#N/A</v>
      </c>
      <c r="AC728" s="577"/>
      <c r="AD728" s="580" t="str">
        <f t="shared" si="44"/>
        <v/>
      </c>
      <c r="AE728" s="583" t="str">
        <f t="shared" si="45"/>
        <v/>
      </c>
      <c r="AF728" s="583" t="str">
        <f t="shared" si="46"/>
        <v/>
      </c>
      <c r="AG728" s="583" t="str">
        <f t="shared" si="47"/>
        <v/>
      </c>
    </row>
    <row r="729" spans="1:33" ht="24.9" customHeight="1">
      <c r="A729" s="477">
        <v>714</v>
      </c>
      <c r="B729" s="488" t="str">
        <f>IF(基本情報入力シート!C766="","",基本情報入力シート!C766)</f>
        <v/>
      </c>
      <c r="C729" s="488"/>
      <c r="D729" s="488"/>
      <c r="E729" s="488"/>
      <c r="F729" s="488"/>
      <c r="G729" s="488"/>
      <c r="H729" s="488"/>
      <c r="I729" s="488"/>
      <c r="J729" s="494" t="str">
        <f>IF(基本情報入力シート!M766="","",基本情報入力シート!M766)</f>
        <v/>
      </c>
      <c r="K729" s="495" t="str">
        <f>IF(基本情報入力シート!R766="","",基本情報入力シート!R766)</f>
        <v/>
      </c>
      <c r="L729" s="495" t="str">
        <f>IF(基本情報入力シート!W766="","",基本情報入力シート!W766)</f>
        <v/>
      </c>
      <c r="M729" s="502" t="str">
        <f>IF(基本情報入力シート!X766="","",基本情報入力シート!X766)</f>
        <v/>
      </c>
      <c r="N729" s="512" t="str">
        <f>IF(基本情報入力シート!Y766="","",基本情報入力シート!Y766)</f>
        <v/>
      </c>
      <c r="O729" s="519"/>
      <c r="P729" s="523"/>
      <c r="Q729" s="526"/>
      <c r="R729" s="533"/>
      <c r="S729" s="537"/>
      <c r="T729" s="541" t="e">
        <v>#N/A</v>
      </c>
      <c r="U729" s="545"/>
      <c r="V729" s="551"/>
      <c r="W729" s="552"/>
      <c r="X729" s="560" t="e">
        <v>#N/A</v>
      </c>
      <c r="Y729" s="560"/>
      <c r="Z729" s="564"/>
      <c r="AA729" s="569"/>
      <c r="AB729" s="573" t="e">
        <v>#N/A</v>
      </c>
      <c r="AC729" s="577"/>
      <c r="AD729" s="580" t="str">
        <f t="shared" si="44"/>
        <v/>
      </c>
      <c r="AE729" s="583" t="str">
        <f t="shared" si="45"/>
        <v/>
      </c>
      <c r="AF729" s="583" t="str">
        <f t="shared" si="46"/>
        <v/>
      </c>
      <c r="AG729" s="583" t="str">
        <f t="shared" si="47"/>
        <v/>
      </c>
    </row>
    <row r="730" spans="1:33" ht="24.9" customHeight="1">
      <c r="A730" s="477">
        <v>715</v>
      </c>
      <c r="B730" s="488" t="str">
        <f>IF(基本情報入力シート!C767="","",基本情報入力シート!C767)</f>
        <v/>
      </c>
      <c r="C730" s="488"/>
      <c r="D730" s="488"/>
      <c r="E730" s="488"/>
      <c r="F730" s="488"/>
      <c r="G730" s="488"/>
      <c r="H730" s="488"/>
      <c r="I730" s="488"/>
      <c r="J730" s="494" t="str">
        <f>IF(基本情報入力シート!M767="","",基本情報入力シート!M767)</f>
        <v/>
      </c>
      <c r="K730" s="495" t="str">
        <f>IF(基本情報入力シート!R767="","",基本情報入力シート!R767)</f>
        <v/>
      </c>
      <c r="L730" s="495" t="str">
        <f>IF(基本情報入力シート!W767="","",基本情報入力シート!W767)</f>
        <v/>
      </c>
      <c r="M730" s="502" t="str">
        <f>IF(基本情報入力シート!X767="","",基本情報入力シート!X767)</f>
        <v/>
      </c>
      <c r="N730" s="512" t="str">
        <f>IF(基本情報入力シート!Y767="","",基本情報入力シート!Y767)</f>
        <v/>
      </c>
      <c r="O730" s="519"/>
      <c r="P730" s="523"/>
      <c r="Q730" s="526"/>
      <c r="R730" s="533"/>
      <c r="S730" s="537"/>
      <c r="T730" s="541" t="e">
        <v>#N/A</v>
      </c>
      <c r="U730" s="545"/>
      <c r="V730" s="551"/>
      <c r="W730" s="552"/>
      <c r="X730" s="560" t="e">
        <v>#N/A</v>
      </c>
      <c r="Y730" s="560"/>
      <c r="Z730" s="564"/>
      <c r="AA730" s="569"/>
      <c r="AB730" s="573" t="e">
        <v>#N/A</v>
      </c>
      <c r="AC730" s="577"/>
      <c r="AD730" s="580" t="str">
        <f t="shared" si="44"/>
        <v/>
      </c>
      <c r="AE730" s="583" t="str">
        <f t="shared" si="45"/>
        <v/>
      </c>
      <c r="AF730" s="583" t="str">
        <f t="shared" si="46"/>
        <v/>
      </c>
      <c r="AG730" s="583" t="str">
        <f t="shared" si="47"/>
        <v/>
      </c>
    </row>
    <row r="731" spans="1:33" ht="24.9" customHeight="1">
      <c r="A731" s="477">
        <v>716</v>
      </c>
      <c r="B731" s="488" t="str">
        <f>IF(基本情報入力シート!C768="","",基本情報入力シート!C768)</f>
        <v/>
      </c>
      <c r="C731" s="488"/>
      <c r="D731" s="488"/>
      <c r="E731" s="488"/>
      <c r="F731" s="488"/>
      <c r="G731" s="488"/>
      <c r="H731" s="488"/>
      <c r="I731" s="488"/>
      <c r="J731" s="494" t="str">
        <f>IF(基本情報入力シート!M768="","",基本情報入力シート!M768)</f>
        <v/>
      </c>
      <c r="K731" s="495" t="str">
        <f>IF(基本情報入力シート!R768="","",基本情報入力シート!R768)</f>
        <v/>
      </c>
      <c r="L731" s="495" t="str">
        <f>IF(基本情報入力シート!W768="","",基本情報入力シート!W768)</f>
        <v/>
      </c>
      <c r="M731" s="502" t="str">
        <f>IF(基本情報入力シート!X768="","",基本情報入力シート!X768)</f>
        <v/>
      </c>
      <c r="N731" s="512" t="str">
        <f>IF(基本情報入力シート!Y768="","",基本情報入力シート!Y768)</f>
        <v/>
      </c>
      <c r="O731" s="519"/>
      <c r="P731" s="523"/>
      <c r="Q731" s="526"/>
      <c r="R731" s="533"/>
      <c r="S731" s="537"/>
      <c r="T731" s="541" t="e">
        <v>#N/A</v>
      </c>
      <c r="U731" s="545"/>
      <c r="V731" s="551"/>
      <c r="W731" s="552"/>
      <c r="X731" s="560" t="e">
        <v>#N/A</v>
      </c>
      <c r="Y731" s="560"/>
      <c r="Z731" s="564"/>
      <c r="AA731" s="569"/>
      <c r="AB731" s="573" t="e">
        <v>#N/A</v>
      </c>
      <c r="AC731" s="577"/>
      <c r="AD731" s="580" t="str">
        <f t="shared" si="44"/>
        <v/>
      </c>
      <c r="AE731" s="583" t="str">
        <f t="shared" si="45"/>
        <v/>
      </c>
      <c r="AF731" s="583" t="str">
        <f t="shared" si="46"/>
        <v/>
      </c>
      <c r="AG731" s="583" t="str">
        <f t="shared" si="47"/>
        <v/>
      </c>
    </row>
    <row r="732" spans="1:33" ht="24.9" customHeight="1">
      <c r="A732" s="477">
        <v>717</v>
      </c>
      <c r="B732" s="488" t="str">
        <f>IF(基本情報入力シート!C769="","",基本情報入力シート!C769)</f>
        <v/>
      </c>
      <c r="C732" s="488"/>
      <c r="D732" s="488"/>
      <c r="E732" s="488"/>
      <c r="F732" s="488"/>
      <c r="G732" s="488"/>
      <c r="H732" s="488"/>
      <c r="I732" s="488"/>
      <c r="J732" s="494" t="str">
        <f>IF(基本情報入力シート!M769="","",基本情報入力シート!M769)</f>
        <v/>
      </c>
      <c r="K732" s="495" t="str">
        <f>IF(基本情報入力シート!R769="","",基本情報入力シート!R769)</f>
        <v/>
      </c>
      <c r="L732" s="495" t="str">
        <f>IF(基本情報入力シート!W769="","",基本情報入力シート!W769)</f>
        <v/>
      </c>
      <c r="M732" s="502" t="str">
        <f>IF(基本情報入力シート!X769="","",基本情報入力シート!X769)</f>
        <v/>
      </c>
      <c r="N732" s="512" t="str">
        <f>IF(基本情報入力シート!Y769="","",基本情報入力シート!Y769)</f>
        <v/>
      </c>
      <c r="O732" s="519"/>
      <c r="P732" s="523"/>
      <c r="Q732" s="526"/>
      <c r="R732" s="533"/>
      <c r="S732" s="537"/>
      <c r="T732" s="541" t="e">
        <v>#N/A</v>
      </c>
      <c r="U732" s="545"/>
      <c r="V732" s="551"/>
      <c r="W732" s="552"/>
      <c r="X732" s="560" t="e">
        <v>#N/A</v>
      </c>
      <c r="Y732" s="560"/>
      <c r="Z732" s="564"/>
      <c r="AA732" s="569"/>
      <c r="AB732" s="573" t="e">
        <v>#N/A</v>
      </c>
      <c r="AC732" s="577"/>
      <c r="AD732" s="580" t="str">
        <f t="shared" si="44"/>
        <v/>
      </c>
      <c r="AE732" s="583" t="str">
        <f t="shared" si="45"/>
        <v/>
      </c>
      <c r="AF732" s="583" t="str">
        <f t="shared" si="46"/>
        <v/>
      </c>
      <c r="AG732" s="583" t="str">
        <f t="shared" si="47"/>
        <v/>
      </c>
    </row>
    <row r="733" spans="1:33" ht="24.9" customHeight="1">
      <c r="A733" s="477">
        <v>718</v>
      </c>
      <c r="B733" s="488" t="str">
        <f>IF(基本情報入力シート!C770="","",基本情報入力シート!C770)</f>
        <v/>
      </c>
      <c r="C733" s="488"/>
      <c r="D733" s="488"/>
      <c r="E733" s="488"/>
      <c r="F733" s="488"/>
      <c r="G733" s="488"/>
      <c r="H733" s="488"/>
      <c r="I733" s="488"/>
      <c r="J733" s="494" t="str">
        <f>IF(基本情報入力シート!M770="","",基本情報入力シート!M770)</f>
        <v/>
      </c>
      <c r="K733" s="495" t="str">
        <f>IF(基本情報入力シート!R770="","",基本情報入力シート!R770)</f>
        <v/>
      </c>
      <c r="L733" s="495" t="str">
        <f>IF(基本情報入力シート!W770="","",基本情報入力シート!W770)</f>
        <v/>
      </c>
      <c r="M733" s="502" t="str">
        <f>IF(基本情報入力シート!X770="","",基本情報入力シート!X770)</f>
        <v/>
      </c>
      <c r="N733" s="512" t="str">
        <f>IF(基本情報入力シート!Y770="","",基本情報入力シート!Y770)</f>
        <v/>
      </c>
      <c r="O733" s="519"/>
      <c r="P733" s="523"/>
      <c r="Q733" s="526"/>
      <c r="R733" s="533"/>
      <c r="S733" s="537"/>
      <c r="T733" s="541" t="e">
        <v>#N/A</v>
      </c>
      <c r="U733" s="545"/>
      <c r="V733" s="551"/>
      <c r="W733" s="552"/>
      <c r="X733" s="560" t="e">
        <v>#N/A</v>
      </c>
      <c r="Y733" s="560"/>
      <c r="Z733" s="564"/>
      <c r="AA733" s="569"/>
      <c r="AB733" s="573" t="e">
        <v>#N/A</v>
      </c>
      <c r="AC733" s="577"/>
      <c r="AD733" s="580" t="str">
        <f t="shared" si="44"/>
        <v/>
      </c>
      <c r="AE733" s="583" t="str">
        <f t="shared" si="45"/>
        <v/>
      </c>
      <c r="AF733" s="583" t="str">
        <f t="shared" si="46"/>
        <v/>
      </c>
      <c r="AG733" s="583" t="str">
        <f t="shared" si="47"/>
        <v/>
      </c>
    </row>
    <row r="734" spans="1:33" ht="24.9" customHeight="1">
      <c r="A734" s="477">
        <v>719</v>
      </c>
      <c r="B734" s="488" t="str">
        <f>IF(基本情報入力シート!C771="","",基本情報入力シート!C771)</f>
        <v/>
      </c>
      <c r="C734" s="488"/>
      <c r="D734" s="488"/>
      <c r="E734" s="488"/>
      <c r="F734" s="488"/>
      <c r="G734" s="488"/>
      <c r="H734" s="488"/>
      <c r="I734" s="488"/>
      <c r="J734" s="494" t="str">
        <f>IF(基本情報入力シート!M771="","",基本情報入力シート!M771)</f>
        <v/>
      </c>
      <c r="K734" s="495" t="str">
        <f>IF(基本情報入力シート!R771="","",基本情報入力シート!R771)</f>
        <v/>
      </c>
      <c r="L734" s="495" t="str">
        <f>IF(基本情報入力シート!W771="","",基本情報入力シート!W771)</f>
        <v/>
      </c>
      <c r="M734" s="502" t="str">
        <f>IF(基本情報入力シート!X771="","",基本情報入力シート!X771)</f>
        <v/>
      </c>
      <c r="N734" s="512" t="str">
        <f>IF(基本情報入力シート!Y771="","",基本情報入力シート!Y771)</f>
        <v/>
      </c>
      <c r="O734" s="519"/>
      <c r="P734" s="523"/>
      <c r="Q734" s="526"/>
      <c r="R734" s="533"/>
      <c r="S734" s="537"/>
      <c r="T734" s="541" t="e">
        <v>#N/A</v>
      </c>
      <c r="U734" s="545"/>
      <c r="V734" s="551"/>
      <c r="W734" s="552"/>
      <c r="X734" s="560" t="e">
        <v>#N/A</v>
      </c>
      <c r="Y734" s="560"/>
      <c r="Z734" s="564"/>
      <c r="AA734" s="569"/>
      <c r="AB734" s="573" t="e">
        <v>#N/A</v>
      </c>
      <c r="AC734" s="577"/>
      <c r="AD734" s="580" t="str">
        <f t="shared" si="44"/>
        <v/>
      </c>
      <c r="AE734" s="583" t="str">
        <f t="shared" si="45"/>
        <v/>
      </c>
      <c r="AF734" s="583" t="str">
        <f t="shared" si="46"/>
        <v/>
      </c>
      <c r="AG734" s="583" t="str">
        <f t="shared" si="47"/>
        <v/>
      </c>
    </row>
    <row r="735" spans="1:33" ht="24.9" customHeight="1">
      <c r="A735" s="477">
        <v>720</v>
      </c>
      <c r="B735" s="488" t="str">
        <f>IF(基本情報入力シート!C772="","",基本情報入力シート!C772)</f>
        <v/>
      </c>
      <c r="C735" s="488"/>
      <c r="D735" s="488"/>
      <c r="E735" s="488"/>
      <c r="F735" s="488"/>
      <c r="G735" s="488"/>
      <c r="H735" s="488"/>
      <c r="I735" s="488"/>
      <c r="J735" s="494" t="str">
        <f>IF(基本情報入力シート!M772="","",基本情報入力シート!M772)</f>
        <v/>
      </c>
      <c r="K735" s="495" t="str">
        <f>IF(基本情報入力シート!R772="","",基本情報入力シート!R772)</f>
        <v/>
      </c>
      <c r="L735" s="495" t="str">
        <f>IF(基本情報入力シート!W772="","",基本情報入力シート!W772)</f>
        <v/>
      </c>
      <c r="M735" s="502" t="str">
        <f>IF(基本情報入力シート!X772="","",基本情報入力シート!X772)</f>
        <v/>
      </c>
      <c r="N735" s="512" t="str">
        <f>IF(基本情報入力シート!Y772="","",基本情報入力シート!Y772)</f>
        <v/>
      </c>
      <c r="O735" s="519"/>
      <c r="P735" s="523"/>
      <c r="Q735" s="526"/>
      <c r="R735" s="533"/>
      <c r="S735" s="537"/>
      <c r="T735" s="541" t="e">
        <v>#N/A</v>
      </c>
      <c r="U735" s="545"/>
      <c r="V735" s="551"/>
      <c r="W735" s="552"/>
      <c r="X735" s="560" t="e">
        <v>#N/A</v>
      </c>
      <c r="Y735" s="560"/>
      <c r="Z735" s="564"/>
      <c r="AA735" s="569"/>
      <c r="AB735" s="573" t="e">
        <v>#N/A</v>
      </c>
      <c r="AC735" s="577"/>
      <c r="AD735" s="580" t="str">
        <f t="shared" si="44"/>
        <v/>
      </c>
      <c r="AE735" s="583" t="str">
        <f t="shared" si="45"/>
        <v/>
      </c>
      <c r="AF735" s="583" t="str">
        <f t="shared" si="46"/>
        <v/>
      </c>
      <c r="AG735" s="583" t="str">
        <f t="shared" si="47"/>
        <v/>
      </c>
    </row>
    <row r="736" spans="1:33" ht="24.9" customHeight="1">
      <c r="A736" s="477">
        <v>721</v>
      </c>
      <c r="B736" s="488" t="str">
        <f>IF(基本情報入力シート!C773="","",基本情報入力シート!C773)</f>
        <v/>
      </c>
      <c r="C736" s="488"/>
      <c r="D736" s="488"/>
      <c r="E736" s="488"/>
      <c r="F736" s="488"/>
      <c r="G736" s="488"/>
      <c r="H736" s="488"/>
      <c r="I736" s="488"/>
      <c r="J736" s="494" t="str">
        <f>IF(基本情報入力シート!M773="","",基本情報入力シート!M773)</f>
        <v/>
      </c>
      <c r="K736" s="495" t="str">
        <f>IF(基本情報入力シート!R773="","",基本情報入力シート!R773)</f>
        <v/>
      </c>
      <c r="L736" s="495" t="str">
        <f>IF(基本情報入力シート!W773="","",基本情報入力シート!W773)</f>
        <v/>
      </c>
      <c r="M736" s="502" t="str">
        <f>IF(基本情報入力シート!X773="","",基本情報入力シート!X773)</f>
        <v/>
      </c>
      <c r="N736" s="512" t="str">
        <f>IF(基本情報入力シート!Y773="","",基本情報入力シート!Y773)</f>
        <v/>
      </c>
      <c r="O736" s="519"/>
      <c r="P736" s="523"/>
      <c r="Q736" s="526"/>
      <c r="R736" s="533"/>
      <c r="S736" s="537"/>
      <c r="T736" s="541" t="e">
        <v>#N/A</v>
      </c>
      <c r="U736" s="545"/>
      <c r="V736" s="551"/>
      <c r="W736" s="552"/>
      <c r="X736" s="560" t="e">
        <v>#N/A</v>
      </c>
      <c r="Y736" s="560"/>
      <c r="Z736" s="564"/>
      <c r="AA736" s="569"/>
      <c r="AB736" s="573" t="e">
        <v>#N/A</v>
      </c>
      <c r="AC736" s="577"/>
      <c r="AD736" s="580" t="str">
        <f t="shared" si="44"/>
        <v/>
      </c>
      <c r="AE736" s="583" t="str">
        <f t="shared" si="45"/>
        <v/>
      </c>
      <c r="AF736" s="583" t="str">
        <f t="shared" si="46"/>
        <v/>
      </c>
      <c r="AG736" s="583" t="str">
        <f t="shared" si="47"/>
        <v/>
      </c>
    </row>
    <row r="737" spans="1:33" ht="24.9" customHeight="1">
      <c r="A737" s="477">
        <v>722</v>
      </c>
      <c r="B737" s="488" t="str">
        <f>IF(基本情報入力シート!C774="","",基本情報入力シート!C774)</f>
        <v/>
      </c>
      <c r="C737" s="488"/>
      <c r="D737" s="488"/>
      <c r="E737" s="488"/>
      <c r="F737" s="488"/>
      <c r="G737" s="488"/>
      <c r="H737" s="488"/>
      <c r="I737" s="488"/>
      <c r="J737" s="494" t="str">
        <f>IF(基本情報入力シート!M774="","",基本情報入力シート!M774)</f>
        <v/>
      </c>
      <c r="K737" s="495" t="str">
        <f>IF(基本情報入力シート!R774="","",基本情報入力シート!R774)</f>
        <v/>
      </c>
      <c r="L737" s="495" t="str">
        <f>IF(基本情報入力シート!W774="","",基本情報入力シート!W774)</f>
        <v/>
      </c>
      <c r="M737" s="502" t="str">
        <f>IF(基本情報入力シート!X774="","",基本情報入力シート!X774)</f>
        <v/>
      </c>
      <c r="N737" s="512" t="str">
        <f>IF(基本情報入力シート!Y774="","",基本情報入力シート!Y774)</f>
        <v/>
      </c>
      <c r="O737" s="519"/>
      <c r="P737" s="523"/>
      <c r="Q737" s="526"/>
      <c r="R737" s="533"/>
      <c r="S737" s="537"/>
      <c r="T737" s="541" t="e">
        <v>#N/A</v>
      </c>
      <c r="U737" s="545"/>
      <c r="V737" s="551"/>
      <c r="W737" s="552"/>
      <c r="X737" s="560" t="e">
        <v>#N/A</v>
      </c>
      <c r="Y737" s="560"/>
      <c r="Z737" s="564"/>
      <c r="AA737" s="569"/>
      <c r="AB737" s="573" t="e">
        <v>#N/A</v>
      </c>
      <c r="AC737" s="577"/>
      <c r="AD737" s="580" t="str">
        <f t="shared" si="44"/>
        <v/>
      </c>
      <c r="AE737" s="583" t="str">
        <f t="shared" si="45"/>
        <v/>
      </c>
      <c r="AF737" s="583" t="str">
        <f t="shared" si="46"/>
        <v/>
      </c>
      <c r="AG737" s="583" t="str">
        <f t="shared" si="47"/>
        <v/>
      </c>
    </row>
    <row r="738" spans="1:33" ht="24.9" customHeight="1">
      <c r="A738" s="477">
        <v>723</v>
      </c>
      <c r="B738" s="488" t="str">
        <f>IF(基本情報入力シート!C775="","",基本情報入力シート!C775)</f>
        <v/>
      </c>
      <c r="C738" s="488"/>
      <c r="D738" s="488"/>
      <c r="E738" s="488"/>
      <c r="F738" s="488"/>
      <c r="G738" s="488"/>
      <c r="H738" s="488"/>
      <c r="I738" s="488"/>
      <c r="J738" s="494" t="str">
        <f>IF(基本情報入力シート!M775="","",基本情報入力シート!M775)</f>
        <v/>
      </c>
      <c r="K738" s="495" t="str">
        <f>IF(基本情報入力シート!R775="","",基本情報入力シート!R775)</f>
        <v/>
      </c>
      <c r="L738" s="495" t="str">
        <f>IF(基本情報入力シート!W775="","",基本情報入力シート!W775)</f>
        <v/>
      </c>
      <c r="M738" s="502" t="str">
        <f>IF(基本情報入力シート!X775="","",基本情報入力シート!X775)</f>
        <v/>
      </c>
      <c r="N738" s="512" t="str">
        <f>IF(基本情報入力シート!Y775="","",基本情報入力シート!Y775)</f>
        <v/>
      </c>
      <c r="O738" s="519"/>
      <c r="P738" s="523"/>
      <c r="Q738" s="526"/>
      <c r="R738" s="533"/>
      <c r="S738" s="537"/>
      <c r="T738" s="541" t="e">
        <v>#N/A</v>
      </c>
      <c r="U738" s="545"/>
      <c r="V738" s="551"/>
      <c r="W738" s="552"/>
      <c r="X738" s="560" t="e">
        <v>#N/A</v>
      </c>
      <c r="Y738" s="560"/>
      <c r="Z738" s="564"/>
      <c r="AA738" s="569"/>
      <c r="AB738" s="573" t="e">
        <v>#N/A</v>
      </c>
      <c r="AC738" s="577"/>
      <c r="AD738" s="580" t="str">
        <f t="shared" si="44"/>
        <v/>
      </c>
      <c r="AE738" s="583" t="str">
        <f t="shared" si="45"/>
        <v/>
      </c>
      <c r="AF738" s="583" t="str">
        <f t="shared" si="46"/>
        <v/>
      </c>
      <c r="AG738" s="583" t="str">
        <f t="shared" si="47"/>
        <v/>
      </c>
    </row>
    <row r="739" spans="1:33" ht="24.9" customHeight="1">
      <c r="A739" s="477">
        <v>724</v>
      </c>
      <c r="B739" s="488" t="str">
        <f>IF(基本情報入力シート!C776="","",基本情報入力シート!C776)</f>
        <v/>
      </c>
      <c r="C739" s="488"/>
      <c r="D739" s="488"/>
      <c r="E739" s="488"/>
      <c r="F739" s="488"/>
      <c r="G739" s="488"/>
      <c r="H739" s="488"/>
      <c r="I739" s="488"/>
      <c r="J739" s="494" t="str">
        <f>IF(基本情報入力シート!M776="","",基本情報入力シート!M776)</f>
        <v/>
      </c>
      <c r="K739" s="495" t="str">
        <f>IF(基本情報入力シート!R776="","",基本情報入力シート!R776)</f>
        <v/>
      </c>
      <c r="L739" s="495" t="str">
        <f>IF(基本情報入力シート!W776="","",基本情報入力シート!W776)</f>
        <v/>
      </c>
      <c r="M739" s="502" t="str">
        <f>IF(基本情報入力シート!X776="","",基本情報入力シート!X776)</f>
        <v/>
      </c>
      <c r="N739" s="512" t="str">
        <f>IF(基本情報入力シート!Y776="","",基本情報入力シート!Y776)</f>
        <v/>
      </c>
      <c r="O739" s="519"/>
      <c r="P739" s="523"/>
      <c r="Q739" s="526"/>
      <c r="R739" s="533"/>
      <c r="S739" s="537"/>
      <c r="T739" s="541" t="e">
        <v>#N/A</v>
      </c>
      <c r="U739" s="545"/>
      <c r="V739" s="551"/>
      <c r="W739" s="552"/>
      <c r="X739" s="560" t="e">
        <v>#N/A</v>
      </c>
      <c r="Y739" s="560"/>
      <c r="Z739" s="564"/>
      <c r="AA739" s="569"/>
      <c r="AB739" s="573" t="e">
        <v>#N/A</v>
      </c>
      <c r="AC739" s="577"/>
      <c r="AD739" s="580" t="str">
        <f t="shared" si="44"/>
        <v/>
      </c>
      <c r="AE739" s="583" t="str">
        <f t="shared" si="45"/>
        <v/>
      </c>
      <c r="AF739" s="583" t="str">
        <f t="shared" si="46"/>
        <v/>
      </c>
      <c r="AG739" s="583" t="str">
        <f t="shared" si="47"/>
        <v/>
      </c>
    </row>
    <row r="740" spans="1:33" ht="24.9" customHeight="1">
      <c r="A740" s="477">
        <v>725</v>
      </c>
      <c r="B740" s="488" t="str">
        <f>IF(基本情報入力シート!C777="","",基本情報入力シート!C777)</f>
        <v/>
      </c>
      <c r="C740" s="488"/>
      <c r="D740" s="488"/>
      <c r="E740" s="488"/>
      <c r="F740" s="488"/>
      <c r="G740" s="488"/>
      <c r="H740" s="488"/>
      <c r="I740" s="488"/>
      <c r="J740" s="494" t="str">
        <f>IF(基本情報入力シート!M777="","",基本情報入力シート!M777)</f>
        <v/>
      </c>
      <c r="K740" s="495" t="str">
        <f>IF(基本情報入力シート!R777="","",基本情報入力シート!R777)</f>
        <v/>
      </c>
      <c r="L740" s="495" t="str">
        <f>IF(基本情報入力シート!W777="","",基本情報入力シート!W777)</f>
        <v/>
      </c>
      <c r="M740" s="502" t="str">
        <f>IF(基本情報入力シート!X777="","",基本情報入力シート!X777)</f>
        <v/>
      </c>
      <c r="N740" s="512" t="str">
        <f>IF(基本情報入力シート!Y777="","",基本情報入力シート!Y777)</f>
        <v/>
      </c>
      <c r="O740" s="519"/>
      <c r="P740" s="523"/>
      <c r="Q740" s="526"/>
      <c r="R740" s="533"/>
      <c r="S740" s="537"/>
      <c r="T740" s="541" t="e">
        <v>#N/A</v>
      </c>
      <c r="U740" s="545"/>
      <c r="V740" s="551"/>
      <c r="W740" s="552"/>
      <c r="X740" s="560" t="e">
        <v>#N/A</v>
      </c>
      <c r="Y740" s="560"/>
      <c r="Z740" s="564"/>
      <c r="AA740" s="569"/>
      <c r="AB740" s="573" t="e">
        <v>#N/A</v>
      </c>
      <c r="AC740" s="577"/>
      <c r="AD740" s="580" t="str">
        <f t="shared" si="44"/>
        <v/>
      </c>
      <c r="AE740" s="583" t="str">
        <f t="shared" si="45"/>
        <v/>
      </c>
      <c r="AF740" s="583" t="str">
        <f t="shared" si="46"/>
        <v/>
      </c>
      <c r="AG740" s="583" t="str">
        <f t="shared" si="47"/>
        <v/>
      </c>
    </row>
    <row r="741" spans="1:33" ht="24.9" customHeight="1">
      <c r="A741" s="477">
        <v>726</v>
      </c>
      <c r="B741" s="488" t="str">
        <f>IF(基本情報入力シート!C778="","",基本情報入力シート!C778)</f>
        <v/>
      </c>
      <c r="C741" s="488"/>
      <c r="D741" s="488"/>
      <c r="E741" s="488"/>
      <c r="F741" s="488"/>
      <c r="G741" s="488"/>
      <c r="H741" s="488"/>
      <c r="I741" s="488"/>
      <c r="J741" s="494" t="str">
        <f>IF(基本情報入力シート!M778="","",基本情報入力シート!M778)</f>
        <v/>
      </c>
      <c r="K741" s="495" t="str">
        <f>IF(基本情報入力シート!R778="","",基本情報入力シート!R778)</f>
        <v/>
      </c>
      <c r="L741" s="495" t="str">
        <f>IF(基本情報入力シート!W778="","",基本情報入力シート!W778)</f>
        <v/>
      </c>
      <c r="M741" s="502" t="str">
        <f>IF(基本情報入力シート!X778="","",基本情報入力シート!X778)</f>
        <v/>
      </c>
      <c r="N741" s="512" t="str">
        <f>IF(基本情報入力シート!Y778="","",基本情報入力シート!Y778)</f>
        <v/>
      </c>
      <c r="O741" s="519"/>
      <c r="P741" s="523"/>
      <c r="Q741" s="526"/>
      <c r="R741" s="533"/>
      <c r="S741" s="537"/>
      <c r="T741" s="541" t="e">
        <v>#N/A</v>
      </c>
      <c r="U741" s="545"/>
      <c r="V741" s="551"/>
      <c r="W741" s="552"/>
      <c r="X741" s="560" t="e">
        <v>#N/A</v>
      </c>
      <c r="Y741" s="560"/>
      <c r="Z741" s="564"/>
      <c r="AA741" s="569"/>
      <c r="AB741" s="573" t="e">
        <v>#N/A</v>
      </c>
      <c r="AC741" s="577"/>
      <c r="AD741" s="580" t="str">
        <f t="shared" si="44"/>
        <v/>
      </c>
      <c r="AE741" s="583" t="str">
        <f t="shared" si="45"/>
        <v/>
      </c>
      <c r="AF741" s="583" t="str">
        <f t="shared" si="46"/>
        <v/>
      </c>
      <c r="AG741" s="583" t="str">
        <f t="shared" si="47"/>
        <v/>
      </c>
    </row>
    <row r="742" spans="1:33" ht="24.9" customHeight="1">
      <c r="A742" s="477">
        <v>727</v>
      </c>
      <c r="B742" s="488" t="str">
        <f>IF(基本情報入力シート!C779="","",基本情報入力シート!C779)</f>
        <v/>
      </c>
      <c r="C742" s="488"/>
      <c r="D742" s="488"/>
      <c r="E742" s="488"/>
      <c r="F742" s="488"/>
      <c r="G742" s="488"/>
      <c r="H742" s="488"/>
      <c r="I742" s="488"/>
      <c r="J742" s="494" t="str">
        <f>IF(基本情報入力シート!M779="","",基本情報入力シート!M779)</f>
        <v/>
      </c>
      <c r="K742" s="495" t="str">
        <f>IF(基本情報入力シート!R779="","",基本情報入力シート!R779)</f>
        <v/>
      </c>
      <c r="L742" s="495" t="str">
        <f>IF(基本情報入力シート!W779="","",基本情報入力シート!W779)</f>
        <v/>
      </c>
      <c r="M742" s="502" t="str">
        <f>IF(基本情報入力シート!X779="","",基本情報入力シート!X779)</f>
        <v/>
      </c>
      <c r="N742" s="512" t="str">
        <f>IF(基本情報入力シート!Y779="","",基本情報入力シート!Y779)</f>
        <v/>
      </c>
      <c r="O742" s="519"/>
      <c r="P742" s="523"/>
      <c r="Q742" s="526"/>
      <c r="R742" s="533"/>
      <c r="S742" s="537"/>
      <c r="T742" s="541" t="e">
        <v>#N/A</v>
      </c>
      <c r="U742" s="545"/>
      <c r="V742" s="551"/>
      <c r="W742" s="552"/>
      <c r="X742" s="560" t="e">
        <v>#N/A</v>
      </c>
      <c r="Y742" s="560"/>
      <c r="Z742" s="564"/>
      <c r="AA742" s="569"/>
      <c r="AB742" s="573" t="e">
        <v>#N/A</v>
      </c>
      <c r="AC742" s="577"/>
      <c r="AD742" s="580" t="str">
        <f t="shared" si="44"/>
        <v/>
      </c>
      <c r="AE742" s="583" t="str">
        <f t="shared" si="45"/>
        <v/>
      </c>
      <c r="AF742" s="583" t="str">
        <f t="shared" si="46"/>
        <v/>
      </c>
      <c r="AG742" s="583" t="str">
        <f t="shared" si="47"/>
        <v/>
      </c>
    </row>
    <row r="743" spans="1:33" ht="24.9" customHeight="1">
      <c r="A743" s="477">
        <v>728</v>
      </c>
      <c r="B743" s="488" t="str">
        <f>IF(基本情報入力シート!C780="","",基本情報入力シート!C780)</f>
        <v/>
      </c>
      <c r="C743" s="488"/>
      <c r="D743" s="488"/>
      <c r="E743" s="488"/>
      <c r="F743" s="488"/>
      <c r="G743" s="488"/>
      <c r="H743" s="488"/>
      <c r="I743" s="488"/>
      <c r="J743" s="494" t="str">
        <f>IF(基本情報入力シート!M780="","",基本情報入力シート!M780)</f>
        <v/>
      </c>
      <c r="K743" s="495" t="str">
        <f>IF(基本情報入力シート!R780="","",基本情報入力シート!R780)</f>
        <v/>
      </c>
      <c r="L743" s="495" t="str">
        <f>IF(基本情報入力シート!W780="","",基本情報入力シート!W780)</f>
        <v/>
      </c>
      <c r="M743" s="502" t="str">
        <f>IF(基本情報入力シート!X780="","",基本情報入力シート!X780)</f>
        <v/>
      </c>
      <c r="N743" s="512" t="str">
        <f>IF(基本情報入力シート!Y780="","",基本情報入力シート!Y780)</f>
        <v/>
      </c>
      <c r="O743" s="519"/>
      <c r="P743" s="523"/>
      <c r="Q743" s="526"/>
      <c r="R743" s="533"/>
      <c r="S743" s="537"/>
      <c r="T743" s="541" t="e">
        <v>#N/A</v>
      </c>
      <c r="U743" s="545"/>
      <c r="V743" s="551"/>
      <c r="W743" s="552"/>
      <c r="X743" s="560" t="e">
        <v>#N/A</v>
      </c>
      <c r="Y743" s="560"/>
      <c r="Z743" s="564"/>
      <c r="AA743" s="569"/>
      <c r="AB743" s="573" t="e">
        <v>#N/A</v>
      </c>
      <c r="AC743" s="577"/>
      <c r="AD743" s="580" t="str">
        <f t="shared" si="44"/>
        <v/>
      </c>
      <c r="AE743" s="583" t="str">
        <f t="shared" si="45"/>
        <v/>
      </c>
      <c r="AF743" s="583" t="str">
        <f t="shared" si="46"/>
        <v/>
      </c>
      <c r="AG743" s="583" t="str">
        <f t="shared" si="47"/>
        <v/>
      </c>
    </row>
    <row r="744" spans="1:33" ht="24.9" customHeight="1">
      <c r="A744" s="477">
        <v>729</v>
      </c>
      <c r="B744" s="488" t="str">
        <f>IF(基本情報入力シート!C781="","",基本情報入力シート!C781)</f>
        <v/>
      </c>
      <c r="C744" s="488"/>
      <c r="D744" s="488"/>
      <c r="E744" s="488"/>
      <c r="F744" s="488"/>
      <c r="G744" s="488"/>
      <c r="H744" s="488"/>
      <c r="I744" s="488"/>
      <c r="J744" s="494" t="str">
        <f>IF(基本情報入力シート!M781="","",基本情報入力シート!M781)</f>
        <v/>
      </c>
      <c r="K744" s="495" t="str">
        <f>IF(基本情報入力シート!R781="","",基本情報入力シート!R781)</f>
        <v/>
      </c>
      <c r="L744" s="495" t="str">
        <f>IF(基本情報入力シート!W781="","",基本情報入力シート!W781)</f>
        <v/>
      </c>
      <c r="M744" s="502" t="str">
        <f>IF(基本情報入力シート!X781="","",基本情報入力シート!X781)</f>
        <v/>
      </c>
      <c r="N744" s="512" t="str">
        <f>IF(基本情報入力シート!Y781="","",基本情報入力シート!Y781)</f>
        <v/>
      </c>
      <c r="O744" s="519"/>
      <c r="P744" s="523"/>
      <c r="Q744" s="526"/>
      <c r="R744" s="533"/>
      <c r="S744" s="537"/>
      <c r="T744" s="541" t="e">
        <v>#N/A</v>
      </c>
      <c r="U744" s="545"/>
      <c r="V744" s="551"/>
      <c r="W744" s="552"/>
      <c r="X744" s="560" t="e">
        <v>#N/A</v>
      </c>
      <c r="Y744" s="560"/>
      <c r="Z744" s="564"/>
      <c r="AA744" s="569"/>
      <c r="AB744" s="573" t="e">
        <v>#N/A</v>
      </c>
      <c r="AC744" s="577"/>
      <c r="AD744" s="580" t="str">
        <f t="shared" si="44"/>
        <v/>
      </c>
      <c r="AE744" s="583" t="str">
        <f t="shared" si="45"/>
        <v/>
      </c>
      <c r="AF744" s="583" t="str">
        <f t="shared" si="46"/>
        <v/>
      </c>
      <c r="AG744" s="583" t="str">
        <f t="shared" si="47"/>
        <v/>
      </c>
    </row>
    <row r="745" spans="1:33" ht="24.9" customHeight="1">
      <c r="A745" s="477">
        <v>730</v>
      </c>
      <c r="B745" s="488" t="str">
        <f>IF(基本情報入力シート!C782="","",基本情報入力シート!C782)</f>
        <v/>
      </c>
      <c r="C745" s="488"/>
      <c r="D745" s="488"/>
      <c r="E745" s="488"/>
      <c r="F745" s="488"/>
      <c r="G745" s="488"/>
      <c r="H745" s="488"/>
      <c r="I745" s="488"/>
      <c r="J745" s="494" t="str">
        <f>IF(基本情報入力シート!M782="","",基本情報入力シート!M782)</f>
        <v/>
      </c>
      <c r="K745" s="495" t="str">
        <f>IF(基本情報入力シート!R782="","",基本情報入力シート!R782)</f>
        <v/>
      </c>
      <c r="L745" s="495" t="str">
        <f>IF(基本情報入力シート!W782="","",基本情報入力シート!W782)</f>
        <v/>
      </c>
      <c r="M745" s="502" t="str">
        <f>IF(基本情報入力シート!X782="","",基本情報入力シート!X782)</f>
        <v/>
      </c>
      <c r="N745" s="512" t="str">
        <f>IF(基本情報入力シート!Y782="","",基本情報入力シート!Y782)</f>
        <v/>
      </c>
      <c r="O745" s="519"/>
      <c r="P745" s="523"/>
      <c r="Q745" s="526"/>
      <c r="R745" s="533"/>
      <c r="S745" s="537"/>
      <c r="T745" s="541" t="e">
        <v>#N/A</v>
      </c>
      <c r="U745" s="545"/>
      <c r="V745" s="551"/>
      <c r="W745" s="552"/>
      <c r="X745" s="560" t="e">
        <v>#N/A</v>
      </c>
      <c r="Y745" s="560"/>
      <c r="Z745" s="564"/>
      <c r="AA745" s="569"/>
      <c r="AB745" s="573" t="e">
        <v>#N/A</v>
      </c>
      <c r="AC745" s="577"/>
      <c r="AD745" s="580" t="str">
        <f t="shared" si="44"/>
        <v/>
      </c>
      <c r="AE745" s="583" t="str">
        <f t="shared" si="45"/>
        <v/>
      </c>
      <c r="AF745" s="583" t="str">
        <f t="shared" si="46"/>
        <v/>
      </c>
      <c r="AG745" s="583" t="str">
        <f t="shared" si="47"/>
        <v/>
      </c>
    </row>
    <row r="746" spans="1:33" ht="24.9" customHeight="1">
      <c r="A746" s="477">
        <v>731</v>
      </c>
      <c r="B746" s="488" t="str">
        <f>IF(基本情報入力シート!C783="","",基本情報入力シート!C783)</f>
        <v/>
      </c>
      <c r="C746" s="488"/>
      <c r="D746" s="488"/>
      <c r="E746" s="488"/>
      <c r="F746" s="488"/>
      <c r="G746" s="488"/>
      <c r="H746" s="488"/>
      <c r="I746" s="488"/>
      <c r="J746" s="494" t="str">
        <f>IF(基本情報入力シート!M783="","",基本情報入力シート!M783)</f>
        <v/>
      </c>
      <c r="K746" s="495" t="str">
        <f>IF(基本情報入力シート!R783="","",基本情報入力シート!R783)</f>
        <v/>
      </c>
      <c r="L746" s="495" t="str">
        <f>IF(基本情報入力シート!W783="","",基本情報入力シート!W783)</f>
        <v/>
      </c>
      <c r="M746" s="502" t="str">
        <f>IF(基本情報入力シート!X783="","",基本情報入力シート!X783)</f>
        <v/>
      </c>
      <c r="N746" s="512" t="str">
        <f>IF(基本情報入力シート!Y783="","",基本情報入力シート!Y783)</f>
        <v/>
      </c>
      <c r="O746" s="519"/>
      <c r="P746" s="523"/>
      <c r="Q746" s="526"/>
      <c r="R746" s="533"/>
      <c r="S746" s="537"/>
      <c r="T746" s="541" t="e">
        <v>#N/A</v>
      </c>
      <c r="U746" s="545"/>
      <c r="V746" s="551"/>
      <c r="W746" s="552"/>
      <c r="X746" s="560" t="e">
        <v>#N/A</v>
      </c>
      <c r="Y746" s="560"/>
      <c r="Z746" s="564"/>
      <c r="AA746" s="569"/>
      <c r="AB746" s="573" t="e">
        <v>#N/A</v>
      </c>
      <c r="AC746" s="577"/>
      <c r="AD746" s="580" t="str">
        <f t="shared" si="44"/>
        <v/>
      </c>
      <c r="AE746" s="583" t="str">
        <f t="shared" si="45"/>
        <v/>
      </c>
      <c r="AF746" s="583" t="str">
        <f t="shared" si="46"/>
        <v/>
      </c>
      <c r="AG746" s="583" t="str">
        <f t="shared" si="47"/>
        <v/>
      </c>
    </row>
    <row r="747" spans="1:33" ht="24.9" customHeight="1">
      <c r="A747" s="477">
        <v>732</v>
      </c>
      <c r="B747" s="488" t="str">
        <f>IF(基本情報入力シート!C784="","",基本情報入力シート!C784)</f>
        <v/>
      </c>
      <c r="C747" s="488"/>
      <c r="D747" s="488"/>
      <c r="E747" s="488"/>
      <c r="F747" s="488"/>
      <c r="G747" s="488"/>
      <c r="H747" s="488"/>
      <c r="I747" s="488"/>
      <c r="J747" s="494" t="str">
        <f>IF(基本情報入力シート!M784="","",基本情報入力シート!M784)</f>
        <v/>
      </c>
      <c r="K747" s="495" t="str">
        <f>IF(基本情報入力シート!R784="","",基本情報入力シート!R784)</f>
        <v/>
      </c>
      <c r="L747" s="495" t="str">
        <f>IF(基本情報入力シート!W784="","",基本情報入力シート!W784)</f>
        <v/>
      </c>
      <c r="M747" s="502" t="str">
        <f>IF(基本情報入力シート!X784="","",基本情報入力シート!X784)</f>
        <v/>
      </c>
      <c r="N747" s="512" t="str">
        <f>IF(基本情報入力シート!Y784="","",基本情報入力シート!Y784)</f>
        <v/>
      </c>
      <c r="O747" s="519"/>
      <c r="P747" s="523"/>
      <c r="Q747" s="526"/>
      <c r="R747" s="533"/>
      <c r="S747" s="537"/>
      <c r="T747" s="541" t="e">
        <v>#N/A</v>
      </c>
      <c r="U747" s="545"/>
      <c r="V747" s="551"/>
      <c r="W747" s="552"/>
      <c r="X747" s="560" t="e">
        <v>#N/A</v>
      </c>
      <c r="Y747" s="560"/>
      <c r="Z747" s="564"/>
      <c r="AA747" s="569"/>
      <c r="AB747" s="573" t="e">
        <v>#N/A</v>
      </c>
      <c r="AC747" s="577"/>
      <c r="AD747" s="580" t="str">
        <f t="shared" si="44"/>
        <v/>
      </c>
      <c r="AE747" s="583" t="str">
        <f t="shared" si="45"/>
        <v/>
      </c>
      <c r="AF747" s="583" t="str">
        <f t="shared" si="46"/>
        <v/>
      </c>
      <c r="AG747" s="583" t="str">
        <f t="shared" si="47"/>
        <v/>
      </c>
    </row>
    <row r="748" spans="1:33" ht="24.9" customHeight="1">
      <c r="A748" s="477">
        <v>733</v>
      </c>
      <c r="B748" s="488" t="str">
        <f>IF(基本情報入力シート!C785="","",基本情報入力シート!C785)</f>
        <v/>
      </c>
      <c r="C748" s="488"/>
      <c r="D748" s="488"/>
      <c r="E748" s="488"/>
      <c r="F748" s="488"/>
      <c r="G748" s="488"/>
      <c r="H748" s="488"/>
      <c r="I748" s="488"/>
      <c r="J748" s="494" t="str">
        <f>IF(基本情報入力シート!M785="","",基本情報入力シート!M785)</f>
        <v/>
      </c>
      <c r="K748" s="495" t="str">
        <f>IF(基本情報入力シート!R785="","",基本情報入力シート!R785)</f>
        <v/>
      </c>
      <c r="L748" s="495" t="str">
        <f>IF(基本情報入力シート!W785="","",基本情報入力シート!W785)</f>
        <v/>
      </c>
      <c r="M748" s="502" t="str">
        <f>IF(基本情報入力シート!X785="","",基本情報入力シート!X785)</f>
        <v/>
      </c>
      <c r="N748" s="512" t="str">
        <f>IF(基本情報入力シート!Y785="","",基本情報入力シート!Y785)</f>
        <v/>
      </c>
      <c r="O748" s="519"/>
      <c r="P748" s="523"/>
      <c r="Q748" s="526"/>
      <c r="R748" s="533"/>
      <c r="S748" s="537"/>
      <c r="T748" s="541" t="e">
        <v>#N/A</v>
      </c>
      <c r="U748" s="545"/>
      <c r="V748" s="551"/>
      <c r="W748" s="552"/>
      <c r="X748" s="560" t="e">
        <v>#N/A</v>
      </c>
      <c r="Y748" s="560"/>
      <c r="Z748" s="564"/>
      <c r="AA748" s="569"/>
      <c r="AB748" s="573" t="e">
        <v>#N/A</v>
      </c>
      <c r="AC748" s="577"/>
      <c r="AD748" s="580" t="str">
        <f t="shared" si="44"/>
        <v/>
      </c>
      <c r="AE748" s="583" t="str">
        <f t="shared" si="45"/>
        <v/>
      </c>
      <c r="AF748" s="583" t="str">
        <f t="shared" si="46"/>
        <v/>
      </c>
      <c r="AG748" s="583" t="str">
        <f t="shared" si="47"/>
        <v/>
      </c>
    </row>
    <row r="749" spans="1:33" ht="24.9" customHeight="1">
      <c r="A749" s="477">
        <v>734</v>
      </c>
      <c r="B749" s="488" t="str">
        <f>IF(基本情報入力シート!C786="","",基本情報入力シート!C786)</f>
        <v/>
      </c>
      <c r="C749" s="488"/>
      <c r="D749" s="488"/>
      <c r="E749" s="488"/>
      <c r="F749" s="488"/>
      <c r="G749" s="488"/>
      <c r="H749" s="488"/>
      <c r="I749" s="488"/>
      <c r="J749" s="494" t="str">
        <f>IF(基本情報入力シート!M786="","",基本情報入力シート!M786)</f>
        <v/>
      </c>
      <c r="K749" s="495" t="str">
        <f>IF(基本情報入力シート!R786="","",基本情報入力シート!R786)</f>
        <v/>
      </c>
      <c r="L749" s="495" t="str">
        <f>IF(基本情報入力シート!W786="","",基本情報入力シート!W786)</f>
        <v/>
      </c>
      <c r="M749" s="502" t="str">
        <f>IF(基本情報入力シート!X786="","",基本情報入力シート!X786)</f>
        <v/>
      </c>
      <c r="N749" s="512" t="str">
        <f>IF(基本情報入力シート!Y786="","",基本情報入力シート!Y786)</f>
        <v/>
      </c>
      <c r="O749" s="519"/>
      <c r="P749" s="523"/>
      <c r="Q749" s="526"/>
      <c r="R749" s="533"/>
      <c r="S749" s="537"/>
      <c r="T749" s="541" t="e">
        <v>#N/A</v>
      </c>
      <c r="U749" s="545"/>
      <c r="V749" s="551"/>
      <c r="W749" s="552"/>
      <c r="X749" s="560" t="e">
        <v>#N/A</v>
      </c>
      <c r="Y749" s="560"/>
      <c r="Z749" s="564"/>
      <c r="AA749" s="569"/>
      <c r="AB749" s="573" t="e">
        <v>#N/A</v>
      </c>
      <c r="AC749" s="577"/>
      <c r="AD749" s="580" t="str">
        <f t="shared" si="44"/>
        <v/>
      </c>
      <c r="AE749" s="583" t="str">
        <f t="shared" si="45"/>
        <v/>
      </c>
      <c r="AF749" s="583" t="str">
        <f t="shared" si="46"/>
        <v/>
      </c>
      <c r="AG749" s="583" t="str">
        <f t="shared" si="47"/>
        <v/>
      </c>
    </row>
    <row r="750" spans="1:33" ht="24.9" customHeight="1">
      <c r="A750" s="477">
        <v>735</v>
      </c>
      <c r="B750" s="488" t="str">
        <f>IF(基本情報入力シート!C787="","",基本情報入力シート!C787)</f>
        <v/>
      </c>
      <c r="C750" s="488"/>
      <c r="D750" s="488"/>
      <c r="E750" s="488"/>
      <c r="F750" s="488"/>
      <c r="G750" s="488"/>
      <c r="H750" s="488"/>
      <c r="I750" s="488"/>
      <c r="J750" s="494" t="str">
        <f>IF(基本情報入力シート!M787="","",基本情報入力シート!M787)</f>
        <v/>
      </c>
      <c r="K750" s="495" t="str">
        <f>IF(基本情報入力シート!R787="","",基本情報入力シート!R787)</f>
        <v/>
      </c>
      <c r="L750" s="495" t="str">
        <f>IF(基本情報入力シート!W787="","",基本情報入力シート!W787)</f>
        <v/>
      </c>
      <c r="M750" s="502" t="str">
        <f>IF(基本情報入力シート!X787="","",基本情報入力シート!X787)</f>
        <v/>
      </c>
      <c r="N750" s="512" t="str">
        <f>IF(基本情報入力シート!Y787="","",基本情報入力シート!Y787)</f>
        <v/>
      </c>
      <c r="O750" s="519"/>
      <c r="P750" s="523"/>
      <c r="Q750" s="526"/>
      <c r="R750" s="533"/>
      <c r="S750" s="537"/>
      <c r="T750" s="541" t="e">
        <v>#N/A</v>
      </c>
      <c r="U750" s="545"/>
      <c r="V750" s="551"/>
      <c r="W750" s="552"/>
      <c r="X750" s="560" t="e">
        <v>#N/A</v>
      </c>
      <c r="Y750" s="560"/>
      <c r="Z750" s="564"/>
      <c r="AA750" s="569"/>
      <c r="AB750" s="573" t="e">
        <v>#N/A</v>
      </c>
      <c r="AC750" s="577"/>
      <c r="AD750" s="580" t="str">
        <f t="shared" si="44"/>
        <v/>
      </c>
      <c r="AE750" s="583" t="str">
        <f t="shared" si="45"/>
        <v/>
      </c>
      <c r="AF750" s="583" t="str">
        <f t="shared" si="46"/>
        <v/>
      </c>
      <c r="AG750" s="583" t="str">
        <f t="shared" si="47"/>
        <v/>
      </c>
    </row>
    <row r="751" spans="1:33" ht="24.9" customHeight="1">
      <c r="A751" s="477">
        <v>736</v>
      </c>
      <c r="B751" s="488" t="str">
        <f>IF(基本情報入力シート!C788="","",基本情報入力シート!C788)</f>
        <v/>
      </c>
      <c r="C751" s="488"/>
      <c r="D751" s="488"/>
      <c r="E751" s="488"/>
      <c r="F751" s="488"/>
      <c r="G751" s="488"/>
      <c r="H751" s="488"/>
      <c r="I751" s="488"/>
      <c r="J751" s="494" t="str">
        <f>IF(基本情報入力シート!M788="","",基本情報入力シート!M788)</f>
        <v/>
      </c>
      <c r="K751" s="495" t="str">
        <f>IF(基本情報入力シート!R788="","",基本情報入力シート!R788)</f>
        <v/>
      </c>
      <c r="L751" s="495" t="str">
        <f>IF(基本情報入力シート!W788="","",基本情報入力シート!W788)</f>
        <v/>
      </c>
      <c r="M751" s="502" t="str">
        <f>IF(基本情報入力シート!X788="","",基本情報入力シート!X788)</f>
        <v/>
      </c>
      <c r="N751" s="512" t="str">
        <f>IF(基本情報入力シート!Y788="","",基本情報入力シート!Y788)</f>
        <v/>
      </c>
      <c r="O751" s="519"/>
      <c r="P751" s="523"/>
      <c r="Q751" s="526"/>
      <c r="R751" s="533"/>
      <c r="S751" s="537"/>
      <c r="T751" s="541" t="e">
        <v>#N/A</v>
      </c>
      <c r="U751" s="545"/>
      <c r="V751" s="551"/>
      <c r="W751" s="552"/>
      <c r="X751" s="560" t="e">
        <v>#N/A</v>
      </c>
      <c r="Y751" s="560"/>
      <c r="Z751" s="564"/>
      <c r="AA751" s="569"/>
      <c r="AB751" s="573" t="e">
        <v>#N/A</v>
      </c>
      <c r="AC751" s="577"/>
      <c r="AD751" s="580" t="str">
        <f t="shared" si="44"/>
        <v/>
      </c>
      <c r="AE751" s="583" t="str">
        <f t="shared" si="45"/>
        <v/>
      </c>
      <c r="AF751" s="583" t="str">
        <f t="shared" si="46"/>
        <v/>
      </c>
      <c r="AG751" s="583" t="str">
        <f t="shared" si="47"/>
        <v/>
      </c>
    </row>
    <row r="752" spans="1:33" ht="24.9" customHeight="1">
      <c r="A752" s="477">
        <v>737</v>
      </c>
      <c r="B752" s="488" t="str">
        <f>IF(基本情報入力シート!C789="","",基本情報入力シート!C789)</f>
        <v/>
      </c>
      <c r="C752" s="488"/>
      <c r="D752" s="488"/>
      <c r="E752" s="488"/>
      <c r="F752" s="488"/>
      <c r="G752" s="488"/>
      <c r="H752" s="488"/>
      <c r="I752" s="488"/>
      <c r="J752" s="494" t="str">
        <f>IF(基本情報入力シート!M789="","",基本情報入力シート!M789)</f>
        <v/>
      </c>
      <c r="K752" s="495" t="str">
        <f>IF(基本情報入力シート!R789="","",基本情報入力シート!R789)</f>
        <v/>
      </c>
      <c r="L752" s="495" t="str">
        <f>IF(基本情報入力シート!W789="","",基本情報入力シート!W789)</f>
        <v/>
      </c>
      <c r="M752" s="502" t="str">
        <f>IF(基本情報入力シート!X789="","",基本情報入力シート!X789)</f>
        <v/>
      </c>
      <c r="N752" s="512" t="str">
        <f>IF(基本情報入力シート!Y789="","",基本情報入力シート!Y789)</f>
        <v/>
      </c>
      <c r="O752" s="519"/>
      <c r="P752" s="523"/>
      <c r="Q752" s="526"/>
      <c r="R752" s="533"/>
      <c r="S752" s="537"/>
      <c r="T752" s="541" t="e">
        <v>#N/A</v>
      </c>
      <c r="U752" s="545"/>
      <c r="V752" s="551"/>
      <c r="W752" s="552"/>
      <c r="X752" s="560" t="e">
        <v>#N/A</v>
      </c>
      <c r="Y752" s="560"/>
      <c r="Z752" s="564"/>
      <c r="AA752" s="569"/>
      <c r="AB752" s="573" t="e">
        <v>#N/A</v>
      </c>
      <c r="AC752" s="577"/>
      <c r="AD752" s="580" t="str">
        <f t="shared" si="44"/>
        <v/>
      </c>
      <c r="AE752" s="583" t="str">
        <f t="shared" si="45"/>
        <v/>
      </c>
      <c r="AF752" s="583" t="str">
        <f t="shared" si="46"/>
        <v/>
      </c>
      <c r="AG752" s="583" t="str">
        <f t="shared" si="47"/>
        <v/>
      </c>
    </row>
    <row r="753" spans="1:33" ht="24.9" customHeight="1">
      <c r="A753" s="477">
        <v>738</v>
      </c>
      <c r="B753" s="488" t="str">
        <f>IF(基本情報入力シート!C790="","",基本情報入力シート!C790)</f>
        <v/>
      </c>
      <c r="C753" s="488"/>
      <c r="D753" s="488"/>
      <c r="E753" s="488"/>
      <c r="F753" s="488"/>
      <c r="G753" s="488"/>
      <c r="H753" s="488"/>
      <c r="I753" s="488"/>
      <c r="J753" s="494" t="str">
        <f>IF(基本情報入力シート!M790="","",基本情報入力シート!M790)</f>
        <v/>
      </c>
      <c r="K753" s="495" t="str">
        <f>IF(基本情報入力シート!R790="","",基本情報入力シート!R790)</f>
        <v/>
      </c>
      <c r="L753" s="495" t="str">
        <f>IF(基本情報入力シート!W790="","",基本情報入力シート!W790)</f>
        <v/>
      </c>
      <c r="M753" s="502" t="str">
        <f>IF(基本情報入力シート!X790="","",基本情報入力シート!X790)</f>
        <v/>
      </c>
      <c r="N753" s="512" t="str">
        <f>IF(基本情報入力シート!Y790="","",基本情報入力シート!Y790)</f>
        <v/>
      </c>
      <c r="O753" s="519"/>
      <c r="P753" s="523"/>
      <c r="Q753" s="526"/>
      <c r="R753" s="533"/>
      <c r="S753" s="537"/>
      <c r="T753" s="541" t="e">
        <v>#N/A</v>
      </c>
      <c r="U753" s="545"/>
      <c r="V753" s="551"/>
      <c r="W753" s="552"/>
      <c r="X753" s="560" t="e">
        <v>#N/A</v>
      </c>
      <c r="Y753" s="560"/>
      <c r="Z753" s="564"/>
      <c r="AA753" s="569"/>
      <c r="AB753" s="573" t="e">
        <v>#N/A</v>
      </c>
      <c r="AC753" s="577"/>
      <c r="AD753" s="580" t="str">
        <f t="shared" si="44"/>
        <v/>
      </c>
      <c r="AE753" s="583" t="str">
        <f t="shared" si="45"/>
        <v/>
      </c>
      <c r="AF753" s="583" t="str">
        <f t="shared" si="46"/>
        <v/>
      </c>
      <c r="AG753" s="583" t="str">
        <f t="shared" si="47"/>
        <v/>
      </c>
    </row>
    <row r="754" spans="1:33" ht="24.9" customHeight="1">
      <c r="A754" s="477">
        <v>739</v>
      </c>
      <c r="B754" s="488" t="str">
        <f>IF(基本情報入力シート!C791="","",基本情報入力シート!C791)</f>
        <v/>
      </c>
      <c r="C754" s="488"/>
      <c r="D754" s="488"/>
      <c r="E754" s="488"/>
      <c r="F754" s="488"/>
      <c r="G754" s="488"/>
      <c r="H754" s="488"/>
      <c r="I754" s="488"/>
      <c r="J754" s="494" t="str">
        <f>IF(基本情報入力シート!M791="","",基本情報入力シート!M791)</f>
        <v/>
      </c>
      <c r="K754" s="495" t="str">
        <f>IF(基本情報入力シート!R791="","",基本情報入力シート!R791)</f>
        <v/>
      </c>
      <c r="L754" s="495" t="str">
        <f>IF(基本情報入力シート!W791="","",基本情報入力シート!W791)</f>
        <v/>
      </c>
      <c r="M754" s="502" t="str">
        <f>IF(基本情報入力シート!X791="","",基本情報入力シート!X791)</f>
        <v/>
      </c>
      <c r="N754" s="512" t="str">
        <f>IF(基本情報入力シート!Y791="","",基本情報入力シート!Y791)</f>
        <v/>
      </c>
      <c r="O754" s="519"/>
      <c r="P754" s="523"/>
      <c r="Q754" s="526"/>
      <c r="R754" s="533"/>
      <c r="S754" s="537"/>
      <c r="T754" s="541" t="e">
        <v>#N/A</v>
      </c>
      <c r="U754" s="545"/>
      <c r="V754" s="551"/>
      <c r="W754" s="552"/>
      <c r="X754" s="560" t="e">
        <v>#N/A</v>
      </c>
      <c r="Y754" s="560"/>
      <c r="Z754" s="564"/>
      <c r="AA754" s="569"/>
      <c r="AB754" s="573" t="e">
        <v>#N/A</v>
      </c>
      <c r="AC754" s="577"/>
      <c r="AD754" s="580" t="str">
        <f t="shared" si="44"/>
        <v/>
      </c>
      <c r="AE754" s="583" t="str">
        <f t="shared" si="45"/>
        <v/>
      </c>
      <c r="AF754" s="583" t="str">
        <f t="shared" si="46"/>
        <v/>
      </c>
      <c r="AG754" s="583" t="str">
        <f t="shared" si="47"/>
        <v/>
      </c>
    </row>
    <row r="755" spans="1:33" ht="24.9" customHeight="1">
      <c r="A755" s="477">
        <v>740</v>
      </c>
      <c r="B755" s="488" t="str">
        <f>IF(基本情報入力シート!C792="","",基本情報入力シート!C792)</f>
        <v/>
      </c>
      <c r="C755" s="488"/>
      <c r="D755" s="488"/>
      <c r="E755" s="488"/>
      <c r="F755" s="488"/>
      <c r="G755" s="488"/>
      <c r="H755" s="488"/>
      <c r="I755" s="488"/>
      <c r="J755" s="494" t="str">
        <f>IF(基本情報入力シート!M792="","",基本情報入力シート!M792)</f>
        <v/>
      </c>
      <c r="K755" s="495" t="str">
        <f>IF(基本情報入力シート!R792="","",基本情報入力シート!R792)</f>
        <v/>
      </c>
      <c r="L755" s="495" t="str">
        <f>IF(基本情報入力シート!W792="","",基本情報入力シート!W792)</f>
        <v/>
      </c>
      <c r="M755" s="502" t="str">
        <f>IF(基本情報入力シート!X792="","",基本情報入力シート!X792)</f>
        <v/>
      </c>
      <c r="N755" s="512" t="str">
        <f>IF(基本情報入力シート!Y792="","",基本情報入力シート!Y792)</f>
        <v/>
      </c>
      <c r="O755" s="519"/>
      <c r="P755" s="523"/>
      <c r="Q755" s="526"/>
      <c r="R755" s="533"/>
      <c r="S755" s="537"/>
      <c r="T755" s="541" t="e">
        <v>#N/A</v>
      </c>
      <c r="U755" s="545"/>
      <c r="V755" s="551"/>
      <c r="W755" s="552"/>
      <c r="X755" s="560" t="e">
        <v>#N/A</v>
      </c>
      <c r="Y755" s="560"/>
      <c r="Z755" s="564"/>
      <c r="AA755" s="569"/>
      <c r="AB755" s="573" t="e">
        <v>#N/A</v>
      </c>
      <c r="AC755" s="577"/>
      <c r="AD755" s="580" t="str">
        <f t="shared" si="44"/>
        <v/>
      </c>
      <c r="AE755" s="583" t="str">
        <f t="shared" si="45"/>
        <v/>
      </c>
      <c r="AF755" s="583" t="str">
        <f t="shared" si="46"/>
        <v/>
      </c>
      <c r="AG755" s="583" t="str">
        <f t="shared" si="47"/>
        <v/>
      </c>
    </row>
    <row r="756" spans="1:33" ht="24.9" customHeight="1">
      <c r="A756" s="477">
        <v>741</v>
      </c>
      <c r="B756" s="488" t="str">
        <f>IF(基本情報入力シート!C793="","",基本情報入力シート!C793)</f>
        <v/>
      </c>
      <c r="C756" s="488"/>
      <c r="D756" s="488"/>
      <c r="E756" s="488"/>
      <c r="F756" s="488"/>
      <c r="G756" s="488"/>
      <c r="H756" s="488"/>
      <c r="I756" s="488"/>
      <c r="J756" s="494" t="str">
        <f>IF(基本情報入力シート!M793="","",基本情報入力シート!M793)</f>
        <v/>
      </c>
      <c r="K756" s="495" t="str">
        <f>IF(基本情報入力シート!R793="","",基本情報入力シート!R793)</f>
        <v/>
      </c>
      <c r="L756" s="495" t="str">
        <f>IF(基本情報入力シート!W793="","",基本情報入力シート!W793)</f>
        <v/>
      </c>
      <c r="M756" s="502" t="str">
        <f>IF(基本情報入力シート!X793="","",基本情報入力シート!X793)</f>
        <v/>
      </c>
      <c r="N756" s="512" t="str">
        <f>IF(基本情報入力シート!Y793="","",基本情報入力シート!Y793)</f>
        <v/>
      </c>
      <c r="O756" s="519"/>
      <c r="P756" s="523"/>
      <c r="Q756" s="526"/>
      <c r="R756" s="533"/>
      <c r="S756" s="537"/>
      <c r="T756" s="541" t="e">
        <v>#N/A</v>
      </c>
      <c r="U756" s="545"/>
      <c r="V756" s="551"/>
      <c r="W756" s="552"/>
      <c r="X756" s="560" t="e">
        <v>#N/A</v>
      </c>
      <c r="Y756" s="560"/>
      <c r="Z756" s="564"/>
      <c r="AA756" s="569"/>
      <c r="AB756" s="573" t="e">
        <v>#N/A</v>
      </c>
      <c r="AC756" s="577"/>
      <c r="AD756" s="580" t="str">
        <f t="shared" si="44"/>
        <v/>
      </c>
      <c r="AE756" s="583" t="str">
        <f t="shared" si="45"/>
        <v/>
      </c>
      <c r="AF756" s="583" t="str">
        <f t="shared" si="46"/>
        <v/>
      </c>
      <c r="AG756" s="583" t="str">
        <f t="shared" si="47"/>
        <v/>
      </c>
    </row>
    <row r="757" spans="1:33" ht="24.9" customHeight="1">
      <c r="A757" s="477">
        <v>742</v>
      </c>
      <c r="B757" s="488" t="str">
        <f>IF(基本情報入力シート!C794="","",基本情報入力シート!C794)</f>
        <v/>
      </c>
      <c r="C757" s="488"/>
      <c r="D757" s="488"/>
      <c r="E757" s="488"/>
      <c r="F757" s="488"/>
      <c r="G757" s="488"/>
      <c r="H757" s="488"/>
      <c r="I757" s="488"/>
      <c r="J757" s="494" t="str">
        <f>IF(基本情報入力シート!M794="","",基本情報入力シート!M794)</f>
        <v/>
      </c>
      <c r="K757" s="495" t="str">
        <f>IF(基本情報入力シート!R794="","",基本情報入力シート!R794)</f>
        <v/>
      </c>
      <c r="L757" s="495" t="str">
        <f>IF(基本情報入力シート!W794="","",基本情報入力シート!W794)</f>
        <v/>
      </c>
      <c r="M757" s="502" t="str">
        <f>IF(基本情報入力シート!X794="","",基本情報入力シート!X794)</f>
        <v/>
      </c>
      <c r="N757" s="512" t="str">
        <f>IF(基本情報入力シート!Y794="","",基本情報入力シート!Y794)</f>
        <v/>
      </c>
      <c r="O757" s="519"/>
      <c r="P757" s="523"/>
      <c r="Q757" s="526"/>
      <c r="R757" s="533"/>
      <c r="S757" s="537"/>
      <c r="T757" s="541" t="e">
        <v>#N/A</v>
      </c>
      <c r="U757" s="545"/>
      <c r="V757" s="551"/>
      <c r="W757" s="552"/>
      <c r="X757" s="560" t="e">
        <v>#N/A</v>
      </c>
      <c r="Y757" s="560"/>
      <c r="Z757" s="564"/>
      <c r="AA757" s="569"/>
      <c r="AB757" s="573" t="e">
        <v>#N/A</v>
      </c>
      <c r="AC757" s="577"/>
      <c r="AD757" s="580" t="str">
        <f t="shared" si="44"/>
        <v/>
      </c>
      <c r="AE757" s="583" t="str">
        <f t="shared" si="45"/>
        <v/>
      </c>
      <c r="AF757" s="583" t="str">
        <f t="shared" si="46"/>
        <v/>
      </c>
      <c r="AG757" s="583" t="str">
        <f t="shared" si="47"/>
        <v/>
      </c>
    </row>
    <row r="758" spans="1:33" ht="24.9" customHeight="1">
      <c r="A758" s="477">
        <v>743</v>
      </c>
      <c r="B758" s="488" t="str">
        <f>IF(基本情報入力シート!C795="","",基本情報入力シート!C795)</f>
        <v/>
      </c>
      <c r="C758" s="488"/>
      <c r="D758" s="488"/>
      <c r="E758" s="488"/>
      <c r="F758" s="488"/>
      <c r="G758" s="488"/>
      <c r="H758" s="488"/>
      <c r="I758" s="488"/>
      <c r="J758" s="494" t="str">
        <f>IF(基本情報入力シート!M795="","",基本情報入力シート!M795)</f>
        <v/>
      </c>
      <c r="K758" s="495" t="str">
        <f>IF(基本情報入力シート!R795="","",基本情報入力シート!R795)</f>
        <v/>
      </c>
      <c r="L758" s="495" t="str">
        <f>IF(基本情報入力シート!W795="","",基本情報入力シート!W795)</f>
        <v/>
      </c>
      <c r="M758" s="502" t="str">
        <f>IF(基本情報入力シート!X795="","",基本情報入力シート!X795)</f>
        <v/>
      </c>
      <c r="N758" s="512" t="str">
        <f>IF(基本情報入力シート!Y795="","",基本情報入力シート!Y795)</f>
        <v/>
      </c>
      <c r="O758" s="519"/>
      <c r="P758" s="523"/>
      <c r="Q758" s="526"/>
      <c r="R758" s="533"/>
      <c r="S758" s="537"/>
      <c r="T758" s="541" t="e">
        <v>#N/A</v>
      </c>
      <c r="U758" s="545"/>
      <c r="V758" s="551"/>
      <c r="W758" s="552"/>
      <c r="X758" s="560" t="e">
        <v>#N/A</v>
      </c>
      <c r="Y758" s="560"/>
      <c r="Z758" s="564"/>
      <c r="AA758" s="569"/>
      <c r="AB758" s="573" t="e">
        <v>#N/A</v>
      </c>
      <c r="AC758" s="577"/>
      <c r="AD758" s="580" t="str">
        <f t="shared" si="44"/>
        <v/>
      </c>
      <c r="AE758" s="583" t="str">
        <f t="shared" si="45"/>
        <v/>
      </c>
      <c r="AF758" s="583" t="str">
        <f t="shared" si="46"/>
        <v/>
      </c>
      <c r="AG758" s="583" t="str">
        <f t="shared" si="47"/>
        <v/>
      </c>
    </row>
    <row r="759" spans="1:33" ht="24.9" customHeight="1">
      <c r="A759" s="477">
        <v>744</v>
      </c>
      <c r="B759" s="488" t="str">
        <f>IF(基本情報入力シート!C796="","",基本情報入力シート!C796)</f>
        <v/>
      </c>
      <c r="C759" s="488"/>
      <c r="D759" s="488"/>
      <c r="E759" s="488"/>
      <c r="F759" s="488"/>
      <c r="G759" s="488"/>
      <c r="H759" s="488"/>
      <c r="I759" s="488"/>
      <c r="J759" s="494" t="str">
        <f>IF(基本情報入力シート!M796="","",基本情報入力シート!M796)</f>
        <v/>
      </c>
      <c r="K759" s="495" t="str">
        <f>IF(基本情報入力シート!R796="","",基本情報入力シート!R796)</f>
        <v/>
      </c>
      <c r="L759" s="495" t="str">
        <f>IF(基本情報入力シート!W796="","",基本情報入力シート!W796)</f>
        <v/>
      </c>
      <c r="M759" s="502" t="str">
        <f>IF(基本情報入力シート!X796="","",基本情報入力シート!X796)</f>
        <v/>
      </c>
      <c r="N759" s="512" t="str">
        <f>IF(基本情報入力シート!Y796="","",基本情報入力シート!Y796)</f>
        <v/>
      </c>
      <c r="O759" s="519"/>
      <c r="P759" s="523"/>
      <c r="Q759" s="526"/>
      <c r="R759" s="533"/>
      <c r="S759" s="537"/>
      <c r="T759" s="541" t="e">
        <v>#N/A</v>
      </c>
      <c r="U759" s="545"/>
      <c r="V759" s="551"/>
      <c r="W759" s="552"/>
      <c r="X759" s="560" t="e">
        <v>#N/A</v>
      </c>
      <c r="Y759" s="560"/>
      <c r="Z759" s="564"/>
      <c r="AA759" s="569"/>
      <c r="AB759" s="573" t="e">
        <v>#N/A</v>
      </c>
      <c r="AC759" s="577"/>
      <c r="AD759" s="580" t="str">
        <f t="shared" si="44"/>
        <v/>
      </c>
      <c r="AE759" s="583" t="str">
        <f t="shared" si="45"/>
        <v/>
      </c>
      <c r="AF759" s="583" t="str">
        <f t="shared" si="46"/>
        <v/>
      </c>
      <c r="AG759" s="583" t="str">
        <f t="shared" si="47"/>
        <v/>
      </c>
    </row>
    <row r="760" spans="1:33" ht="24.9" customHeight="1">
      <c r="A760" s="477">
        <v>745</v>
      </c>
      <c r="B760" s="488" t="str">
        <f>IF(基本情報入力シート!C797="","",基本情報入力シート!C797)</f>
        <v/>
      </c>
      <c r="C760" s="488"/>
      <c r="D760" s="488"/>
      <c r="E760" s="488"/>
      <c r="F760" s="488"/>
      <c r="G760" s="488"/>
      <c r="H760" s="488"/>
      <c r="I760" s="488"/>
      <c r="J760" s="494" t="str">
        <f>IF(基本情報入力シート!M797="","",基本情報入力シート!M797)</f>
        <v/>
      </c>
      <c r="K760" s="495" t="str">
        <f>IF(基本情報入力シート!R797="","",基本情報入力シート!R797)</f>
        <v/>
      </c>
      <c r="L760" s="495" t="str">
        <f>IF(基本情報入力シート!W797="","",基本情報入力シート!W797)</f>
        <v/>
      </c>
      <c r="M760" s="502" t="str">
        <f>IF(基本情報入力シート!X797="","",基本情報入力シート!X797)</f>
        <v/>
      </c>
      <c r="N760" s="512" t="str">
        <f>IF(基本情報入力シート!Y797="","",基本情報入力シート!Y797)</f>
        <v/>
      </c>
      <c r="O760" s="519"/>
      <c r="P760" s="523"/>
      <c r="Q760" s="526"/>
      <c r="R760" s="533"/>
      <c r="S760" s="537"/>
      <c r="T760" s="541" t="e">
        <v>#N/A</v>
      </c>
      <c r="U760" s="545"/>
      <c r="V760" s="551"/>
      <c r="W760" s="552"/>
      <c r="X760" s="560" t="e">
        <v>#N/A</v>
      </c>
      <c r="Y760" s="560"/>
      <c r="Z760" s="564"/>
      <c r="AA760" s="569"/>
      <c r="AB760" s="573" t="e">
        <v>#N/A</v>
      </c>
      <c r="AC760" s="577"/>
      <c r="AD760" s="580" t="str">
        <f t="shared" si="44"/>
        <v/>
      </c>
      <c r="AE760" s="583" t="str">
        <f t="shared" si="45"/>
        <v/>
      </c>
      <c r="AF760" s="583" t="str">
        <f t="shared" si="46"/>
        <v/>
      </c>
      <c r="AG760" s="583" t="str">
        <f t="shared" si="47"/>
        <v/>
      </c>
    </row>
    <row r="761" spans="1:33" ht="24.9" customHeight="1">
      <c r="A761" s="477">
        <v>746</v>
      </c>
      <c r="B761" s="488" t="str">
        <f>IF(基本情報入力シート!C798="","",基本情報入力シート!C798)</f>
        <v/>
      </c>
      <c r="C761" s="488"/>
      <c r="D761" s="488"/>
      <c r="E761" s="488"/>
      <c r="F761" s="488"/>
      <c r="G761" s="488"/>
      <c r="H761" s="488"/>
      <c r="I761" s="488"/>
      <c r="J761" s="494" t="str">
        <f>IF(基本情報入力シート!M798="","",基本情報入力シート!M798)</f>
        <v/>
      </c>
      <c r="K761" s="495" t="str">
        <f>IF(基本情報入力シート!R798="","",基本情報入力シート!R798)</f>
        <v/>
      </c>
      <c r="L761" s="495" t="str">
        <f>IF(基本情報入力シート!W798="","",基本情報入力シート!W798)</f>
        <v/>
      </c>
      <c r="M761" s="502" t="str">
        <f>IF(基本情報入力シート!X798="","",基本情報入力シート!X798)</f>
        <v/>
      </c>
      <c r="N761" s="512" t="str">
        <f>IF(基本情報入力シート!Y798="","",基本情報入力シート!Y798)</f>
        <v/>
      </c>
      <c r="O761" s="519"/>
      <c r="P761" s="523"/>
      <c r="Q761" s="526"/>
      <c r="R761" s="533"/>
      <c r="S761" s="537"/>
      <c r="T761" s="541" t="e">
        <v>#N/A</v>
      </c>
      <c r="U761" s="545"/>
      <c r="V761" s="551"/>
      <c r="W761" s="552"/>
      <c r="X761" s="560" t="e">
        <v>#N/A</v>
      </c>
      <c r="Y761" s="560"/>
      <c r="Z761" s="564"/>
      <c r="AA761" s="569"/>
      <c r="AB761" s="573" t="e">
        <v>#N/A</v>
      </c>
      <c r="AC761" s="577"/>
      <c r="AD761" s="580" t="str">
        <f t="shared" si="44"/>
        <v/>
      </c>
      <c r="AE761" s="583" t="str">
        <f t="shared" si="45"/>
        <v/>
      </c>
      <c r="AF761" s="583" t="str">
        <f t="shared" si="46"/>
        <v/>
      </c>
      <c r="AG761" s="583" t="str">
        <f t="shared" si="47"/>
        <v/>
      </c>
    </row>
    <row r="762" spans="1:33" ht="24.9" customHeight="1">
      <c r="A762" s="477">
        <v>747</v>
      </c>
      <c r="B762" s="488" t="str">
        <f>IF(基本情報入力シート!C799="","",基本情報入力シート!C799)</f>
        <v/>
      </c>
      <c r="C762" s="488"/>
      <c r="D762" s="488"/>
      <c r="E762" s="488"/>
      <c r="F762" s="488"/>
      <c r="G762" s="488"/>
      <c r="H762" s="488"/>
      <c r="I762" s="488"/>
      <c r="J762" s="494" t="str">
        <f>IF(基本情報入力シート!M799="","",基本情報入力シート!M799)</f>
        <v/>
      </c>
      <c r="K762" s="495" t="str">
        <f>IF(基本情報入力シート!R799="","",基本情報入力シート!R799)</f>
        <v/>
      </c>
      <c r="L762" s="495" t="str">
        <f>IF(基本情報入力シート!W799="","",基本情報入力シート!W799)</f>
        <v/>
      </c>
      <c r="M762" s="502" t="str">
        <f>IF(基本情報入力シート!X799="","",基本情報入力シート!X799)</f>
        <v/>
      </c>
      <c r="N762" s="512" t="str">
        <f>IF(基本情報入力シート!Y799="","",基本情報入力シート!Y799)</f>
        <v/>
      </c>
      <c r="O762" s="519"/>
      <c r="P762" s="523"/>
      <c r="Q762" s="526"/>
      <c r="R762" s="533"/>
      <c r="S762" s="537"/>
      <c r="T762" s="541" t="e">
        <v>#N/A</v>
      </c>
      <c r="U762" s="545"/>
      <c r="V762" s="551"/>
      <c r="W762" s="552"/>
      <c r="X762" s="560" t="e">
        <v>#N/A</v>
      </c>
      <c r="Y762" s="560"/>
      <c r="Z762" s="564"/>
      <c r="AA762" s="569"/>
      <c r="AB762" s="573" t="e">
        <v>#N/A</v>
      </c>
      <c r="AC762" s="577"/>
      <c r="AD762" s="580" t="str">
        <f t="shared" si="44"/>
        <v/>
      </c>
      <c r="AE762" s="583" t="str">
        <f t="shared" si="45"/>
        <v/>
      </c>
      <c r="AF762" s="583" t="str">
        <f t="shared" si="46"/>
        <v/>
      </c>
      <c r="AG762" s="583" t="str">
        <f t="shared" si="47"/>
        <v/>
      </c>
    </row>
    <row r="763" spans="1:33" ht="24.9" customHeight="1">
      <c r="A763" s="477">
        <v>748</v>
      </c>
      <c r="B763" s="488" t="str">
        <f>IF(基本情報入力シート!C800="","",基本情報入力シート!C800)</f>
        <v/>
      </c>
      <c r="C763" s="488"/>
      <c r="D763" s="488"/>
      <c r="E763" s="488"/>
      <c r="F763" s="488"/>
      <c r="G763" s="488"/>
      <c r="H763" s="488"/>
      <c r="I763" s="488"/>
      <c r="J763" s="494" t="str">
        <f>IF(基本情報入力シート!M800="","",基本情報入力シート!M800)</f>
        <v/>
      </c>
      <c r="K763" s="495" t="str">
        <f>IF(基本情報入力シート!R800="","",基本情報入力シート!R800)</f>
        <v/>
      </c>
      <c r="L763" s="495" t="str">
        <f>IF(基本情報入力シート!W800="","",基本情報入力シート!W800)</f>
        <v/>
      </c>
      <c r="M763" s="502" t="str">
        <f>IF(基本情報入力シート!X800="","",基本情報入力シート!X800)</f>
        <v/>
      </c>
      <c r="N763" s="512" t="str">
        <f>IF(基本情報入力シート!Y800="","",基本情報入力シート!Y800)</f>
        <v/>
      </c>
      <c r="O763" s="519"/>
      <c r="P763" s="523"/>
      <c r="Q763" s="526"/>
      <c r="R763" s="533"/>
      <c r="S763" s="537"/>
      <c r="T763" s="541" t="e">
        <v>#N/A</v>
      </c>
      <c r="U763" s="545"/>
      <c r="V763" s="551"/>
      <c r="W763" s="552"/>
      <c r="X763" s="560" t="e">
        <v>#N/A</v>
      </c>
      <c r="Y763" s="560"/>
      <c r="Z763" s="564"/>
      <c r="AA763" s="569"/>
      <c r="AB763" s="573" t="e">
        <v>#N/A</v>
      </c>
      <c r="AC763" s="577"/>
      <c r="AD763" s="580" t="str">
        <f t="shared" si="44"/>
        <v/>
      </c>
      <c r="AE763" s="583" t="str">
        <f t="shared" si="45"/>
        <v/>
      </c>
      <c r="AF763" s="583" t="str">
        <f t="shared" si="46"/>
        <v/>
      </c>
      <c r="AG763" s="583" t="str">
        <f t="shared" si="47"/>
        <v/>
      </c>
    </row>
    <row r="764" spans="1:33" ht="24.9" customHeight="1">
      <c r="A764" s="477">
        <v>749</v>
      </c>
      <c r="B764" s="488" t="str">
        <f>IF(基本情報入力シート!C801="","",基本情報入力シート!C801)</f>
        <v/>
      </c>
      <c r="C764" s="488"/>
      <c r="D764" s="488"/>
      <c r="E764" s="488"/>
      <c r="F764" s="488"/>
      <c r="G764" s="488"/>
      <c r="H764" s="488"/>
      <c r="I764" s="488"/>
      <c r="J764" s="494" t="str">
        <f>IF(基本情報入力シート!M801="","",基本情報入力シート!M801)</f>
        <v/>
      </c>
      <c r="K764" s="495" t="str">
        <f>IF(基本情報入力シート!R801="","",基本情報入力シート!R801)</f>
        <v/>
      </c>
      <c r="L764" s="495" t="str">
        <f>IF(基本情報入力シート!W801="","",基本情報入力シート!W801)</f>
        <v/>
      </c>
      <c r="M764" s="502" t="str">
        <f>IF(基本情報入力シート!X801="","",基本情報入力シート!X801)</f>
        <v/>
      </c>
      <c r="N764" s="512" t="str">
        <f>IF(基本情報入力シート!Y801="","",基本情報入力シート!Y801)</f>
        <v/>
      </c>
      <c r="O764" s="519"/>
      <c r="P764" s="523"/>
      <c r="Q764" s="526"/>
      <c r="R764" s="533"/>
      <c r="S764" s="537"/>
      <c r="T764" s="541" t="e">
        <v>#N/A</v>
      </c>
      <c r="U764" s="545"/>
      <c r="V764" s="551"/>
      <c r="W764" s="552"/>
      <c r="X764" s="560" t="e">
        <v>#N/A</v>
      </c>
      <c r="Y764" s="560"/>
      <c r="Z764" s="564"/>
      <c r="AA764" s="569"/>
      <c r="AB764" s="573" t="e">
        <v>#N/A</v>
      </c>
      <c r="AC764" s="577"/>
      <c r="AD764" s="580" t="str">
        <f t="shared" si="44"/>
        <v/>
      </c>
      <c r="AE764" s="583" t="str">
        <f t="shared" si="45"/>
        <v/>
      </c>
      <c r="AF764" s="583" t="str">
        <f t="shared" si="46"/>
        <v/>
      </c>
      <c r="AG764" s="583" t="str">
        <f t="shared" si="47"/>
        <v/>
      </c>
    </row>
    <row r="765" spans="1:33" ht="24.9" customHeight="1">
      <c r="A765" s="477">
        <v>750</v>
      </c>
      <c r="B765" s="488" t="str">
        <f>IF(基本情報入力シート!C802="","",基本情報入力シート!C802)</f>
        <v/>
      </c>
      <c r="C765" s="488"/>
      <c r="D765" s="488"/>
      <c r="E765" s="488"/>
      <c r="F765" s="488"/>
      <c r="G765" s="488"/>
      <c r="H765" s="488"/>
      <c r="I765" s="488"/>
      <c r="J765" s="494" t="str">
        <f>IF(基本情報入力シート!M802="","",基本情報入力シート!M802)</f>
        <v/>
      </c>
      <c r="K765" s="495" t="str">
        <f>IF(基本情報入力シート!R802="","",基本情報入力シート!R802)</f>
        <v/>
      </c>
      <c r="L765" s="495" t="str">
        <f>IF(基本情報入力シート!W802="","",基本情報入力シート!W802)</f>
        <v/>
      </c>
      <c r="M765" s="502" t="str">
        <f>IF(基本情報入力シート!X802="","",基本情報入力シート!X802)</f>
        <v/>
      </c>
      <c r="N765" s="512" t="str">
        <f>IF(基本情報入力シート!Y802="","",基本情報入力シート!Y802)</f>
        <v/>
      </c>
      <c r="O765" s="519"/>
      <c r="P765" s="523"/>
      <c r="Q765" s="526"/>
      <c r="R765" s="533"/>
      <c r="S765" s="537"/>
      <c r="T765" s="541" t="e">
        <v>#N/A</v>
      </c>
      <c r="U765" s="545"/>
      <c r="V765" s="551"/>
      <c r="W765" s="552"/>
      <c r="X765" s="560" t="e">
        <v>#N/A</v>
      </c>
      <c r="Y765" s="560"/>
      <c r="Z765" s="564"/>
      <c r="AA765" s="569"/>
      <c r="AB765" s="573" t="e">
        <v>#N/A</v>
      </c>
      <c r="AC765" s="577"/>
      <c r="AD765" s="580" t="str">
        <f t="shared" si="44"/>
        <v/>
      </c>
      <c r="AE765" s="583" t="str">
        <f t="shared" si="45"/>
        <v/>
      </c>
      <c r="AF765" s="583" t="str">
        <f t="shared" si="46"/>
        <v/>
      </c>
      <c r="AG765" s="583" t="str">
        <f t="shared" si="47"/>
        <v/>
      </c>
    </row>
    <row r="766" spans="1:33" ht="24.9" customHeight="1">
      <c r="A766" s="477">
        <v>751</v>
      </c>
      <c r="B766" s="488" t="str">
        <f>IF(基本情報入力シート!C803="","",基本情報入力シート!C803)</f>
        <v/>
      </c>
      <c r="C766" s="488"/>
      <c r="D766" s="488"/>
      <c r="E766" s="488"/>
      <c r="F766" s="488"/>
      <c r="G766" s="488"/>
      <c r="H766" s="488"/>
      <c r="I766" s="488"/>
      <c r="J766" s="494" t="str">
        <f>IF(基本情報入力シート!M803="","",基本情報入力シート!M803)</f>
        <v/>
      </c>
      <c r="K766" s="495" t="str">
        <f>IF(基本情報入力シート!R803="","",基本情報入力シート!R803)</f>
        <v/>
      </c>
      <c r="L766" s="495" t="str">
        <f>IF(基本情報入力シート!W803="","",基本情報入力シート!W803)</f>
        <v/>
      </c>
      <c r="M766" s="502" t="str">
        <f>IF(基本情報入力シート!X803="","",基本情報入力シート!X803)</f>
        <v/>
      </c>
      <c r="N766" s="512" t="str">
        <f>IF(基本情報入力シート!Y803="","",基本情報入力シート!Y803)</f>
        <v/>
      </c>
      <c r="O766" s="519"/>
      <c r="P766" s="523"/>
      <c r="Q766" s="526"/>
      <c r="R766" s="533"/>
      <c r="S766" s="537"/>
      <c r="T766" s="541" t="e">
        <v>#N/A</v>
      </c>
      <c r="U766" s="545"/>
      <c r="V766" s="551"/>
      <c r="W766" s="552"/>
      <c r="X766" s="560" t="e">
        <v>#N/A</v>
      </c>
      <c r="Y766" s="560"/>
      <c r="Z766" s="564"/>
      <c r="AA766" s="569"/>
      <c r="AB766" s="573" t="e">
        <v>#N/A</v>
      </c>
      <c r="AC766" s="577"/>
      <c r="AD766" s="580" t="str">
        <f t="shared" si="44"/>
        <v/>
      </c>
      <c r="AE766" s="583" t="str">
        <f t="shared" si="45"/>
        <v/>
      </c>
      <c r="AF766" s="583" t="str">
        <f t="shared" si="46"/>
        <v/>
      </c>
      <c r="AG766" s="583" t="str">
        <f t="shared" si="47"/>
        <v/>
      </c>
    </row>
    <row r="767" spans="1:33" ht="24.9" customHeight="1">
      <c r="A767" s="477">
        <v>752</v>
      </c>
      <c r="B767" s="488" t="str">
        <f>IF(基本情報入力シート!C804="","",基本情報入力シート!C804)</f>
        <v/>
      </c>
      <c r="C767" s="488"/>
      <c r="D767" s="488"/>
      <c r="E767" s="488"/>
      <c r="F767" s="488"/>
      <c r="G767" s="488"/>
      <c r="H767" s="488"/>
      <c r="I767" s="488"/>
      <c r="J767" s="494" t="str">
        <f>IF(基本情報入力シート!M804="","",基本情報入力シート!M804)</f>
        <v/>
      </c>
      <c r="K767" s="495" t="str">
        <f>IF(基本情報入力シート!R804="","",基本情報入力シート!R804)</f>
        <v/>
      </c>
      <c r="L767" s="495" t="str">
        <f>IF(基本情報入力シート!W804="","",基本情報入力シート!W804)</f>
        <v/>
      </c>
      <c r="M767" s="502" t="str">
        <f>IF(基本情報入力シート!X804="","",基本情報入力シート!X804)</f>
        <v/>
      </c>
      <c r="N767" s="512" t="str">
        <f>IF(基本情報入力シート!Y804="","",基本情報入力シート!Y804)</f>
        <v/>
      </c>
      <c r="O767" s="519"/>
      <c r="P767" s="523"/>
      <c r="Q767" s="526"/>
      <c r="R767" s="533"/>
      <c r="S767" s="537"/>
      <c r="T767" s="541" t="e">
        <v>#N/A</v>
      </c>
      <c r="U767" s="545"/>
      <c r="V767" s="551"/>
      <c r="W767" s="552"/>
      <c r="X767" s="560" t="e">
        <v>#N/A</v>
      </c>
      <c r="Y767" s="560"/>
      <c r="Z767" s="564"/>
      <c r="AA767" s="569"/>
      <c r="AB767" s="573" t="e">
        <v>#N/A</v>
      </c>
      <c r="AC767" s="577"/>
      <c r="AD767" s="580" t="str">
        <f t="shared" si="44"/>
        <v/>
      </c>
      <c r="AE767" s="583" t="str">
        <f t="shared" si="45"/>
        <v/>
      </c>
      <c r="AF767" s="583" t="str">
        <f t="shared" si="46"/>
        <v/>
      </c>
      <c r="AG767" s="583" t="str">
        <f t="shared" si="47"/>
        <v/>
      </c>
    </row>
    <row r="768" spans="1:33" ht="24.9" customHeight="1">
      <c r="A768" s="477">
        <v>753</v>
      </c>
      <c r="B768" s="488" t="str">
        <f>IF(基本情報入力シート!C805="","",基本情報入力シート!C805)</f>
        <v/>
      </c>
      <c r="C768" s="488"/>
      <c r="D768" s="488"/>
      <c r="E768" s="488"/>
      <c r="F768" s="488"/>
      <c r="G768" s="488"/>
      <c r="H768" s="488"/>
      <c r="I768" s="488"/>
      <c r="J768" s="494" t="str">
        <f>IF(基本情報入力シート!M805="","",基本情報入力シート!M805)</f>
        <v/>
      </c>
      <c r="K768" s="495" t="str">
        <f>IF(基本情報入力シート!R805="","",基本情報入力シート!R805)</f>
        <v/>
      </c>
      <c r="L768" s="495" t="str">
        <f>IF(基本情報入力シート!W805="","",基本情報入力シート!W805)</f>
        <v/>
      </c>
      <c r="M768" s="502" t="str">
        <f>IF(基本情報入力シート!X805="","",基本情報入力シート!X805)</f>
        <v/>
      </c>
      <c r="N768" s="512" t="str">
        <f>IF(基本情報入力シート!Y805="","",基本情報入力シート!Y805)</f>
        <v/>
      </c>
      <c r="O768" s="519"/>
      <c r="P768" s="523"/>
      <c r="Q768" s="526"/>
      <c r="R768" s="533"/>
      <c r="S768" s="537"/>
      <c r="T768" s="541" t="e">
        <v>#N/A</v>
      </c>
      <c r="U768" s="545"/>
      <c r="V768" s="551"/>
      <c r="W768" s="552"/>
      <c r="X768" s="560" t="e">
        <v>#N/A</v>
      </c>
      <c r="Y768" s="560"/>
      <c r="Z768" s="564"/>
      <c r="AA768" s="569"/>
      <c r="AB768" s="573" t="e">
        <v>#N/A</v>
      </c>
      <c r="AC768" s="577"/>
      <c r="AD768" s="580" t="str">
        <f t="shared" si="44"/>
        <v/>
      </c>
      <c r="AE768" s="583" t="str">
        <f t="shared" si="45"/>
        <v/>
      </c>
      <c r="AF768" s="583" t="str">
        <f t="shared" si="46"/>
        <v/>
      </c>
      <c r="AG768" s="583" t="str">
        <f t="shared" si="47"/>
        <v/>
      </c>
    </row>
    <row r="769" spans="1:33" ht="24.9" customHeight="1">
      <c r="A769" s="477">
        <v>754</v>
      </c>
      <c r="B769" s="488" t="str">
        <f>IF(基本情報入力シート!C806="","",基本情報入力シート!C806)</f>
        <v/>
      </c>
      <c r="C769" s="488"/>
      <c r="D769" s="488"/>
      <c r="E769" s="488"/>
      <c r="F769" s="488"/>
      <c r="G769" s="488"/>
      <c r="H769" s="488"/>
      <c r="I769" s="488"/>
      <c r="J769" s="494" t="str">
        <f>IF(基本情報入力シート!M806="","",基本情報入力シート!M806)</f>
        <v/>
      </c>
      <c r="K769" s="495" t="str">
        <f>IF(基本情報入力シート!R806="","",基本情報入力シート!R806)</f>
        <v/>
      </c>
      <c r="L769" s="495" t="str">
        <f>IF(基本情報入力シート!W806="","",基本情報入力シート!W806)</f>
        <v/>
      </c>
      <c r="M769" s="502" t="str">
        <f>IF(基本情報入力シート!X806="","",基本情報入力シート!X806)</f>
        <v/>
      </c>
      <c r="N769" s="512" t="str">
        <f>IF(基本情報入力シート!Y806="","",基本情報入力シート!Y806)</f>
        <v/>
      </c>
      <c r="O769" s="519"/>
      <c r="P769" s="523"/>
      <c r="Q769" s="526"/>
      <c r="R769" s="533"/>
      <c r="S769" s="537"/>
      <c r="T769" s="541" t="e">
        <v>#N/A</v>
      </c>
      <c r="U769" s="545"/>
      <c r="V769" s="551"/>
      <c r="W769" s="552"/>
      <c r="X769" s="560" t="e">
        <v>#N/A</v>
      </c>
      <c r="Y769" s="560"/>
      <c r="Z769" s="564"/>
      <c r="AA769" s="569"/>
      <c r="AB769" s="573" t="e">
        <v>#N/A</v>
      </c>
      <c r="AC769" s="577"/>
      <c r="AD769" s="580" t="str">
        <f t="shared" si="44"/>
        <v/>
      </c>
      <c r="AE769" s="583" t="str">
        <f t="shared" si="45"/>
        <v/>
      </c>
      <c r="AF769" s="583" t="str">
        <f t="shared" si="46"/>
        <v/>
      </c>
      <c r="AG769" s="583" t="str">
        <f t="shared" si="47"/>
        <v/>
      </c>
    </row>
    <row r="770" spans="1:33" ht="24.9" customHeight="1">
      <c r="A770" s="477">
        <v>755</v>
      </c>
      <c r="B770" s="488" t="str">
        <f>IF(基本情報入力シート!C807="","",基本情報入力シート!C807)</f>
        <v/>
      </c>
      <c r="C770" s="488"/>
      <c r="D770" s="488"/>
      <c r="E770" s="488"/>
      <c r="F770" s="488"/>
      <c r="G770" s="488"/>
      <c r="H770" s="488"/>
      <c r="I770" s="488"/>
      <c r="J770" s="494" t="str">
        <f>IF(基本情報入力シート!M807="","",基本情報入力シート!M807)</f>
        <v/>
      </c>
      <c r="K770" s="495" t="str">
        <f>IF(基本情報入力シート!R807="","",基本情報入力シート!R807)</f>
        <v/>
      </c>
      <c r="L770" s="495" t="str">
        <f>IF(基本情報入力シート!W807="","",基本情報入力シート!W807)</f>
        <v/>
      </c>
      <c r="M770" s="502" t="str">
        <f>IF(基本情報入力シート!X807="","",基本情報入力シート!X807)</f>
        <v/>
      </c>
      <c r="N770" s="512" t="str">
        <f>IF(基本情報入力シート!Y807="","",基本情報入力シート!Y807)</f>
        <v/>
      </c>
      <c r="O770" s="519"/>
      <c r="P770" s="523"/>
      <c r="Q770" s="526"/>
      <c r="R770" s="533"/>
      <c r="S770" s="537"/>
      <c r="T770" s="541" t="e">
        <v>#N/A</v>
      </c>
      <c r="U770" s="545"/>
      <c r="V770" s="551"/>
      <c r="W770" s="552"/>
      <c r="X770" s="560" t="e">
        <v>#N/A</v>
      </c>
      <c r="Y770" s="560"/>
      <c r="Z770" s="564"/>
      <c r="AA770" s="569"/>
      <c r="AB770" s="573" t="e">
        <v>#N/A</v>
      </c>
      <c r="AC770" s="577"/>
      <c r="AD770" s="580" t="str">
        <f t="shared" si="44"/>
        <v/>
      </c>
      <c r="AE770" s="583" t="str">
        <f t="shared" si="45"/>
        <v/>
      </c>
      <c r="AF770" s="583" t="str">
        <f t="shared" si="46"/>
        <v/>
      </c>
      <c r="AG770" s="583" t="str">
        <f t="shared" si="47"/>
        <v/>
      </c>
    </row>
    <row r="771" spans="1:33" ht="24.9" customHeight="1">
      <c r="A771" s="477">
        <v>756</v>
      </c>
      <c r="B771" s="488" t="str">
        <f>IF(基本情報入力シート!C808="","",基本情報入力シート!C808)</f>
        <v/>
      </c>
      <c r="C771" s="488"/>
      <c r="D771" s="488"/>
      <c r="E771" s="488"/>
      <c r="F771" s="488"/>
      <c r="G771" s="488"/>
      <c r="H771" s="488"/>
      <c r="I771" s="488"/>
      <c r="J771" s="494" t="str">
        <f>IF(基本情報入力シート!M808="","",基本情報入力シート!M808)</f>
        <v/>
      </c>
      <c r="K771" s="495" t="str">
        <f>IF(基本情報入力シート!R808="","",基本情報入力シート!R808)</f>
        <v/>
      </c>
      <c r="L771" s="495" t="str">
        <f>IF(基本情報入力シート!W808="","",基本情報入力シート!W808)</f>
        <v/>
      </c>
      <c r="M771" s="502" t="str">
        <f>IF(基本情報入力シート!X808="","",基本情報入力シート!X808)</f>
        <v/>
      </c>
      <c r="N771" s="512" t="str">
        <f>IF(基本情報入力シート!Y808="","",基本情報入力シート!Y808)</f>
        <v/>
      </c>
      <c r="O771" s="519"/>
      <c r="P771" s="523"/>
      <c r="Q771" s="526"/>
      <c r="R771" s="533"/>
      <c r="S771" s="537"/>
      <c r="T771" s="541" t="e">
        <v>#N/A</v>
      </c>
      <c r="U771" s="545"/>
      <c r="V771" s="551"/>
      <c r="W771" s="552"/>
      <c r="X771" s="560" t="e">
        <v>#N/A</v>
      </c>
      <c r="Y771" s="560"/>
      <c r="Z771" s="564"/>
      <c r="AA771" s="569"/>
      <c r="AB771" s="573" t="e">
        <v>#N/A</v>
      </c>
      <c r="AC771" s="577"/>
      <c r="AD771" s="580" t="str">
        <f t="shared" si="44"/>
        <v/>
      </c>
      <c r="AE771" s="583" t="str">
        <f t="shared" si="45"/>
        <v/>
      </c>
      <c r="AF771" s="583" t="str">
        <f t="shared" si="46"/>
        <v/>
      </c>
      <c r="AG771" s="583" t="str">
        <f t="shared" si="47"/>
        <v/>
      </c>
    </row>
    <row r="772" spans="1:33" ht="24.9" customHeight="1">
      <c r="A772" s="477">
        <v>757</v>
      </c>
      <c r="B772" s="488" t="str">
        <f>IF(基本情報入力シート!C809="","",基本情報入力シート!C809)</f>
        <v/>
      </c>
      <c r="C772" s="488"/>
      <c r="D772" s="488"/>
      <c r="E772" s="488"/>
      <c r="F772" s="488"/>
      <c r="G772" s="488"/>
      <c r="H772" s="488"/>
      <c r="I772" s="488"/>
      <c r="J772" s="494" t="str">
        <f>IF(基本情報入力シート!M809="","",基本情報入力シート!M809)</f>
        <v/>
      </c>
      <c r="K772" s="495" t="str">
        <f>IF(基本情報入力シート!R809="","",基本情報入力シート!R809)</f>
        <v/>
      </c>
      <c r="L772" s="495" t="str">
        <f>IF(基本情報入力シート!W809="","",基本情報入力シート!W809)</f>
        <v/>
      </c>
      <c r="M772" s="502" t="str">
        <f>IF(基本情報入力シート!X809="","",基本情報入力シート!X809)</f>
        <v/>
      </c>
      <c r="N772" s="512" t="str">
        <f>IF(基本情報入力シート!Y809="","",基本情報入力シート!Y809)</f>
        <v/>
      </c>
      <c r="O772" s="519"/>
      <c r="P772" s="523"/>
      <c r="Q772" s="526"/>
      <c r="R772" s="533"/>
      <c r="S772" s="537"/>
      <c r="T772" s="541" t="e">
        <v>#N/A</v>
      </c>
      <c r="U772" s="545"/>
      <c r="V772" s="551"/>
      <c r="W772" s="552"/>
      <c r="X772" s="560" t="e">
        <v>#N/A</v>
      </c>
      <c r="Y772" s="560"/>
      <c r="Z772" s="564"/>
      <c r="AA772" s="569"/>
      <c r="AB772" s="573" t="e">
        <v>#N/A</v>
      </c>
      <c r="AC772" s="577"/>
      <c r="AD772" s="580" t="str">
        <f t="shared" si="44"/>
        <v/>
      </c>
      <c r="AE772" s="583" t="str">
        <f t="shared" si="45"/>
        <v/>
      </c>
      <c r="AF772" s="583" t="str">
        <f t="shared" si="46"/>
        <v/>
      </c>
      <c r="AG772" s="583" t="str">
        <f t="shared" si="47"/>
        <v/>
      </c>
    </row>
    <row r="773" spans="1:33" ht="24.9" customHeight="1">
      <c r="A773" s="477">
        <v>758</v>
      </c>
      <c r="B773" s="488" t="str">
        <f>IF(基本情報入力シート!C810="","",基本情報入力シート!C810)</f>
        <v/>
      </c>
      <c r="C773" s="488"/>
      <c r="D773" s="488"/>
      <c r="E773" s="488"/>
      <c r="F773" s="488"/>
      <c r="G773" s="488"/>
      <c r="H773" s="488"/>
      <c r="I773" s="488"/>
      <c r="J773" s="494" t="str">
        <f>IF(基本情報入力シート!M810="","",基本情報入力シート!M810)</f>
        <v/>
      </c>
      <c r="K773" s="495" t="str">
        <f>IF(基本情報入力シート!R810="","",基本情報入力シート!R810)</f>
        <v/>
      </c>
      <c r="L773" s="495" t="str">
        <f>IF(基本情報入力シート!W810="","",基本情報入力シート!W810)</f>
        <v/>
      </c>
      <c r="M773" s="502" t="str">
        <f>IF(基本情報入力シート!X810="","",基本情報入力シート!X810)</f>
        <v/>
      </c>
      <c r="N773" s="512" t="str">
        <f>IF(基本情報入力シート!Y810="","",基本情報入力シート!Y810)</f>
        <v/>
      </c>
      <c r="O773" s="519"/>
      <c r="P773" s="523"/>
      <c r="Q773" s="526"/>
      <c r="R773" s="533"/>
      <c r="S773" s="537"/>
      <c r="T773" s="541" t="e">
        <v>#N/A</v>
      </c>
      <c r="U773" s="545"/>
      <c r="V773" s="551"/>
      <c r="W773" s="552"/>
      <c r="X773" s="560" t="e">
        <v>#N/A</v>
      </c>
      <c r="Y773" s="560"/>
      <c r="Z773" s="564"/>
      <c r="AA773" s="569"/>
      <c r="AB773" s="573" t="e">
        <v>#N/A</v>
      </c>
      <c r="AC773" s="577"/>
      <c r="AD773" s="580" t="str">
        <f t="shared" si="44"/>
        <v/>
      </c>
      <c r="AE773" s="583" t="str">
        <f t="shared" si="45"/>
        <v/>
      </c>
      <c r="AF773" s="583" t="str">
        <f t="shared" si="46"/>
        <v/>
      </c>
      <c r="AG773" s="583" t="str">
        <f t="shared" si="47"/>
        <v/>
      </c>
    </row>
    <row r="774" spans="1:33" ht="24.9" customHeight="1">
      <c r="A774" s="477">
        <v>759</v>
      </c>
      <c r="B774" s="488" t="str">
        <f>IF(基本情報入力シート!C811="","",基本情報入力シート!C811)</f>
        <v/>
      </c>
      <c r="C774" s="488"/>
      <c r="D774" s="488"/>
      <c r="E774" s="488"/>
      <c r="F774" s="488"/>
      <c r="G774" s="488"/>
      <c r="H774" s="488"/>
      <c r="I774" s="488"/>
      <c r="J774" s="494" t="str">
        <f>IF(基本情報入力シート!M811="","",基本情報入力シート!M811)</f>
        <v/>
      </c>
      <c r="K774" s="495" t="str">
        <f>IF(基本情報入力シート!R811="","",基本情報入力シート!R811)</f>
        <v/>
      </c>
      <c r="L774" s="495" t="str">
        <f>IF(基本情報入力シート!W811="","",基本情報入力シート!W811)</f>
        <v/>
      </c>
      <c r="M774" s="502" t="str">
        <f>IF(基本情報入力シート!X811="","",基本情報入力シート!X811)</f>
        <v/>
      </c>
      <c r="N774" s="512" t="str">
        <f>IF(基本情報入力シート!Y811="","",基本情報入力シート!Y811)</f>
        <v/>
      </c>
      <c r="O774" s="519"/>
      <c r="P774" s="523"/>
      <c r="Q774" s="526"/>
      <c r="R774" s="533"/>
      <c r="S774" s="537"/>
      <c r="T774" s="541" t="e">
        <v>#N/A</v>
      </c>
      <c r="U774" s="545"/>
      <c r="V774" s="551"/>
      <c r="W774" s="552"/>
      <c r="X774" s="560" t="e">
        <v>#N/A</v>
      </c>
      <c r="Y774" s="560"/>
      <c r="Z774" s="564"/>
      <c r="AA774" s="569"/>
      <c r="AB774" s="573" t="e">
        <v>#N/A</v>
      </c>
      <c r="AC774" s="577"/>
      <c r="AD774" s="580" t="str">
        <f t="shared" si="44"/>
        <v/>
      </c>
      <c r="AE774" s="583" t="str">
        <f t="shared" si="45"/>
        <v/>
      </c>
      <c r="AF774" s="583" t="str">
        <f t="shared" si="46"/>
        <v/>
      </c>
      <c r="AG774" s="583" t="str">
        <f t="shared" si="47"/>
        <v/>
      </c>
    </row>
    <row r="775" spans="1:33" ht="24.9" customHeight="1">
      <c r="A775" s="477">
        <v>760</v>
      </c>
      <c r="B775" s="488" t="str">
        <f>IF(基本情報入力シート!C812="","",基本情報入力シート!C812)</f>
        <v/>
      </c>
      <c r="C775" s="488"/>
      <c r="D775" s="488"/>
      <c r="E775" s="488"/>
      <c r="F775" s="488"/>
      <c r="G775" s="488"/>
      <c r="H775" s="488"/>
      <c r="I775" s="488"/>
      <c r="J775" s="494" t="str">
        <f>IF(基本情報入力シート!M812="","",基本情報入力シート!M812)</f>
        <v/>
      </c>
      <c r="K775" s="495" t="str">
        <f>IF(基本情報入力シート!R812="","",基本情報入力シート!R812)</f>
        <v/>
      </c>
      <c r="L775" s="495" t="str">
        <f>IF(基本情報入力シート!W812="","",基本情報入力シート!W812)</f>
        <v/>
      </c>
      <c r="M775" s="502" t="str">
        <f>IF(基本情報入力シート!X812="","",基本情報入力シート!X812)</f>
        <v/>
      </c>
      <c r="N775" s="512" t="str">
        <f>IF(基本情報入力シート!Y812="","",基本情報入力シート!Y812)</f>
        <v/>
      </c>
      <c r="O775" s="519"/>
      <c r="P775" s="523"/>
      <c r="Q775" s="526"/>
      <c r="R775" s="533"/>
      <c r="S775" s="537"/>
      <c r="T775" s="541" t="e">
        <v>#N/A</v>
      </c>
      <c r="U775" s="545"/>
      <c r="V775" s="551"/>
      <c r="W775" s="552"/>
      <c r="X775" s="560" t="e">
        <v>#N/A</v>
      </c>
      <c r="Y775" s="560"/>
      <c r="Z775" s="564"/>
      <c r="AA775" s="569"/>
      <c r="AB775" s="573" t="e">
        <v>#N/A</v>
      </c>
      <c r="AC775" s="577"/>
      <c r="AD775" s="580" t="str">
        <f t="shared" si="44"/>
        <v/>
      </c>
      <c r="AE775" s="583" t="str">
        <f t="shared" si="45"/>
        <v/>
      </c>
      <c r="AF775" s="583" t="str">
        <f t="shared" si="46"/>
        <v/>
      </c>
      <c r="AG775" s="583" t="str">
        <f t="shared" si="47"/>
        <v/>
      </c>
    </row>
    <row r="776" spans="1:33" ht="24.9" customHeight="1">
      <c r="A776" s="477">
        <v>761</v>
      </c>
      <c r="B776" s="488" t="str">
        <f>IF(基本情報入力シート!C813="","",基本情報入力シート!C813)</f>
        <v/>
      </c>
      <c r="C776" s="488"/>
      <c r="D776" s="488"/>
      <c r="E776" s="488"/>
      <c r="F776" s="488"/>
      <c r="G776" s="488"/>
      <c r="H776" s="488"/>
      <c r="I776" s="488"/>
      <c r="J776" s="494" t="str">
        <f>IF(基本情報入力シート!M813="","",基本情報入力シート!M813)</f>
        <v/>
      </c>
      <c r="K776" s="495" t="str">
        <f>IF(基本情報入力シート!R813="","",基本情報入力シート!R813)</f>
        <v/>
      </c>
      <c r="L776" s="495" t="str">
        <f>IF(基本情報入力シート!W813="","",基本情報入力シート!W813)</f>
        <v/>
      </c>
      <c r="M776" s="502" t="str">
        <f>IF(基本情報入力シート!X813="","",基本情報入力シート!X813)</f>
        <v/>
      </c>
      <c r="N776" s="512" t="str">
        <f>IF(基本情報入力シート!Y813="","",基本情報入力シート!Y813)</f>
        <v/>
      </c>
      <c r="O776" s="519"/>
      <c r="P776" s="523"/>
      <c r="Q776" s="526"/>
      <c r="R776" s="533"/>
      <c r="S776" s="537"/>
      <c r="T776" s="541" t="e">
        <v>#N/A</v>
      </c>
      <c r="U776" s="545"/>
      <c r="V776" s="551"/>
      <c r="W776" s="552"/>
      <c r="X776" s="560" t="e">
        <v>#N/A</v>
      </c>
      <c r="Y776" s="560"/>
      <c r="Z776" s="564"/>
      <c r="AA776" s="569"/>
      <c r="AB776" s="573" t="e">
        <v>#N/A</v>
      </c>
      <c r="AC776" s="577"/>
      <c r="AD776" s="580" t="str">
        <f t="shared" si="44"/>
        <v/>
      </c>
      <c r="AE776" s="583" t="str">
        <f t="shared" si="45"/>
        <v/>
      </c>
      <c r="AF776" s="583" t="str">
        <f t="shared" si="46"/>
        <v/>
      </c>
      <c r="AG776" s="583" t="str">
        <f t="shared" si="47"/>
        <v/>
      </c>
    </row>
    <row r="777" spans="1:33" ht="24.9" customHeight="1">
      <c r="A777" s="477">
        <v>762</v>
      </c>
      <c r="B777" s="488" t="str">
        <f>IF(基本情報入力シート!C814="","",基本情報入力シート!C814)</f>
        <v/>
      </c>
      <c r="C777" s="488"/>
      <c r="D777" s="488"/>
      <c r="E777" s="488"/>
      <c r="F777" s="488"/>
      <c r="G777" s="488"/>
      <c r="H777" s="488"/>
      <c r="I777" s="488"/>
      <c r="J777" s="494" t="str">
        <f>IF(基本情報入力シート!M814="","",基本情報入力シート!M814)</f>
        <v/>
      </c>
      <c r="K777" s="495" t="str">
        <f>IF(基本情報入力シート!R814="","",基本情報入力シート!R814)</f>
        <v/>
      </c>
      <c r="L777" s="495" t="str">
        <f>IF(基本情報入力シート!W814="","",基本情報入力シート!W814)</f>
        <v/>
      </c>
      <c r="M777" s="502" t="str">
        <f>IF(基本情報入力シート!X814="","",基本情報入力シート!X814)</f>
        <v/>
      </c>
      <c r="N777" s="512" t="str">
        <f>IF(基本情報入力シート!Y814="","",基本情報入力シート!Y814)</f>
        <v/>
      </c>
      <c r="O777" s="519"/>
      <c r="P777" s="523"/>
      <c r="Q777" s="526"/>
      <c r="R777" s="533"/>
      <c r="S777" s="537"/>
      <c r="T777" s="541" t="e">
        <v>#N/A</v>
      </c>
      <c r="U777" s="545"/>
      <c r="V777" s="551"/>
      <c r="W777" s="552"/>
      <c r="X777" s="560" t="e">
        <v>#N/A</v>
      </c>
      <c r="Y777" s="560"/>
      <c r="Z777" s="564"/>
      <c r="AA777" s="569"/>
      <c r="AB777" s="573" t="e">
        <v>#N/A</v>
      </c>
      <c r="AC777" s="577"/>
      <c r="AD777" s="580" t="str">
        <f t="shared" si="44"/>
        <v/>
      </c>
      <c r="AE777" s="583" t="str">
        <f t="shared" si="45"/>
        <v/>
      </c>
      <c r="AF777" s="583" t="str">
        <f t="shared" si="46"/>
        <v/>
      </c>
      <c r="AG777" s="583" t="str">
        <f t="shared" si="47"/>
        <v/>
      </c>
    </row>
    <row r="778" spans="1:33" ht="24.9" customHeight="1">
      <c r="A778" s="477">
        <v>763</v>
      </c>
      <c r="B778" s="488" t="str">
        <f>IF(基本情報入力シート!C815="","",基本情報入力シート!C815)</f>
        <v/>
      </c>
      <c r="C778" s="488"/>
      <c r="D778" s="488"/>
      <c r="E778" s="488"/>
      <c r="F778" s="488"/>
      <c r="G778" s="488"/>
      <c r="H778" s="488"/>
      <c r="I778" s="488"/>
      <c r="J778" s="494" t="str">
        <f>IF(基本情報入力シート!M815="","",基本情報入力シート!M815)</f>
        <v/>
      </c>
      <c r="K778" s="495" t="str">
        <f>IF(基本情報入力シート!R815="","",基本情報入力シート!R815)</f>
        <v/>
      </c>
      <c r="L778" s="495" t="str">
        <f>IF(基本情報入力シート!W815="","",基本情報入力シート!W815)</f>
        <v/>
      </c>
      <c r="M778" s="502" t="str">
        <f>IF(基本情報入力シート!X815="","",基本情報入力シート!X815)</f>
        <v/>
      </c>
      <c r="N778" s="512" t="str">
        <f>IF(基本情報入力シート!Y815="","",基本情報入力シート!Y815)</f>
        <v/>
      </c>
      <c r="O778" s="519"/>
      <c r="P778" s="523"/>
      <c r="Q778" s="526"/>
      <c r="R778" s="533"/>
      <c r="S778" s="537"/>
      <c r="T778" s="541" t="e">
        <v>#N/A</v>
      </c>
      <c r="U778" s="545"/>
      <c r="V778" s="551"/>
      <c r="W778" s="552"/>
      <c r="X778" s="560" t="e">
        <v>#N/A</v>
      </c>
      <c r="Y778" s="560"/>
      <c r="Z778" s="564"/>
      <c r="AA778" s="569"/>
      <c r="AB778" s="573" t="e">
        <v>#N/A</v>
      </c>
      <c r="AC778" s="577"/>
      <c r="AD778" s="580" t="str">
        <f t="shared" si="44"/>
        <v/>
      </c>
      <c r="AE778" s="583" t="str">
        <f t="shared" si="45"/>
        <v/>
      </c>
      <c r="AF778" s="583" t="str">
        <f t="shared" si="46"/>
        <v/>
      </c>
      <c r="AG778" s="583" t="str">
        <f t="shared" si="47"/>
        <v/>
      </c>
    </row>
    <row r="779" spans="1:33" ht="24.9" customHeight="1">
      <c r="A779" s="477">
        <v>764</v>
      </c>
      <c r="B779" s="488" t="str">
        <f>IF(基本情報入力シート!C816="","",基本情報入力シート!C816)</f>
        <v/>
      </c>
      <c r="C779" s="488"/>
      <c r="D779" s="488"/>
      <c r="E779" s="488"/>
      <c r="F779" s="488"/>
      <c r="G779" s="488"/>
      <c r="H779" s="488"/>
      <c r="I779" s="488"/>
      <c r="J779" s="494" t="str">
        <f>IF(基本情報入力シート!M816="","",基本情報入力シート!M816)</f>
        <v/>
      </c>
      <c r="K779" s="495" t="str">
        <f>IF(基本情報入力シート!R816="","",基本情報入力シート!R816)</f>
        <v/>
      </c>
      <c r="L779" s="495" t="str">
        <f>IF(基本情報入力シート!W816="","",基本情報入力シート!W816)</f>
        <v/>
      </c>
      <c r="M779" s="502" t="str">
        <f>IF(基本情報入力シート!X816="","",基本情報入力シート!X816)</f>
        <v/>
      </c>
      <c r="N779" s="512" t="str">
        <f>IF(基本情報入力シート!Y816="","",基本情報入力シート!Y816)</f>
        <v/>
      </c>
      <c r="O779" s="519"/>
      <c r="P779" s="523"/>
      <c r="Q779" s="526"/>
      <c r="R779" s="533"/>
      <c r="S779" s="537"/>
      <c r="T779" s="541" t="e">
        <v>#N/A</v>
      </c>
      <c r="U779" s="545"/>
      <c r="V779" s="551"/>
      <c r="W779" s="552"/>
      <c r="X779" s="560" t="e">
        <v>#N/A</v>
      </c>
      <c r="Y779" s="560"/>
      <c r="Z779" s="564"/>
      <c r="AA779" s="569"/>
      <c r="AB779" s="573" t="e">
        <v>#N/A</v>
      </c>
      <c r="AC779" s="577"/>
      <c r="AD779" s="580" t="str">
        <f t="shared" si="44"/>
        <v/>
      </c>
      <c r="AE779" s="583" t="str">
        <f t="shared" si="45"/>
        <v/>
      </c>
      <c r="AF779" s="583" t="str">
        <f t="shared" si="46"/>
        <v/>
      </c>
      <c r="AG779" s="583" t="str">
        <f t="shared" si="47"/>
        <v/>
      </c>
    </row>
    <row r="780" spans="1:33" ht="24.9" customHeight="1">
      <c r="A780" s="477">
        <v>765</v>
      </c>
      <c r="B780" s="488" t="str">
        <f>IF(基本情報入力シート!C817="","",基本情報入力シート!C817)</f>
        <v/>
      </c>
      <c r="C780" s="488"/>
      <c r="D780" s="488"/>
      <c r="E780" s="488"/>
      <c r="F780" s="488"/>
      <c r="G780" s="488"/>
      <c r="H780" s="488"/>
      <c r="I780" s="488"/>
      <c r="J780" s="494" t="str">
        <f>IF(基本情報入力シート!M817="","",基本情報入力シート!M817)</f>
        <v/>
      </c>
      <c r="K780" s="495" t="str">
        <f>IF(基本情報入力シート!R817="","",基本情報入力シート!R817)</f>
        <v/>
      </c>
      <c r="L780" s="495" t="str">
        <f>IF(基本情報入力シート!W817="","",基本情報入力シート!W817)</f>
        <v/>
      </c>
      <c r="M780" s="502" t="str">
        <f>IF(基本情報入力シート!X817="","",基本情報入力シート!X817)</f>
        <v/>
      </c>
      <c r="N780" s="512" t="str">
        <f>IF(基本情報入力シート!Y817="","",基本情報入力シート!Y817)</f>
        <v/>
      </c>
      <c r="O780" s="519"/>
      <c r="P780" s="523"/>
      <c r="Q780" s="526"/>
      <c r="R780" s="533"/>
      <c r="S780" s="537"/>
      <c r="T780" s="541" t="e">
        <v>#N/A</v>
      </c>
      <c r="U780" s="545"/>
      <c r="V780" s="551"/>
      <c r="W780" s="552"/>
      <c r="X780" s="560" t="e">
        <v>#N/A</v>
      </c>
      <c r="Y780" s="560"/>
      <c r="Z780" s="564"/>
      <c r="AA780" s="569"/>
      <c r="AB780" s="573" t="e">
        <v>#N/A</v>
      </c>
      <c r="AC780" s="577"/>
      <c r="AD780" s="580" t="str">
        <f t="shared" si="44"/>
        <v/>
      </c>
      <c r="AE780" s="583" t="str">
        <f t="shared" si="45"/>
        <v/>
      </c>
      <c r="AF780" s="583" t="str">
        <f t="shared" si="46"/>
        <v/>
      </c>
      <c r="AG780" s="583" t="str">
        <f t="shared" si="47"/>
        <v/>
      </c>
    </row>
    <row r="781" spans="1:33" ht="24.9" customHeight="1">
      <c r="A781" s="477">
        <v>766</v>
      </c>
      <c r="B781" s="488" t="str">
        <f>IF(基本情報入力シート!C818="","",基本情報入力シート!C818)</f>
        <v/>
      </c>
      <c r="C781" s="488"/>
      <c r="D781" s="488"/>
      <c r="E781" s="488"/>
      <c r="F781" s="488"/>
      <c r="G781" s="488"/>
      <c r="H781" s="488"/>
      <c r="I781" s="488"/>
      <c r="J781" s="494" t="str">
        <f>IF(基本情報入力シート!M818="","",基本情報入力シート!M818)</f>
        <v/>
      </c>
      <c r="K781" s="495" t="str">
        <f>IF(基本情報入力シート!R818="","",基本情報入力シート!R818)</f>
        <v/>
      </c>
      <c r="L781" s="495" t="str">
        <f>IF(基本情報入力シート!W818="","",基本情報入力シート!W818)</f>
        <v/>
      </c>
      <c r="M781" s="502" t="str">
        <f>IF(基本情報入力シート!X818="","",基本情報入力シート!X818)</f>
        <v/>
      </c>
      <c r="N781" s="512" t="str">
        <f>IF(基本情報入力シート!Y818="","",基本情報入力シート!Y818)</f>
        <v/>
      </c>
      <c r="O781" s="519"/>
      <c r="P781" s="523"/>
      <c r="Q781" s="526"/>
      <c r="R781" s="533"/>
      <c r="S781" s="537"/>
      <c r="T781" s="541" t="e">
        <v>#N/A</v>
      </c>
      <c r="U781" s="545"/>
      <c r="V781" s="551"/>
      <c r="W781" s="552"/>
      <c r="X781" s="560" t="e">
        <v>#N/A</v>
      </c>
      <c r="Y781" s="560"/>
      <c r="Z781" s="564"/>
      <c r="AA781" s="569"/>
      <c r="AB781" s="573" t="e">
        <v>#N/A</v>
      </c>
      <c r="AC781" s="577"/>
      <c r="AD781" s="580" t="str">
        <f t="shared" si="44"/>
        <v/>
      </c>
      <c r="AE781" s="583" t="str">
        <f t="shared" si="45"/>
        <v/>
      </c>
      <c r="AF781" s="583" t="str">
        <f t="shared" si="46"/>
        <v/>
      </c>
      <c r="AG781" s="583" t="str">
        <f t="shared" si="47"/>
        <v/>
      </c>
    </row>
    <row r="782" spans="1:33" ht="24.9" customHeight="1">
      <c r="A782" s="477">
        <v>767</v>
      </c>
      <c r="B782" s="488" t="str">
        <f>IF(基本情報入力シート!C819="","",基本情報入力シート!C819)</f>
        <v/>
      </c>
      <c r="C782" s="488"/>
      <c r="D782" s="488"/>
      <c r="E782" s="488"/>
      <c r="F782" s="488"/>
      <c r="G782" s="488"/>
      <c r="H782" s="488"/>
      <c r="I782" s="488"/>
      <c r="J782" s="494" t="str">
        <f>IF(基本情報入力シート!M819="","",基本情報入力シート!M819)</f>
        <v/>
      </c>
      <c r="K782" s="495" t="str">
        <f>IF(基本情報入力シート!R819="","",基本情報入力シート!R819)</f>
        <v/>
      </c>
      <c r="L782" s="495" t="str">
        <f>IF(基本情報入力シート!W819="","",基本情報入力シート!W819)</f>
        <v/>
      </c>
      <c r="M782" s="502" t="str">
        <f>IF(基本情報入力シート!X819="","",基本情報入力シート!X819)</f>
        <v/>
      </c>
      <c r="N782" s="512" t="str">
        <f>IF(基本情報入力シート!Y819="","",基本情報入力シート!Y819)</f>
        <v/>
      </c>
      <c r="O782" s="519"/>
      <c r="P782" s="523"/>
      <c r="Q782" s="526"/>
      <c r="R782" s="533"/>
      <c r="S782" s="537"/>
      <c r="T782" s="541" t="e">
        <v>#N/A</v>
      </c>
      <c r="U782" s="545"/>
      <c r="V782" s="551"/>
      <c r="W782" s="552"/>
      <c r="X782" s="560" t="e">
        <v>#N/A</v>
      </c>
      <c r="Y782" s="560"/>
      <c r="Z782" s="564"/>
      <c r="AA782" s="569"/>
      <c r="AB782" s="573" t="e">
        <v>#N/A</v>
      </c>
      <c r="AC782" s="577"/>
      <c r="AD782" s="580" t="str">
        <f t="shared" si="44"/>
        <v/>
      </c>
      <c r="AE782" s="583" t="str">
        <f t="shared" si="45"/>
        <v/>
      </c>
      <c r="AF782" s="583" t="str">
        <f t="shared" si="46"/>
        <v/>
      </c>
      <c r="AG782" s="583" t="str">
        <f t="shared" si="47"/>
        <v/>
      </c>
    </row>
    <row r="783" spans="1:33" ht="24.9" customHeight="1">
      <c r="A783" s="477">
        <v>768</v>
      </c>
      <c r="B783" s="488" t="str">
        <f>IF(基本情報入力シート!C820="","",基本情報入力シート!C820)</f>
        <v/>
      </c>
      <c r="C783" s="488"/>
      <c r="D783" s="488"/>
      <c r="E783" s="488"/>
      <c r="F783" s="488"/>
      <c r="G783" s="488"/>
      <c r="H783" s="488"/>
      <c r="I783" s="488"/>
      <c r="J783" s="494" t="str">
        <f>IF(基本情報入力シート!M820="","",基本情報入力シート!M820)</f>
        <v/>
      </c>
      <c r="K783" s="495" t="str">
        <f>IF(基本情報入力シート!R820="","",基本情報入力シート!R820)</f>
        <v/>
      </c>
      <c r="L783" s="495" t="str">
        <f>IF(基本情報入力シート!W820="","",基本情報入力シート!W820)</f>
        <v/>
      </c>
      <c r="M783" s="502" t="str">
        <f>IF(基本情報入力シート!X820="","",基本情報入力シート!X820)</f>
        <v/>
      </c>
      <c r="N783" s="512" t="str">
        <f>IF(基本情報入力シート!Y820="","",基本情報入力シート!Y820)</f>
        <v/>
      </c>
      <c r="O783" s="519"/>
      <c r="P783" s="523"/>
      <c r="Q783" s="526"/>
      <c r="R783" s="533"/>
      <c r="S783" s="537"/>
      <c r="T783" s="541" t="e">
        <v>#N/A</v>
      </c>
      <c r="U783" s="545"/>
      <c r="V783" s="551"/>
      <c r="W783" s="552"/>
      <c r="X783" s="560" t="e">
        <v>#N/A</v>
      </c>
      <c r="Y783" s="560"/>
      <c r="Z783" s="564"/>
      <c r="AA783" s="569"/>
      <c r="AB783" s="573" t="e">
        <v>#N/A</v>
      </c>
      <c r="AC783" s="577"/>
      <c r="AD783" s="580" t="str">
        <f t="shared" si="44"/>
        <v/>
      </c>
      <c r="AE783" s="583" t="str">
        <f t="shared" si="45"/>
        <v/>
      </c>
      <c r="AF783" s="583" t="str">
        <f t="shared" si="46"/>
        <v/>
      </c>
      <c r="AG783" s="583" t="str">
        <f t="shared" si="47"/>
        <v/>
      </c>
    </row>
    <row r="784" spans="1:33" ht="24.9" customHeight="1">
      <c r="A784" s="477">
        <v>769</v>
      </c>
      <c r="B784" s="488" t="str">
        <f>IF(基本情報入力シート!C821="","",基本情報入力シート!C821)</f>
        <v/>
      </c>
      <c r="C784" s="488"/>
      <c r="D784" s="488"/>
      <c r="E784" s="488"/>
      <c r="F784" s="488"/>
      <c r="G784" s="488"/>
      <c r="H784" s="488"/>
      <c r="I784" s="488"/>
      <c r="J784" s="494" t="str">
        <f>IF(基本情報入力シート!M821="","",基本情報入力シート!M821)</f>
        <v/>
      </c>
      <c r="K784" s="495" t="str">
        <f>IF(基本情報入力シート!R821="","",基本情報入力シート!R821)</f>
        <v/>
      </c>
      <c r="L784" s="495" t="str">
        <f>IF(基本情報入力シート!W821="","",基本情報入力シート!W821)</f>
        <v/>
      </c>
      <c r="M784" s="502" t="str">
        <f>IF(基本情報入力シート!X821="","",基本情報入力シート!X821)</f>
        <v/>
      </c>
      <c r="N784" s="512" t="str">
        <f>IF(基本情報入力シート!Y821="","",基本情報入力シート!Y821)</f>
        <v/>
      </c>
      <c r="O784" s="519"/>
      <c r="P784" s="523"/>
      <c r="Q784" s="526"/>
      <c r="R784" s="533"/>
      <c r="S784" s="537"/>
      <c r="T784" s="541" t="e">
        <v>#N/A</v>
      </c>
      <c r="U784" s="545"/>
      <c r="V784" s="551"/>
      <c r="W784" s="552"/>
      <c r="X784" s="560" t="e">
        <v>#N/A</v>
      </c>
      <c r="Y784" s="560"/>
      <c r="Z784" s="564"/>
      <c r="AA784" s="569"/>
      <c r="AB784" s="573" t="e">
        <v>#N/A</v>
      </c>
      <c r="AC784" s="577"/>
      <c r="AD784" s="580" t="str">
        <f t="shared" ref="AD784:AD847" si="48">IF(OR(U784="特定加算Ⅰ",U784="特定加算Ⅱ"),IF(OR(AND(N784&lt;&gt;"訪問型サービス（総合事業）",N784&lt;&gt;"通所型サービス（総合事業）",N784&lt;&gt;"（介護予防）短期入所生活介護",N784&lt;&gt;"（介護予防）短期入所療養介護（老健）",N784&lt;&gt;"（介護予防）短期入所療養介護 （病院等（老健以外）)",N784&lt;&gt;"（介護予防）短期入所療養介護（医療院）"),W784&lt;&gt;""),1,""),"")</f>
        <v/>
      </c>
      <c r="AE784" s="583" t="str">
        <f t="shared" ref="AE784:AE847" si="49">IF(AND(O784="",R784=""),"",O784&amp;"から"&amp;R784)</f>
        <v/>
      </c>
      <c r="AF784" s="583" t="str">
        <f t="shared" ref="AF784:AF847" si="50">IF(AND(P784="",U784=""),"",P784&amp;"から"&amp;U784)</f>
        <v/>
      </c>
      <c r="AG784" s="583" t="str">
        <f t="shared" ref="AG784:AG847" si="51">IF(AND(Q784="",Z784=""),"",Q784&amp;"から"&amp;Z784)</f>
        <v/>
      </c>
    </row>
    <row r="785" spans="1:33" ht="24.9" customHeight="1">
      <c r="A785" s="477">
        <v>770</v>
      </c>
      <c r="B785" s="488" t="str">
        <f>IF(基本情報入力シート!C822="","",基本情報入力シート!C822)</f>
        <v/>
      </c>
      <c r="C785" s="488"/>
      <c r="D785" s="488"/>
      <c r="E785" s="488"/>
      <c r="F785" s="488"/>
      <c r="G785" s="488"/>
      <c r="H785" s="488"/>
      <c r="I785" s="488"/>
      <c r="J785" s="494" t="str">
        <f>IF(基本情報入力シート!M822="","",基本情報入力シート!M822)</f>
        <v/>
      </c>
      <c r="K785" s="495" t="str">
        <f>IF(基本情報入力シート!R822="","",基本情報入力シート!R822)</f>
        <v/>
      </c>
      <c r="L785" s="495" t="str">
        <f>IF(基本情報入力シート!W822="","",基本情報入力シート!W822)</f>
        <v/>
      </c>
      <c r="M785" s="502" t="str">
        <f>IF(基本情報入力シート!X822="","",基本情報入力シート!X822)</f>
        <v/>
      </c>
      <c r="N785" s="512" t="str">
        <f>IF(基本情報入力シート!Y822="","",基本情報入力シート!Y822)</f>
        <v/>
      </c>
      <c r="O785" s="519"/>
      <c r="P785" s="523"/>
      <c r="Q785" s="526"/>
      <c r="R785" s="533"/>
      <c r="S785" s="537"/>
      <c r="T785" s="541" t="e">
        <v>#N/A</v>
      </c>
      <c r="U785" s="545"/>
      <c r="V785" s="551"/>
      <c r="W785" s="552"/>
      <c r="X785" s="560" t="e">
        <v>#N/A</v>
      </c>
      <c r="Y785" s="560"/>
      <c r="Z785" s="564"/>
      <c r="AA785" s="569"/>
      <c r="AB785" s="573" t="e">
        <v>#N/A</v>
      </c>
      <c r="AC785" s="577"/>
      <c r="AD785" s="580" t="str">
        <f t="shared" si="48"/>
        <v/>
      </c>
      <c r="AE785" s="583" t="str">
        <f t="shared" si="49"/>
        <v/>
      </c>
      <c r="AF785" s="583" t="str">
        <f t="shared" si="50"/>
        <v/>
      </c>
      <c r="AG785" s="583" t="str">
        <f t="shared" si="51"/>
        <v/>
      </c>
    </row>
    <row r="786" spans="1:33" ht="24.9" customHeight="1">
      <c r="A786" s="477">
        <v>771</v>
      </c>
      <c r="B786" s="488" t="str">
        <f>IF(基本情報入力シート!C823="","",基本情報入力シート!C823)</f>
        <v/>
      </c>
      <c r="C786" s="488"/>
      <c r="D786" s="488"/>
      <c r="E786" s="488"/>
      <c r="F786" s="488"/>
      <c r="G786" s="488"/>
      <c r="H786" s="488"/>
      <c r="I786" s="488"/>
      <c r="J786" s="494" t="str">
        <f>IF(基本情報入力シート!M823="","",基本情報入力シート!M823)</f>
        <v/>
      </c>
      <c r="K786" s="495" t="str">
        <f>IF(基本情報入力シート!R823="","",基本情報入力シート!R823)</f>
        <v/>
      </c>
      <c r="L786" s="495" t="str">
        <f>IF(基本情報入力シート!W823="","",基本情報入力シート!W823)</f>
        <v/>
      </c>
      <c r="M786" s="502" t="str">
        <f>IF(基本情報入力シート!X823="","",基本情報入力シート!X823)</f>
        <v/>
      </c>
      <c r="N786" s="512" t="str">
        <f>IF(基本情報入力シート!Y823="","",基本情報入力シート!Y823)</f>
        <v/>
      </c>
      <c r="O786" s="519"/>
      <c r="P786" s="523"/>
      <c r="Q786" s="526"/>
      <c r="R786" s="533"/>
      <c r="S786" s="537"/>
      <c r="T786" s="541" t="e">
        <v>#N/A</v>
      </c>
      <c r="U786" s="545"/>
      <c r="V786" s="551"/>
      <c r="W786" s="552"/>
      <c r="X786" s="560" t="e">
        <v>#N/A</v>
      </c>
      <c r="Y786" s="560"/>
      <c r="Z786" s="564"/>
      <c r="AA786" s="569"/>
      <c r="AB786" s="573" t="e">
        <v>#N/A</v>
      </c>
      <c r="AC786" s="577"/>
      <c r="AD786" s="580" t="str">
        <f t="shared" si="48"/>
        <v/>
      </c>
      <c r="AE786" s="583" t="str">
        <f t="shared" si="49"/>
        <v/>
      </c>
      <c r="AF786" s="583" t="str">
        <f t="shared" si="50"/>
        <v/>
      </c>
      <c r="AG786" s="583" t="str">
        <f t="shared" si="51"/>
        <v/>
      </c>
    </row>
    <row r="787" spans="1:33" ht="24.9" customHeight="1">
      <c r="A787" s="477">
        <v>772</v>
      </c>
      <c r="B787" s="488" t="str">
        <f>IF(基本情報入力シート!C824="","",基本情報入力シート!C824)</f>
        <v/>
      </c>
      <c r="C787" s="488"/>
      <c r="D787" s="488"/>
      <c r="E787" s="488"/>
      <c r="F787" s="488"/>
      <c r="G787" s="488"/>
      <c r="H787" s="488"/>
      <c r="I787" s="488"/>
      <c r="J787" s="494" t="str">
        <f>IF(基本情報入力シート!M824="","",基本情報入力シート!M824)</f>
        <v/>
      </c>
      <c r="K787" s="495" t="str">
        <f>IF(基本情報入力シート!R824="","",基本情報入力シート!R824)</f>
        <v/>
      </c>
      <c r="L787" s="495" t="str">
        <f>IF(基本情報入力シート!W824="","",基本情報入力シート!W824)</f>
        <v/>
      </c>
      <c r="M787" s="502" t="str">
        <f>IF(基本情報入力シート!X824="","",基本情報入力シート!X824)</f>
        <v/>
      </c>
      <c r="N787" s="512" t="str">
        <f>IF(基本情報入力シート!Y824="","",基本情報入力シート!Y824)</f>
        <v/>
      </c>
      <c r="O787" s="519"/>
      <c r="P787" s="523"/>
      <c r="Q787" s="526"/>
      <c r="R787" s="533"/>
      <c r="S787" s="537"/>
      <c r="T787" s="541" t="e">
        <v>#N/A</v>
      </c>
      <c r="U787" s="545"/>
      <c r="V787" s="551"/>
      <c r="W787" s="552"/>
      <c r="X787" s="560" t="e">
        <v>#N/A</v>
      </c>
      <c r="Y787" s="560"/>
      <c r="Z787" s="564"/>
      <c r="AA787" s="569"/>
      <c r="AB787" s="573" t="e">
        <v>#N/A</v>
      </c>
      <c r="AC787" s="577"/>
      <c r="AD787" s="580" t="str">
        <f t="shared" si="48"/>
        <v/>
      </c>
      <c r="AE787" s="583" t="str">
        <f t="shared" si="49"/>
        <v/>
      </c>
      <c r="AF787" s="583" t="str">
        <f t="shared" si="50"/>
        <v/>
      </c>
      <c r="AG787" s="583" t="str">
        <f t="shared" si="51"/>
        <v/>
      </c>
    </row>
    <row r="788" spans="1:33" ht="24.9" customHeight="1">
      <c r="A788" s="477">
        <v>773</v>
      </c>
      <c r="B788" s="488" t="str">
        <f>IF(基本情報入力シート!C825="","",基本情報入力シート!C825)</f>
        <v/>
      </c>
      <c r="C788" s="488"/>
      <c r="D788" s="488"/>
      <c r="E788" s="488"/>
      <c r="F788" s="488"/>
      <c r="G788" s="488"/>
      <c r="H788" s="488"/>
      <c r="I788" s="488"/>
      <c r="J788" s="494" t="str">
        <f>IF(基本情報入力シート!M825="","",基本情報入力シート!M825)</f>
        <v/>
      </c>
      <c r="K788" s="495" t="str">
        <f>IF(基本情報入力シート!R825="","",基本情報入力シート!R825)</f>
        <v/>
      </c>
      <c r="L788" s="495" t="str">
        <f>IF(基本情報入力シート!W825="","",基本情報入力シート!W825)</f>
        <v/>
      </c>
      <c r="M788" s="502" t="str">
        <f>IF(基本情報入力シート!X825="","",基本情報入力シート!X825)</f>
        <v/>
      </c>
      <c r="N788" s="512" t="str">
        <f>IF(基本情報入力シート!Y825="","",基本情報入力シート!Y825)</f>
        <v/>
      </c>
      <c r="O788" s="519"/>
      <c r="P788" s="523"/>
      <c r="Q788" s="526"/>
      <c r="R788" s="533"/>
      <c r="S788" s="537"/>
      <c r="T788" s="541" t="e">
        <v>#N/A</v>
      </c>
      <c r="U788" s="545"/>
      <c r="V788" s="551"/>
      <c r="W788" s="552"/>
      <c r="X788" s="560" t="e">
        <v>#N/A</v>
      </c>
      <c r="Y788" s="560"/>
      <c r="Z788" s="564"/>
      <c r="AA788" s="569"/>
      <c r="AB788" s="573" t="e">
        <v>#N/A</v>
      </c>
      <c r="AC788" s="577"/>
      <c r="AD788" s="580" t="str">
        <f t="shared" si="48"/>
        <v/>
      </c>
      <c r="AE788" s="583" t="str">
        <f t="shared" si="49"/>
        <v/>
      </c>
      <c r="AF788" s="583" t="str">
        <f t="shared" si="50"/>
        <v/>
      </c>
      <c r="AG788" s="583" t="str">
        <f t="shared" si="51"/>
        <v/>
      </c>
    </row>
    <row r="789" spans="1:33" ht="24.9" customHeight="1">
      <c r="A789" s="477">
        <v>774</v>
      </c>
      <c r="B789" s="488" t="str">
        <f>IF(基本情報入力シート!C826="","",基本情報入力シート!C826)</f>
        <v/>
      </c>
      <c r="C789" s="488"/>
      <c r="D789" s="488"/>
      <c r="E789" s="488"/>
      <c r="F789" s="488"/>
      <c r="G789" s="488"/>
      <c r="H789" s="488"/>
      <c r="I789" s="488"/>
      <c r="J789" s="494" t="str">
        <f>IF(基本情報入力シート!M826="","",基本情報入力シート!M826)</f>
        <v/>
      </c>
      <c r="K789" s="495" t="str">
        <f>IF(基本情報入力シート!R826="","",基本情報入力シート!R826)</f>
        <v/>
      </c>
      <c r="L789" s="495" t="str">
        <f>IF(基本情報入力シート!W826="","",基本情報入力シート!W826)</f>
        <v/>
      </c>
      <c r="M789" s="502" t="str">
        <f>IF(基本情報入力シート!X826="","",基本情報入力シート!X826)</f>
        <v/>
      </c>
      <c r="N789" s="512" t="str">
        <f>IF(基本情報入力シート!Y826="","",基本情報入力シート!Y826)</f>
        <v/>
      </c>
      <c r="O789" s="519"/>
      <c r="P789" s="523"/>
      <c r="Q789" s="526"/>
      <c r="R789" s="533"/>
      <c r="S789" s="537"/>
      <c r="T789" s="541" t="e">
        <v>#N/A</v>
      </c>
      <c r="U789" s="545"/>
      <c r="V789" s="551"/>
      <c r="W789" s="552"/>
      <c r="X789" s="560" t="e">
        <v>#N/A</v>
      </c>
      <c r="Y789" s="560"/>
      <c r="Z789" s="564"/>
      <c r="AA789" s="569"/>
      <c r="AB789" s="573" t="e">
        <v>#N/A</v>
      </c>
      <c r="AC789" s="577"/>
      <c r="AD789" s="580" t="str">
        <f t="shared" si="48"/>
        <v/>
      </c>
      <c r="AE789" s="583" t="str">
        <f t="shared" si="49"/>
        <v/>
      </c>
      <c r="AF789" s="583" t="str">
        <f t="shared" si="50"/>
        <v/>
      </c>
      <c r="AG789" s="583" t="str">
        <f t="shared" si="51"/>
        <v/>
      </c>
    </row>
    <row r="790" spans="1:33" ht="24.9" customHeight="1">
      <c r="A790" s="477">
        <v>775</v>
      </c>
      <c r="B790" s="488" t="str">
        <f>IF(基本情報入力シート!C827="","",基本情報入力シート!C827)</f>
        <v/>
      </c>
      <c r="C790" s="488"/>
      <c r="D790" s="488"/>
      <c r="E790" s="488"/>
      <c r="F790" s="488"/>
      <c r="G790" s="488"/>
      <c r="H790" s="488"/>
      <c r="I790" s="488"/>
      <c r="J790" s="494" t="str">
        <f>IF(基本情報入力シート!M827="","",基本情報入力シート!M827)</f>
        <v/>
      </c>
      <c r="K790" s="495" t="str">
        <f>IF(基本情報入力シート!R827="","",基本情報入力シート!R827)</f>
        <v/>
      </c>
      <c r="L790" s="495" t="str">
        <f>IF(基本情報入力シート!W827="","",基本情報入力シート!W827)</f>
        <v/>
      </c>
      <c r="M790" s="502" t="str">
        <f>IF(基本情報入力シート!X827="","",基本情報入力シート!X827)</f>
        <v/>
      </c>
      <c r="N790" s="512" t="str">
        <f>IF(基本情報入力シート!Y827="","",基本情報入力シート!Y827)</f>
        <v/>
      </c>
      <c r="O790" s="519"/>
      <c r="P790" s="523"/>
      <c r="Q790" s="526"/>
      <c r="R790" s="533"/>
      <c r="S790" s="537"/>
      <c r="T790" s="541" t="e">
        <v>#N/A</v>
      </c>
      <c r="U790" s="545"/>
      <c r="V790" s="551"/>
      <c r="W790" s="552"/>
      <c r="X790" s="560" t="e">
        <v>#N/A</v>
      </c>
      <c r="Y790" s="560"/>
      <c r="Z790" s="564"/>
      <c r="AA790" s="569"/>
      <c r="AB790" s="573" t="e">
        <v>#N/A</v>
      </c>
      <c r="AC790" s="577"/>
      <c r="AD790" s="580" t="str">
        <f t="shared" si="48"/>
        <v/>
      </c>
      <c r="AE790" s="583" t="str">
        <f t="shared" si="49"/>
        <v/>
      </c>
      <c r="AF790" s="583" t="str">
        <f t="shared" si="50"/>
        <v/>
      </c>
      <c r="AG790" s="583" t="str">
        <f t="shared" si="51"/>
        <v/>
      </c>
    </row>
    <row r="791" spans="1:33" ht="24.9" customHeight="1">
      <c r="A791" s="477">
        <v>776</v>
      </c>
      <c r="B791" s="488" t="str">
        <f>IF(基本情報入力シート!C828="","",基本情報入力シート!C828)</f>
        <v/>
      </c>
      <c r="C791" s="488"/>
      <c r="D791" s="488"/>
      <c r="E791" s="488"/>
      <c r="F791" s="488"/>
      <c r="G791" s="488"/>
      <c r="H791" s="488"/>
      <c r="I791" s="488"/>
      <c r="J791" s="494" t="str">
        <f>IF(基本情報入力シート!M828="","",基本情報入力シート!M828)</f>
        <v/>
      </c>
      <c r="K791" s="495" t="str">
        <f>IF(基本情報入力シート!R828="","",基本情報入力シート!R828)</f>
        <v/>
      </c>
      <c r="L791" s="495" t="str">
        <f>IF(基本情報入力シート!W828="","",基本情報入力シート!W828)</f>
        <v/>
      </c>
      <c r="M791" s="502" t="str">
        <f>IF(基本情報入力シート!X828="","",基本情報入力シート!X828)</f>
        <v/>
      </c>
      <c r="N791" s="512" t="str">
        <f>IF(基本情報入力シート!Y828="","",基本情報入力シート!Y828)</f>
        <v/>
      </c>
      <c r="O791" s="519"/>
      <c r="P791" s="523"/>
      <c r="Q791" s="526"/>
      <c r="R791" s="533"/>
      <c r="S791" s="537"/>
      <c r="T791" s="541" t="e">
        <v>#N/A</v>
      </c>
      <c r="U791" s="545"/>
      <c r="V791" s="551"/>
      <c r="W791" s="552"/>
      <c r="X791" s="560" t="e">
        <v>#N/A</v>
      </c>
      <c r="Y791" s="560"/>
      <c r="Z791" s="564"/>
      <c r="AA791" s="569"/>
      <c r="AB791" s="573" t="e">
        <v>#N/A</v>
      </c>
      <c r="AC791" s="577"/>
      <c r="AD791" s="580" t="str">
        <f t="shared" si="48"/>
        <v/>
      </c>
      <c r="AE791" s="583" t="str">
        <f t="shared" si="49"/>
        <v/>
      </c>
      <c r="AF791" s="583" t="str">
        <f t="shared" si="50"/>
        <v/>
      </c>
      <c r="AG791" s="583" t="str">
        <f t="shared" si="51"/>
        <v/>
      </c>
    </row>
    <row r="792" spans="1:33" ht="24.9" customHeight="1">
      <c r="A792" s="477">
        <v>777</v>
      </c>
      <c r="B792" s="488" t="str">
        <f>IF(基本情報入力シート!C829="","",基本情報入力シート!C829)</f>
        <v/>
      </c>
      <c r="C792" s="488"/>
      <c r="D792" s="488"/>
      <c r="E792" s="488"/>
      <c r="F792" s="488"/>
      <c r="G792" s="488"/>
      <c r="H792" s="488"/>
      <c r="I792" s="488"/>
      <c r="J792" s="494" t="str">
        <f>IF(基本情報入力シート!M829="","",基本情報入力シート!M829)</f>
        <v/>
      </c>
      <c r="K792" s="495" t="str">
        <f>IF(基本情報入力シート!R829="","",基本情報入力シート!R829)</f>
        <v/>
      </c>
      <c r="L792" s="495" t="str">
        <f>IF(基本情報入力シート!W829="","",基本情報入力シート!W829)</f>
        <v/>
      </c>
      <c r="M792" s="502" t="str">
        <f>IF(基本情報入力シート!X829="","",基本情報入力シート!X829)</f>
        <v/>
      </c>
      <c r="N792" s="512" t="str">
        <f>IF(基本情報入力シート!Y829="","",基本情報入力シート!Y829)</f>
        <v/>
      </c>
      <c r="O792" s="519"/>
      <c r="P792" s="523"/>
      <c r="Q792" s="526"/>
      <c r="R792" s="533"/>
      <c r="S792" s="537"/>
      <c r="T792" s="541" t="e">
        <v>#N/A</v>
      </c>
      <c r="U792" s="545"/>
      <c r="V792" s="551"/>
      <c r="W792" s="552"/>
      <c r="X792" s="560" t="e">
        <v>#N/A</v>
      </c>
      <c r="Y792" s="560"/>
      <c r="Z792" s="564"/>
      <c r="AA792" s="569"/>
      <c r="AB792" s="573" t="e">
        <v>#N/A</v>
      </c>
      <c r="AC792" s="577"/>
      <c r="AD792" s="580" t="str">
        <f t="shared" si="48"/>
        <v/>
      </c>
      <c r="AE792" s="583" t="str">
        <f t="shared" si="49"/>
        <v/>
      </c>
      <c r="AF792" s="583" t="str">
        <f t="shared" si="50"/>
        <v/>
      </c>
      <c r="AG792" s="583" t="str">
        <f t="shared" si="51"/>
        <v/>
      </c>
    </row>
    <row r="793" spans="1:33" ht="24.9" customHeight="1">
      <c r="A793" s="477">
        <v>778</v>
      </c>
      <c r="B793" s="488" t="str">
        <f>IF(基本情報入力シート!C830="","",基本情報入力シート!C830)</f>
        <v/>
      </c>
      <c r="C793" s="488"/>
      <c r="D793" s="488"/>
      <c r="E793" s="488"/>
      <c r="F793" s="488"/>
      <c r="G793" s="488"/>
      <c r="H793" s="488"/>
      <c r="I793" s="488"/>
      <c r="J793" s="494" t="str">
        <f>IF(基本情報入力シート!M830="","",基本情報入力シート!M830)</f>
        <v/>
      </c>
      <c r="K793" s="495" t="str">
        <f>IF(基本情報入力シート!R830="","",基本情報入力シート!R830)</f>
        <v/>
      </c>
      <c r="L793" s="495" t="str">
        <f>IF(基本情報入力シート!W830="","",基本情報入力シート!W830)</f>
        <v/>
      </c>
      <c r="M793" s="502" t="str">
        <f>IF(基本情報入力シート!X830="","",基本情報入力シート!X830)</f>
        <v/>
      </c>
      <c r="N793" s="512" t="str">
        <f>IF(基本情報入力シート!Y830="","",基本情報入力シート!Y830)</f>
        <v/>
      </c>
      <c r="O793" s="519"/>
      <c r="P793" s="523"/>
      <c r="Q793" s="526"/>
      <c r="R793" s="533"/>
      <c r="S793" s="537"/>
      <c r="T793" s="541" t="e">
        <v>#N/A</v>
      </c>
      <c r="U793" s="545"/>
      <c r="V793" s="551"/>
      <c r="W793" s="552"/>
      <c r="X793" s="560" t="e">
        <v>#N/A</v>
      </c>
      <c r="Y793" s="560"/>
      <c r="Z793" s="564"/>
      <c r="AA793" s="569"/>
      <c r="AB793" s="573" t="e">
        <v>#N/A</v>
      </c>
      <c r="AC793" s="577"/>
      <c r="AD793" s="580" t="str">
        <f t="shared" si="48"/>
        <v/>
      </c>
      <c r="AE793" s="583" t="str">
        <f t="shared" si="49"/>
        <v/>
      </c>
      <c r="AF793" s="583" t="str">
        <f t="shared" si="50"/>
        <v/>
      </c>
      <c r="AG793" s="583" t="str">
        <f t="shared" si="51"/>
        <v/>
      </c>
    </row>
    <row r="794" spans="1:33" ht="24.9" customHeight="1">
      <c r="A794" s="477">
        <v>779</v>
      </c>
      <c r="B794" s="488" t="str">
        <f>IF(基本情報入力シート!C831="","",基本情報入力シート!C831)</f>
        <v/>
      </c>
      <c r="C794" s="488"/>
      <c r="D794" s="488"/>
      <c r="E794" s="488"/>
      <c r="F794" s="488"/>
      <c r="G794" s="488"/>
      <c r="H794" s="488"/>
      <c r="I794" s="488"/>
      <c r="J794" s="494" t="str">
        <f>IF(基本情報入力シート!M831="","",基本情報入力シート!M831)</f>
        <v/>
      </c>
      <c r="K794" s="495" t="str">
        <f>IF(基本情報入力シート!R831="","",基本情報入力シート!R831)</f>
        <v/>
      </c>
      <c r="L794" s="495" t="str">
        <f>IF(基本情報入力シート!W831="","",基本情報入力シート!W831)</f>
        <v/>
      </c>
      <c r="M794" s="502" t="str">
        <f>IF(基本情報入力シート!X831="","",基本情報入力シート!X831)</f>
        <v/>
      </c>
      <c r="N794" s="512" t="str">
        <f>IF(基本情報入力シート!Y831="","",基本情報入力シート!Y831)</f>
        <v/>
      </c>
      <c r="O794" s="519"/>
      <c r="P794" s="523"/>
      <c r="Q794" s="526"/>
      <c r="R794" s="533"/>
      <c r="S794" s="537"/>
      <c r="T794" s="541" t="e">
        <v>#N/A</v>
      </c>
      <c r="U794" s="545"/>
      <c r="V794" s="551"/>
      <c r="W794" s="552"/>
      <c r="X794" s="560" t="e">
        <v>#N/A</v>
      </c>
      <c r="Y794" s="560"/>
      <c r="Z794" s="564"/>
      <c r="AA794" s="569"/>
      <c r="AB794" s="573" t="e">
        <v>#N/A</v>
      </c>
      <c r="AC794" s="577"/>
      <c r="AD794" s="580" t="str">
        <f t="shared" si="48"/>
        <v/>
      </c>
      <c r="AE794" s="583" t="str">
        <f t="shared" si="49"/>
        <v/>
      </c>
      <c r="AF794" s="583" t="str">
        <f t="shared" si="50"/>
        <v/>
      </c>
      <c r="AG794" s="583" t="str">
        <f t="shared" si="51"/>
        <v/>
      </c>
    </row>
    <row r="795" spans="1:33" ht="24.9" customHeight="1">
      <c r="A795" s="477">
        <v>780</v>
      </c>
      <c r="B795" s="488" t="str">
        <f>IF(基本情報入力シート!C832="","",基本情報入力シート!C832)</f>
        <v/>
      </c>
      <c r="C795" s="488"/>
      <c r="D795" s="488"/>
      <c r="E795" s="488"/>
      <c r="F795" s="488"/>
      <c r="G795" s="488"/>
      <c r="H795" s="488"/>
      <c r="I795" s="488"/>
      <c r="J795" s="494" t="str">
        <f>IF(基本情報入力シート!M832="","",基本情報入力シート!M832)</f>
        <v/>
      </c>
      <c r="K795" s="495" t="str">
        <f>IF(基本情報入力シート!R832="","",基本情報入力シート!R832)</f>
        <v/>
      </c>
      <c r="L795" s="495" t="str">
        <f>IF(基本情報入力シート!W832="","",基本情報入力シート!W832)</f>
        <v/>
      </c>
      <c r="M795" s="502" t="str">
        <f>IF(基本情報入力シート!X832="","",基本情報入力シート!X832)</f>
        <v/>
      </c>
      <c r="N795" s="512" t="str">
        <f>IF(基本情報入力シート!Y832="","",基本情報入力シート!Y832)</f>
        <v/>
      </c>
      <c r="O795" s="519"/>
      <c r="P795" s="523"/>
      <c r="Q795" s="526"/>
      <c r="R795" s="533"/>
      <c r="S795" s="537"/>
      <c r="T795" s="541" t="e">
        <v>#N/A</v>
      </c>
      <c r="U795" s="545"/>
      <c r="V795" s="551"/>
      <c r="W795" s="552"/>
      <c r="X795" s="560" t="e">
        <v>#N/A</v>
      </c>
      <c r="Y795" s="560"/>
      <c r="Z795" s="564"/>
      <c r="AA795" s="569"/>
      <c r="AB795" s="573" t="e">
        <v>#N/A</v>
      </c>
      <c r="AC795" s="577"/>
      <c r="AD795" s="580" t="str">
        <f t="shared" si="48"/>
        <v/>
      </c>
      <c r="AE795" s="583" t="str">
        <f t="shared" si="49"/>
        <v/>
      </c>
      <c r="AF795" s="583" t="str">
        <f t="shared" si="50"/>
        <v/>
      </c>
      <c r="AG795" s="583" t="str">
        <f t="shared" si="51"/>
        <v/>
      </c>
    </row>
    <row r="796" spans="1:33" ht="24.9" customHeight="1">
      <c r="A796" s="477">
        <v>781</v>
      </c>
      <c r="B796" s="488" t="str">
        <f>IF(基本情報入力シート!C833="","",基本情報入力シート!C833)</f>
        <v/>
      </c>
      <c r="C796" s="488"/>
      <c r="D796" s="488"/>
      <c r="E796" s="488"/>
      <c r="F796" s="488"/>
      <c r="G796" s="488"/>
      <c r="H796" s="488"/>
      <c r="I796" s="488"/>
      <c r="J796" s="494" t="str">
        <f>IF(基本情報入力シート!M833="","",基本情報入力シート!M833)</f>
        <v/>
      </c>
      <c r="K796" s="495" t="str">
        <f>IF(基本情報入力シート!R833="","",基本情報入力シート!R833)</f>
        <v/>
      </c>
      <c r="L796" s="495" t="str">
        <f>IF(基本情報入力シート!W833="","",基本情報入力シート!W833)</f>
        <v/>
      </c>
      <c r="M796" s="502" t="str">
        <f>IF(基本情報入力シート!X833="","",基本情報入力シート!X833)</f>
        <v/>
      </c>
      <c r="N796" s="512" t="str">
        <f>IF(基本情報入力シート!Y833="","",基本情報入力シート!Y833)</f>
        <v/>
      </c>
      <c r="O796" s="519"/>
      <c r="P796" s="523"/>
      <c r="Q796" s="526"/>
      <c r="R796" s="533"/>
      <c r="S796" s="537"/>
      <c r="T796" s="541" t="e">
        <v>#N/A</v>
      </c>
      <c r="U796" s="545"/>
      <c r="V796" s="551"/>
      <c r="W796" s="552"/>
      <c r="X796" s="560" t="e">
        <v>#N/A</v>
      </c>
      <c r="Y796" s="560"/>
      <c r="Z796" s="564"/>
      <c r="AA796" s="569"/>
      <c r="AB796" s="573" t="e">
        <v>#N/A</v>
      </c>
      <c r="AC796" s="577"/>
      <c r="AD796" s="580" t="str">
        <f t="shared" si="48"/>
        <v/>
      </c>
      <c r="AE796" s="583" t="str">
        <f t="shared" si="49"/>
        <v/>
      </c>
      <c r="AF796" s="583" t="str">
        <f t="shared" si="50"/>
        <v/>
      </c>
      <c r="AG796" s="583" t="str">
        <f t="shared" si="51"/>
        <v/>
      </c>
    </row>
    <row r="797" spans="1:33" ht="24.9" customHeight="1">
      <c r="A797" s="477">
        <v>782</v>
      </c>
      <c r="B797" s="488" t="str">
        <f>IF(基本情報入力シート!C834="","",基本情報入力シート!C834)</f>
        <v/>
      </c>
      <c r="C797" s="488"/>
      <c r="D797" s="488"/>
      <c r="E797" s="488"/>
      <c r="F797" s="488"/>
      <c r="G797" s="488"/>
      <c r="H797" s="488"/>
      <c r="I797" s="488"/>
      <c r="J797" s="494" t="str">
        <f>IF(基本情報入力シート!M834="","",基本情報入力シート!M834)</f>
        <v/>
      </c>
      <c r="K797" s="495" t="str">
        <f>IF(基本情報入力シート!R834="","",基本情報入力シート!R834)</f>
        <v/>
      </c>
      <c r="L797" s="495" t="str">
        <f>IF(基本情報入力シート!W834="","",基本情報入力シート!W834)</f>
        <v/>
      </c>
      <c r="M797" s="502" t="str">
        <f>IF(基本情報入力シート!X834="","",基本情報入力シート!X834)</f>
        <v/>
      </c>
      <c r="N797" s="512" t="str">
        <f>IF(基本情報入力シート!Y834="","",基本情報入力シート!Y834)</f>
        <v/>
      </c>
      <c r="O797" s="519"/>
      <c r="P797" s="523"/>
      <c r="Q797" s="526"/>
      <c r="R797" s="533"/>
      <c r="S797" s="537"/>
      <c r="T797" s="541" t="e">
        <v>#N/A</v>
      </c>
      <c r="U797" s="545"/>
      <c r="V797" s="551"/>
      <c r="W797" s="552"/>
      <c r="X797" s="560" t="e">
        <v>#N/A</v>
      </c>
      <c r="Y797" s="560"/>
      <c r="Z797" s="564"/>
      <c r="AA797" s="569"/>
      <c r="AB797" s="573" t="e">
        <v>#N/A</v>
      </c>
      <c r="AC797" s="577"/>
      <c r="AD797" s="580" t="str">
        <f t="shared" si="48"/>
        <v/>
      </c>
      <c r="AE797" s="583" t="str">
        <f t="shared" si="49"/>
        <v/>
      </c>
      <c r="AF797" s="583" t="str">
        <f t="shared" si="50"/>
        <v/>
      </c>
      <c r="AG797" s="583" t="str">
        <f t="shared" si="51"/>
        <v/>
      </c>
    </row>
    <row r="798" spans="1:33" ht="24.9" customHeight="1">
      <c r="A798" s="477">
        <v>783</v>
      </c>
      <c r="B798" s="488" t="str">
        <f>IF(基本情報入力シート!C835="","",基本情報入力シート!C835)</f>
        <v/>
      </c>
      <c r="C798" s="488"/>
      <c r="D798" s="488"/>
      <c r="E798" s="488"/>
      <c r="F798" s="488"/>
      <c r="G798" s="488"/>
      <c r="H798" s="488"/>
      <c r="I798" s="488"/>
      <c r="J798" s="494" t="str">
        <f>IF(基本情報入力シート!M835="","",基本情報入力シート!M835)</f>
        <v/>
      </c>
      <c r="K798" s="495" t="str">
        <f>IF(基本情報入力シート!R835="","",基本情報入力シート!R835)</f>
        <v/>
      </c>
      <c r="L798" s="495" t="str">
        <f>IF(基本情報入力シート!W835="","",基本情報入力シート!W835)</f>
        <v/>
      </c>
      <c r="M798" s="502" t="str">
        <f>IF(基本情報入力シート!X835="","",基本情報入力シート!X835)</f>
        <v/>
      </c>
      <c r="N798" s="512" t="str">
        <f>IF(基本情報入力シート!Y835="","",基本情報入力シート!Y835)</f>
        <v/>
      </c>
      <c r="O798" s="519"/>
      <c r="P798" s="523"/>
      <c r="Q798" s="526"/>
      <c r="R798" s="533"/>
      <c r="S798" s="537"/>
      <c r="T798" s="541" t="e">
        <v>#N/A</v>
      </c>
      <c r="U798" s="545"/>
      <c r="V798" s="551"/>
      <c r="W798" s="552"/>
      <c r="X798" s="560" t="e">
        <v>#N/A</v>
      </c>
      <c r="Y798" s="560"/>
      <c r="Z798" s="564"/>
      <c r="AA798" s="569"/>
      <c r="AB798" s="573" t="e">
        <v>#N/A</v>
      </c>
      <c r="AC798" s="577"/>
      <c r="AD798" s="580" t="str">
        <f t="shared" si="48"/>
        <v/>
      </c>
      <c r="AE798" s="583" t="str">
        <f t="shared" si="49"/>
        <v/>
      </c>
      <c r="AF798" s="583" t="str">
        <f t="shared" si="50"/>
        <v/>
      </c>
      <c r="AG798" s="583" t="str">
        <f t="shared" si="51"/>
        <v/>
      </c>
    </row>
    <row r="799" spans="1:33" ht="24.9" customHeight="1">
      <c r="A799" s="477">
        <v>784</v>
      </c>
      <c r="B799" s="488" t="str">
        <f>IF(基本情報入力シート!C836="","",基本情報入力シート!C836)</f>
        <v/>
      </c>
      <c r="C799" s="488"/>
      <c r="D799" s="488"/>
      <c r="E799" s="488"/>
      <c r="F799" s="488"/>
      <c r="G799" s="488"/>
      <c r="H799" s="488"/>
      <c r="I799" s="488"/>
      <c r="J799" s="494" t="str">
        <f>IF(基本情報入力シート!M836="","",基本情報入力シート!M836)</f>
        <v/>
      </c>
      <c r="K799" s="495" t="str">
        <f>IF(基本情報入力シート!R836="","",基本情報入力シート!R836)</f>
        <v/>
      </c>
      <c r="L799" s="495" t="str">
        <f>IF(基本情報入力シート!W836="","",基本情報入力シート!W836)</f>
        <v/>
      </c>
      <c r="M799" s="502" t="str">
        <f>IF(基本情報入力シート!X836="","",基本情報入力シート!X836)</f>
        <v/>
      </c>
      <c r="N799" s="512" t="str">
        <f>IF(基本情報入力シート!Y836="","",基本情報入力シート!Y836)</f>
        <v/>
      </c>
      <c r="O799" s="519"/>
      <c r="P799" s="523"/>
      <c r="Q799" s="526"/>
      <c r="R799" s="533"/>
      <c r="S799" s="537"/>
      <c r="T799" s="541" t="e">
        <v>#N/A</v>
      </c>
      <c r="U799" s="545"/>
      <c r="V799" s="551"/>
      <c r="W799" s="552"/>
      <c r="X799" s="560" t="e">
        <v>#N/A</v>
      </c>
      <c r="Y799" s="560"/>
      <c r="Z799" s="564"/>
      <c r="AA799" s="569"/>
      <c r="AB799" s="573" t="e">
        <v>#N/A</v>
      </c>
      <c r="AC799" s="577"/>
      <c r="AD799" s="580" t="str">
        <f t="shared" si="48"/>
        <v/>
      </c>
      <c r="AE799" s="583" t="str">
        <f t="shared" si="49"/>
        <v/>
      </c>
      <c r="AF799" s="583" t="str">
        <f t="shared" si="50"/>
        <v/>
      </c>
      <c r="AG799" s="583" t="str">
        <f t="shared" si="51"/>
        <v/>
      </c>
    </row>
    <row r="800" spans="1:33" ht="24.9" customHeight="1">
      <c r="A800" s="477">
        <v>785</v>
      </c>
      <c r="B800" s="488" t="str">
        <f>IF(基本情報入力シート!C837="","",基本情報入力シート!C837)</f>
        <v/>
      </c>
      <c r="C800" s="488"/>
      <c r="D800" s="488"/>
      <c r="E800" s="488"/>
      <c r="F800" s="488"/>
      <c r="G800" s="488"/>
      <c r="H800" s="488"/>
      <c r="I800" s="488"/>
      <c r="J800" s="494" t="str">
        <f>IF(基本情報入力シート!M837="","",基本情報入力シート!M837)</f>
        <v/>
      </c>
      <c r="K800" s="495" t="str">
        <f>IF(基本情報入力シート!R837="","",基本情報入力シート!R837)</f>
        <v/>
      </c>
      <c r="L800" s="495" t="str">
        <f>IF(基本情報入力シート!W837="","",基本情報入力シート!W837)</f>
        <v/>
      </c>
      <c r="M800" s="502" t="str">
        <f>IF(基本情報入力シート!X837="","",基本情報入力シート!X837)</f>
        <v/>
      </c>
      <c r="N800" s="512" t="str">
        <f>IF(基本情報入力シート!Y837="","",基本情報入力シート!Y837)</f>
        <v/>
      </c>
      <c r="O800" s="519"/>
      <c r="P800" s="523"/>
      <c r="Q800" s="526"/>
      <c r="R800" s="533"/>
      <c r="S800" s="537"/>
      <c r="T800" s="541" t="e">
        <v>#N/A</v>
      </c>
      <c r="U800" s="545"/>
      <c r="V800" s="551"/>
      <c r="W800" s="552"/>
      <c r="X800" s="560" t="e">
        <v>#N/A</v>
      </c>
      <c r="Y800" s="560"/>
      <c r="Z800" s="564"/>
      <c r="AA800" s="569"/>
      <c r="AB800" s="573" t="e">
        <v>#N/A</v>
      </c>
      <c r="AC800" s="577"/>
      <c r="AD800" s="580" t="str">
        <f t="shared" si="48"/>
        <v/>
      </c>
      <c r="AE800" s="583" t="str">
        <f t="shared" si="49"/>
        <v/>
      </c>
      <c r="AF800" s="583" t="str">
        <f t="shared" si="50"/>
        <v/>
      </c>
      <c r="AG800" s="583" t="str">
        <f t="shared" si="51"/>
        <v/>
      </c>
    </row>
    <row r="801" spans="1:33" ht="24.9" customHeight="1">
      <c r="A801" s="477">
        <v>786</v>
      </c>
      <c r="B801" s="488" t="str">
        <f>IF(基本情報入力シート!C838="","",基本情報入力シート!C838)</f>
        <v/>
      </c>
      <c r="C801" s="488"/>
      <c r="D801" s="488"/>
      <c r="E801" s="488"/>
      <c r="F801" s="488"/>
      <c r="G801" s="488"/>
      <c r="H801" s="488"/>
      <c r="I801" s="488"/>
      <c r="J801" s="494" t="str">
        <f>IF(基本情報入力シート!M838="","",基本情報入力シート!M838)</f>
        <v/>
      </c>
      <c r="K801" s="495" t="str">
        <f>IF(基本情報入力シート!R838="","",基本情報入力シート!R838)</f>
        <v/>
      </c>
      <c r="L801" s="495" t="str">
        <f>IF(基本情報入力シート!W838="","",基本情報入力シート!W838)</f>
        <v/>
      </c>
      <c r="M801" s="502" t="str">
        <f>IF(基本情報入力シート!X838="","",基本情報入力シート!X838)</f>
        <v/>
      </c>
      <c r="N801" s="512" t="str">
        <f>IF(基本情報入力シート!Y838="","",基本情報入力シート!Y838)</f>
        <v/>
      </c>
      <c r="O801" s="519"/>
      <c r="P801" s="523"/>
      <c r="Q801" s="526"/>
      <c r="R801" s="533"/>
      <c r="S801" s="537"/>
      <c r="T801" s="541" t="e">
        <v>#N/A</v>
      </c>
      <c r="U801" s="545"/>
      <c r="V801" s="551"/>
      <c r="W801" s="552"/>
      <c r="X801" s="560" t="e">
        <v>#N/A</v>
      </c>
      <c r="Y801" s="560"/>
      <c r="Z801" s="564"/>
      <c r="AA801" s="569"/>
      <c r="AB801" s="573" t="e">
        <v>#N/A</v>
      </c>
      <c r="AC801" s="577"/>
      <c r="AD801" s="580" t="str">
        <f t="shared" si="48"/>
        <v/>
      </c>
      <c r="AE801" s="583" t="str">
        <f t="shared" si="49"/>
        <v/>
      </c>
      <c r="AF801" s="583" t="str">
        <f t="shared" si="50"/>
        <v/>
      </c>
      <c r="AG801" s="583" t="str">
        <f t="shared" si="51"/>
        <v/>
      </c>
    </row>
    <row r="802" spans="1:33" ht="24.9" customHeight="1">
      <c r="A802" s="477">
        <v>787</v>
      </c>
      <c r="B802" s="488" t="str">
        <f>IF(基本情報入力シート!C839="","",基本情報入力シート!C839)</f>
        <v/>
      </c>
      <c r="C802" s="488"/>
      <c r="D802" s="488"/>
      <c r="E802" s="488"/>
      <c r="F802" s="488"/>
      <c r="G802" s="488"/>
      <c r="H802" s="488"/>
      <c r="I802" s="488"/>
      <c r="J802" s="494" t="str">
        <f>IF(基本情報入力シート!M839="","",基本情報入力シート!M839)</f>
        <v/>
      </c>
      <c r="K802" s="495" t="str">
        <f>IF(基本情報入力シート!R839="","",基本情報入力シート!R839)</f>
        <v/>
      </c>
      <c r="L802" s="495" t="str">
        <f>IF(基本情報入力シート!W839="","",基本情報入力シート!W839)</f>
        <v/>
      </c>
      <c r="M802" s="502" t="str">
        <f>IF(基本情報入力シート!X839="","",基本情報入力シート!X839)</f>
        <v/>
      </c>
      <c r="N802" s="512" t="str">
        <f>IF(基本情報入力シート!Y839="","",基本情報入力シート!Y839)</f>
        <v/>
      </c>
      <c r="O802" s="519"/>
      <c r="P802" s="523"/>
      <c r="Q802" s="526"/>
      <c r="R802" s="533"/>
      <c r="S802" s="537"/>
      <c r="T802" s="541" t="e">
        <v>#N/A</v>
      </c>
      <c r="U802" s="545"/>
      <c r="V802" s="551"/>
      <c r="W802" s="552"/>
      <c r="X802" s="560" t="e">
        <v>#N/A</v>
      </c>
      <c r="Y802" s="560"/>
      <c r="Z802" s="564"/>
      <c r="AA802" s="569"/>
      <c r="AB802" s="573" t="e">
        <v>#N/A</v>
      </c>
      <c r="AC802" s="577"/>
      <c r="AD802" s="580" t="str">
        <f t="shared" si="48"/>
        <v/>
      </c>
      <c r="AE802" s="583" t="str">
        <f t="shared" si="49"/>
        <v/>
      </c>
      <c r="AF802" s="583" t="str">
        <f t="shared" si="50"/>
        <v/>
      </c>
      <c r="AG802" s="583" t="str">
        <f t="shared" si="51"/>
        <v/>
      </c>
    </row>
    <row r="803" spans="1:33" ht="24.9" customHeight="1">
      <c r="A803" s="477">
        <v>788</v>
      </c>
      <c r="B803" s="488" t="str">
        <f>IF(基本情報入力シート!C840="","",基本情報入力シート!C840)</f>
        <v/>
      </c>
      <c r="C803" s="488"/>
      <c r="D803" s="488"/>
      <c r="E803" s="488"/>
      <c r="F803" s="488"/>
      <c r="G803" s="488"/>
      <c r="H803" s="488"/>
      <c r="I803" s="488"/>
      <c r="J803" s="494" t="str">
        <f>IF(基本情報入力シート!M840="","",基本情報入力シート!M840)</f>
        <v/>
      </c>
      <c r="K803" s="495" t="str">
        <f>IF(基本情報入力シート!R840="","",基本情報入力シート!R840)</f>
        <v/>
      </c>
      <c r="L803" s="495" t="str">
        <f>IF(基本情報入力シート!W840="","",基本情報入力シート!W840)</f>
        <v/>
      </c>
      <c r="M803" s="502" t="str">
        <f>IF(基本情報入力シート!X840="","",基本情報入力シート!X840)</f>
        <v/>
      </c>
      <c r="N803" s="512" t="str">
        <f>IF(基本情報入力シート!Y840="","",基本情報入力シート!Y840)</f>
        <v/>
      </c>
      <c r="O803" s="519"/>
      <c r="P803" s="523"/>
      <c r="Q803" s="526"/>
      <c r="R803" s="533"/>
      <c r="S803" s="537"/>
      <c r="T803" s="541" t="e">
        <v>#N/A</v>
      </c>
      <c r="U803" s="545"/>
      <c r="V803" s="551"/>
      <c r="W803" s="552"/>
      <c r="X803" s="560" t="e">
        <v>#N/A</v>
      </c>
      <c r="Y803" s="560"/>
      <c r="Z803" s="564"/>
      <c r="AA803" s="569"/>
      <c r="AB803" s="573" t="e">
        <v>#N/A</v>
      </c>
      <c r="AC803" s="577"/>
      <c r="AD803" s="580" t="str">
        <f t="shared" si="48"/>
        <v/>
      </c>
      <c r="AE803" s="583" t="str">
        <f t="shared" si="49"/>
        <v/>
      </c>
      <c r="AF803" s="583" t="str">
        <f t="shared" si="50"/>
        <v/>
      </c>
      <c r="AG803" s="583" t="str">
        <f t="shared" si="51"/>
        <v/>
      </c>
    </row>
    <row r="804" spans="1:33" ht="24.9" customHeight="1">
      <c r="A804" s="477">
        <v>789</v>
      </c>
      <c r="B804" s="488" t="str">
        <f>IF(基本情報入力シート!C841="","",基本情報入力シート!C841)</f>
        <v/>
      </c>
      <c r="C804" s="488"/>
      <c r="D804" s="488"/>
      <c r="E804" s="488"/>
      <c r="F804" s="488"/>
      <c r="G804" s="488"/>
      <c r="H804" s="488"/>
      <c r="I804" s="488"/>
      <c r="J804" s="494" t="str">
        <f>IF(基本情報入力シート!M841="","",基本情報入力シート!M841)</f>
        <v/>
      </c>
      <c r="K804" s="495" t="str">
        <f>IF(基本情報入力シート!R841="","",基本情報入力シート!R841)</f>
        <v/>
      </c>
      <c r="L804" s="495" t="str">
        <f>IF(基本情報入力シート!W841="","",基本情報入力シート!W841)</f>
        <v/>
      </c>
      <c r="M804" s="502" t="str">
        <f>IF(基本情報入力シート!X841="","",基本情報入力シート!X841)</f>
        <v/>
      </c>
      <c r="N804" s="512" t="str">
        <f>IF(基本情報入力シート!Y841="","",基本情報入力シート!Y841)</f>
        <v/>
      </c>
      <c r="O804" s="519"/>
      <c r="P804" s="523"/>
      <c r="Q804" s="526"/>
      <c r="R804" s="533"/>
      <c r="S804" s="537"/>
      <c r="T804" s="541" t="e">
        <v>#N/A</v>
      </c>
      <c r="U804" s="545"/>
      <c r="V804" s="551"/>
      <c r="W804" s="552"/>
      <c r="X804" s="560" t="e">
        <v>#N/A</v>
      </c>
      <c r="Y804" s="560"/>
      <c r="Z804" s="564"/>
      <c r="AA804" s="569"/>
      <c r="AB804" s="573" t="e">
        <v>#N/A</v>
      </c>
      <c r="AC804" s="577"/>
      <c r="AD804" s="580" t="str">
        <f t="shared" si="48"/>
        <v/>
      </c>
      <c r="AE804" s="583" t="str">
        <f t="shared" si="49"/>
        <v/>
      </c>
      <c r="AF804" s="583" t="str">
        <f t="shared" si="50"/>
        <v/>
      </c>
      <c r="AG804" s="583" t="str">
        <f t="shared" si="51"/>
        <v/>
      </c>
    </row>
    <row r="805" spans="1:33" ht="24.9" customHeight="1">
      <c r="A805" s="477">
        <v>790</v>
      </c>
      <c r="B805" s="488" t="str">
        <f>IF(基本情報入力シート!C842="","",基本情報入力シート!C842)</f>
        <v/>
      </c>
      <c r="C805" s="488"/>
      <c r="D805" s="488"/>
      <c r="E805" s="488"/>
      <c r="F805" s="488"/>
      <c r="G805" s="488"/>
      <c r="H805" s="488"/>
      <c r="I805" s="488"/>
      <c r="J805" s="494" t="str">
        <f>IF(基本情報入力シート!M842="","",基本情報入力シート!M842)</f>
        <v/>
      </c>
      <c r="K805" s="495" t="str">
        <f>IF(基本情報入力シート!R842="","",基本情報入力シート!R842)</f>
        <v/>
      </c>
      <c r="L805" s="495" t="str">
        <f>IF(基本情報入力シート!W842="","",基本情報入力シート!W842)</f>
        <v/>
      </c>
      <c r="M805" s="502" t="str">
        <f>IF(基本情報入力シート!X842="","",基本情報入力シート!X842)</f>
        <v/>
      </c>
      <c r="N805" s="512" t="str">
        <f>IF(基本情報入力シート!Y842="","",基本情報入力シート!Y842)</f>
        <v/>
      </c>
      <c r="O805" s="519"/>
      <c r="P805" s="523"/>
      <c r="Q805" s="526"/>
      <c r="R805" s="533"/>
      <c r="S805" s="537"/>
      <c r="T805" s="541" t="e">
        <v>#N/A</v>
      </c>
      <c r="U805" s="545"/>
      <c r="V805" s="551"/>
      <c r="W805" s="552"/>
      <c r="X805" s="560" t="e">
        <v>#N/A</v>
      </c>
      <c r="Y805" s="560"/>
      <c r="Z805" s="564"/>
      <c r="AA805" s="569"/>
      <c r="AB805" s="573" t="e">
        <v>#N/A</v>
      </c>
      <c r="AC805" s="577"/>
      <c r="AD805" s="580" t="str">
        <f t="shared" si="48"/>
        <v/>
      </c>
      <c r="AE805" s="583" t="str">
        <f t="shared" si="49"/>
        <v/>
      </c>
      <c r="AF805" s="583" t="str">
        <f t="shared" si="50"/>
        <v/>
      </c>
      <c r="AG805" s="583" t="str">
        <f t="shared" si="51"/>
        <v/>
      </c>
    </row>
    <row r="806" spans="1:33" ht="24.9" customHeight="1">
      <c r="A806" s="477">
        <v>791</v>
      </c>
      <c r="B806" s="488" t="str">
        <f>IF(基本情報入力シート!C843="","",基本情報入力シート!C843)</f>
        <v/>
      </c>
      <c r="C806" s="488"/>
      <c r="D806" s="488"/>
      <c r="E806" s="488"/>
      <c r="F806" s="488"/>
      <c r="G806" s="488"/>
      <c r="H806" s="488"/>
      <c r="I806" s="488"/>
      <c r="J806" s="494" t="str">
        <f>IF(基本情報入力シート!M843="","",基本情報入力シート!M843)</f>
        <v/>
      </c>
      <c r="K806" s="495" t="str">
        <f>IF(基本情報入力シート!R843="","",基本情報入力シート!R843)</f>
        <v/>
      </c>
      <c r="L806" s="495" t="str">
        <f>IF(基本情報入力シート!W843="","",基本情報入力シート!W843)</f>
        <v/>
      </c>
      <c r="M806" s="502" t="str">
        <f>IF(基本情報入力シート!X843="","",基本情報入力シート!X843)</f>
        <v/>
      </c>
      <c r="N806" s="512" t="str">
        <f>IF(基本情報入力シート!Y843="","",基本情報入力シート!Y843)</f>
        <v/>
      </c>
      <c r="O806" s="519"/>
      <c r="P806" s="523"/>
      <c r="Q806" s="526"/>
      <c r="R806" s="533"/>
      <c r="S806" s="537"/>
      <c r="T806" s="541" t="e">
        <v>#N/A</v>
      </c>
      <c r="U806" s="545"/>
      <c r="V806" s="551"/>
      <c r="W806" s="552"/>
      <c r="X806" s="560" t="e">
        <v>#N/A</v>
      </c>
      <c r="Y806" s="560"/>
      <c r="Z806" s="564"/>
      <c r="AA806" s="569"/>
      <c r="AB806" s="573" t="e">
        <v>#N/A</v>
      </c>
      <c r="AC806" s="577"/>
      <c r="AD806" s="580" t="str">
        <f t="shared" si="48"/>
        <v/>
      </c>
      <c r="AE806" s="583" t="str">
        <f t="shared" si="49"/>
        <v/>
      </c>
      <c r="AF806" s="583" t="str">
        <f t="shared" si="50"/>
        <v/>
      </c>
      <c r="AG806" s="583" t="str">
        <f t="shared" si="51"/>
        <v/>
      </c>
    </row>
    <row r="807" spans="1:33" ht="24.9" customHeight="1">
      <c r="A807" s="477">
        <v>792</v>
      </c>
      <c r="B807" s="488" t="str">
        <f>IF(基本情報入力シート!C844="","",基本情報入力シート!C844)</f>
        <v/>
      </c>
      <c r="C807" s="488"/>
      <c r="D807" s="488"/>
      <c r="E807" s="488"/>
      <c r="F807" s="488"/>
      <c r="G807" s="488"/>
      <c r="H807" s="488"/>
      <c r="I807" s="488"/>
      <c r="J807" s="494" t="str">
        <f>IF(基本情報入力シート!M844="","",基本情報入力シート!M844)</f>
        <v/>
      </c>
      <c r="K807" s="495" t="str">
        <f>IF(基本情報入力シート!R844="","",基本情報入力シート!R844)</f>
        <v/>
      </c>
      <c r="L807" s="495" t="str">
        <f>IF(基本情報入力シート!W844="","",基本情報入力シート!W844)</f>
        <v/>
      </c>
      <c r="M807" s="502" t="str">
        <f>IF(基本情報入力シート!X844="","",基本情報入力シート!X844)</f>
        <v/>
      </c>
      <c r="N807" s="512" t="str">
        <f>IF(基本情報入力シート!Y844="","",基本情報入力シート!Y844)</f>
        <v/>
      </c>
      <c r="O807" s="519"/>
      <c r="P807" s="523"/>
      <c r="Q807" s="526"/>
      <c r="R807" s="533"/>
      <c r="S807" s="537"/>
      <c r="T807" s="541" t="e">
        <v>#N/A</v>
      </c>
      <c r="U807" s="545"/>
      <c r="V807" s="551"/>
      <c r="W807" s="552"/>
      <c r="X807" s="560" t="e">
        <v>#N/A</v>
      </c>
      <c r="Y807" s="560"/>
      <c r="Z807" s="564"/>
      <c r="AA807" s="569"/>
      <c r="AB807" s="573" t="e">
        <v>#N/A</v>
      </c>
      <c r="AC807" s="577"/>
      <c r="AD807" s="580" t="str">
        <f t="shared" si="48"/>
        <v/>
      </c>
      <c r="AE807" s="583" t="str">
        <f t="shared" si="49"/>
        <v/>
      </c>
      <c r="AF807" s="583" t="str">
        <f t="shared" si="50"/>
        <v/>
      </c>
      <c r="AG807" s="583" t="str">
        <f t="shared" si="51"/>
        <v/>
      </c>
    </row>
    <row r="808" spans="1:33" ht="24.9" customHeight="1">
      <c r="A808" s="477">
        <v>793</v>
      </c>
      <c r="B808" s="488" t="str">
        <f>IF(基本情報入力シート!C845="","",基本情報入力シート!C845)</f>
        <v/>
      </c>
      <c r="C808" s="488"/>
      <c r="D808" s="488"/>
      <c r="E808" s="488"/>
      <c r="F808" s="488"/>
      <c r="G808" s="488"/>
      <c r="H808" s="488"/>
      <c r="I808" s="488"/>
      <c r="J808" s="494" t="str">
        <f>IF(基本情報入力シート!M845="","",基本情報入力シート!M845)</f>
        <v/>
      </c>
      <c r="K808" s="495" t="str">
        <f>IF(基本情報入力シート!R845="","",基本情報入力シート!R845)</f>
        <v/>
      </c>
      <c r="L808" s="495" t="str">
        <f>IF(基本情報入力シート!W845="","",基本情報入力シート!W845)</f>
        <v/>
      </c>
      <c r="M808" s="502" t="str">
        <f>IF(基本情報入力シート!X845="","",基本情報入力シート!X845)</f>
        <v/>
      </c>
      <c r="N808" s="512" t="str">
        <f>IF(基本情報入力シート!Y845="","",基本情報入力シート!Y845)</f>
        <v/>
      </c>
      <c r="O808" s="519"/>
      <c r="P808" s="523"/>
      <c r="Q808" s="526"/>
      <c r="R808" s="533"/>
      <c r="S808" s="537"/>
      <c r="T808" s="541" t="e">
        <v>#N/A</v>
      </c>
      <c r="U808" s="545"/>
      <c r="V808" s="551"/>
      <c r="W808" s="552"/>
      <c r="X808" s="560" t="e">
        <v>#N/A</v>
      </c>
      <c r="Y808" s="560"/>
      <c r="Z808" s="564"/>
      <c r="AA808" s="569"/>
      <c r="AB808" s="573" t="e">
        <v>#N/A</v>
      </c>
      <c r="AC808" s="577"/>
      <c r="AD808" s="580" t="str">
        <f t="shared" si="48"/>
        <v/>
      </c>
      <c r="AE808" s="583" t="str">
        <f t="shared" si="49"/>
        <v/>
      </c>
      <c r="AF808" s="583" t="str">
        <f t="shared" si="50"/>
        <v/>
      </c>
      <c r="AG808" s="583" t="str">
        <f t="shared" si="51"/>
        <v/>
      </c>
    </row>
    <row r="809" spans="1:33" ht="24.9" customHeight="1">
      <c r="A809" s="477">
        <v>794</v>
      </c>
      <c r="B809" s="488" t="str">
        <f>IF(基本情報入力シート!C846="","",基本情報入力シート!C846)</f>
        <v/>
      </c>
      <c r="C809" s="488"/>
      <c r="D809" s="488"/>
      <c r="E809" s="488"/>
      <c r="F809" s="488"/>
      <c r="G809" s="488"/>
      <c r="H809" s="488"/>
      <c r="I809" s="488"/>
      <c r="J809" s="494" t="str">
        <f>IF(基本情報入力シート!M846="","",基本情報入力シート!M846)</f>
        <v/>
      </c>
      <c r="K809" s="495" t="str">
        <f>IF(基本情報入力シート!R846="","",基本情報入力シート!R846)</f>
        <v/>
      </c>
      <c r="L809" s="495" t="str">
        <f>IF(基本情報入力シート!W846="","",基本情報入力シート!W846)</f>
        <v/>
      </c>
      <c r="M809" s="502" t="str">
        <f>IF(基本情報入力シート!X846="","",基本情報入力シート!X846)</f>
        <v/>
      </c>
      <c r="N809" s="512" t="str">
        <f>IF(基本情報入力シート!Y846="","",基本情報入力シート!Y846)</f>
        <v/>
      </c>
      <c r="O809" s="519"/>
      <c r="P809" s="523"/>
      <c r="Q809" s="526"/>
      <c r="R809" s="533"/>
      <c r="S809" s="537"/>
      <c r="T809" s="541" t="e">
        <v>#N/A</v>
      </c>
      <c r="U809" s="545"/>
      <c r="V809" s="551"/>
      <c r="W809" s="552"/>
      <c r="X809" s="560" t="e">
        <v>#N/A</v>
      </c>
      <c r="Y809" s="560"/>
      <c r="Z809" s="564"/>
      <c r="AA809" s="569"/>
      <c r="AB809" s="573" t="e">
        <v>#N/A</v>
      </c>
      <c r="AC809" s="577"/>
      <c r="AD809" s="580" t="str">
        <f t="shared" si="48"/>
        <v/>
      </c>
      <c r="AE809" s="583" t="str">
        <f t="shared" si="49"/>
        <v/>
      </c>
      <c r="AF809" s="583" t="str">
        <f t="shared" si="50"/>
        <v/>
      </c>
      <c r="AG809" s="583" t="str">
        <f t="shared" si="51"/>
        <v/>
      </c>
    </row>
    <row r="810" spans="1:33" ht="24.9" customHeight="1">
      <c r="A810" s="477">
        <v>795</v>
      </c>
      <c r="B810" s="488" t="str">
        <f>IF(基本情報入力シート!C847="","",基本情報入力シート!C847)</f>
        <v/>
      </c>
      <c r="C810" s="488"/>
      <c r="D810" s="488"/>
      <c r="E810" s="488"/>
      <c r="F810" s="488"/>
      <c r="G810" s="488"/>
      <c r="H810" s="488"/>
      <c r="I810" s="488"/>
      <c r="J810" s="494" t="str">
        <f>IF(基本情報入力シート!M847="","",基本情報入力シート!M847)</f>
        <v/>
      </c>
      <c r="K810" s="495" t="str">
        <f>IF(基本情報入力シート!R847="","",基本情報入力シート!R847)</f>
        <v/>
      </c>
      <c r="L810" s="495" t="str">
        <f>IF(基本情報入力シート!W847="","",基本情報入力シート!W847)</f>
        <v/>
      </c>
      <c r="M810" s="502" t="str">
        <f>IF(基本情報入力シート!X847="","",基本情報入力シート!X847)</f>
        <v/>
      </c>
      <c r="N810" s="512" t="str">
        <f>IF(基本情報入力シート!Y847="","",基本情報入力シート!Y847)</f>
        <v/>
      </c>
      <c r="O810" s="519"/>
      <c r="P810" s="523"/>
      <c r="Q810" s="526"/>
      <c r="R810" s="533"/>
      <c r="S810" s="537"/>
      <c r="T810" s="541" t="e">
        <v>#N/A</v>
      </c>
      <c r="U810" s="545"/>
      <c r="V810" s="551"/>
      <c r="W810" s="552"/>
      <c r="X810" s="560" t="e">
        <v>#N/A</v>
      </c>
      <c r="Y810" s="560"/>
      <c r="Z810" s="564"/>
      <c r="AA810" s="569"/>
      <c r="AB810" s="573" t="e">
        <v>#N/A</v>
      </c>
      <c r="AC810" s="577"/>
      <c r="AD810" s="580" t="str">
        <f t="shared" si="48"/>
        <v/>
      </c>
      <c r="AE810" s="583" t="str">
        <f t="shared" si="49"/>
        <v/>
      </c>
      <c r="AF810" s="583" t="str">
        <f t="shared" si="50"/>
        <v/>
      </c>
      <c r="AG810" s="583" t="str">
        <f t="shared" si="51"/>
        <v/>
      </c>
    </row>
    <row r="811" spans="1:33" ht="24.9" customHeight="1">
      <c r="A811" s="477">
        <v>796</v>
      </c>
      <c r="B811" s="488" t="str">
        <f>IF(基本情報入力シート!C848="","",基本情報入力シート!C848)</f>
        <v/>
      </c>
      <c r="C811" s="488"/>
      <c r="D811" s="488"/>
      <c r="E811" s="488"/>
      <c r="F811" s="488"/>
      <c r="G811" s="488"/>
      <c r="H811" s="488"/>
      <c r="I811" s="488"/>
      <c r="J811" s="494" t="str">
        <f>IF(基本情報入力シート!M848="","",基本情報入力シート!M848)</f>
        <v/>
      </c>
      <c r="K811" s="495" t="str">
        <f>IF(基本情報入力シート!R848="","",基本情報入力シート!R848)</f>
        <v/>
      </c>
      <c r="L811" s="495" t="str">
        <f>IF(基本情報入力シート!W848="","",基本情報入力シート!W848)</f>
        <v/>
      </c>
      <c r="M811" s="502" t="str">
        <f>IF(基本情報入力シート!X848="","",基本情報入力シート!X848)</f>
        <v/>
      </c>
      <c r="N811" s="512" t="str">
        <f>IF(基本情報入力シート!Y848="","",基本情報入力シート!Y848)</f>
        <v/>
      </c>
      <c r="O811" s="519"/>
      <c r="P811" s="523"/>
      <c r="Q811" s="526"/>
      <c r="R811" s="533"/>
      <c r="S811" s="537"/>
      <c r="T811" s="541" t="e">
        <v>#N/A</v>
      </c>
      <c r="U811" s="545"/>
      <c r="V811" s="551"/>
      <c r="W811" s="552"/>
      <c r="X811" s="560" t="e">
        <v>#N/A</v>
      </c>
      <c r="Y811" s="560"/>
      <c r="Z811" s="564"/>
      <c r="AA811" s="569"/>
      <c r="AB811" s="573" t="e">
        <v>#N/A</v>
      </c>
      <c r="AC811" s="577"/>
      <c r="AD811" s="580" t="str">
        <f t="shared" si="48"/>
        <v/>
      </c>
      <c r="AE811" s="583" t="str">
        <f t="shared" si="49"/>
        <v/>
      </c>
      <c r="AF811" s="583" t="str">
        <f t="shared" si="50"/>
        <v/>
      </c>
      <c r="AG811" s="583" t="str">
        <f t="shared" si="51"/>
        <v/>
      </c>
    </row>
    <row r="812" spans="1:33" ht="24.9" customHeight="1">
      <c r="A812" s="477">
        <v>797</v>
      </c>
      <c r="B812" s="488" t="str">
        <f>IF(基本情報入力シート!C849="","",基本情報入力シート!C849)</f>
        <v/>
      </c>
      <c r="C812" s="488"/>
      <c r="D812" s="488"/>
      <c r="E812" s="488"/>
      <c r="F812" s="488"/>
      <c r="G812" s="488"/>
      <c r="H812" s="488"/>
      <c r="I812" s="488"/>
      <c r="J812" s="494" t="str">
        <f>IF(基本情報入力シート!M849="","",基本情報入力シート!M849)</f>
        <v/>
      </c>
      <c r="K812" s="495" t="str">
        <f>IF(基本情報入力シート!R849="","",基本情報入力シート!R849)</f>
        <v/>
      </c>
      <c r="L812" s="495" t="str">
        <f>IF(基本情報入力シート!W849="","",基本情報入力シート!W849)</f>
        <v/>
      </c>
      <c r="M812" s="502" t="str">
        <f>IF(基本情報入力シート!X849="","",基本情報入力シート!X849)</f>
        <v/>
      </c>
      <c r="N812" s="512" t="str">
        <f>IF(基本情報入力シート!Y849="","",基本情報入力シート!Y849)</f>
        <v/>
      </c>
      <c r="O812" s="519"/>
      <c r="P812" s="523"/>
      <c r="Q812" s="526"/>
      <c r="R812" s="533"/>
      <c r="S812" s="537"/>
      <c r="T812" s="541" t="e">
        <v>#N/A</v>
      </c>
      <c r="U812" s="545"/>
      <c r="V812" s="551"/>
      <c r="W812" s="552"/>
      <c r="X812" s="560" t="e">
        <v>#N/A</v>
      </c>
      <c r="Y812" s="560"/>
      <c r="Z812" s="564"/>
      <c r="AA812" s="569"/>
      <c r="AB812" s="573" t="e">
        <v>#N/A</v>
      </c>
      <c r="AC812" s="577"/>
      <c r="AD812" s="580" t="str">
        <f t="shared" si="48"/>
        <v/>
      </c>
      <c r="AE812" s="583" t="str">
        <f t="shared" si="49"/>
        <v/>
      </c>
      <c r="AF812" s="583" t="str">
        <f t="shared" si="50"/>
        <v/>
      </c>
      <c r="AG812" s="583" t="str">
        <f t="shared" si="51"/>
        <v/>
      </c>
    </row>
    <row r="813" spans="1:33" ht="24.9" customHeight="1">
      <c r="A813" s="477">
        <v>798</v>
      </c>
      <c r="B813" s="488" t="str">
        <f>IF(基本情報入力シート!C850="","",基本情報入力シート!C850)</f>
        <v/>
      </c>
      <c r="C813" s="488"/>
      <c r="D813" s="488"/>
      <c r="E813" s="488"/>
      <c r="F813" s="488"/>
      <c r="G813" s="488"/>
      <c r="H813" s="488"/>
      <c r="I813" s="488"/>
      <c r="J813" s="494" t="str">
        <f>IF(基本情報入力シート!M850="","",基本情報入力シート!M850)</f>
        <v/>
      </c>
      <c r="K813" s="495" t="str">
        <f>IF(基本情報入力シート!R850="","",基本情報入力シート!R850)</f>
        <v/>
      </c>
      <c r="L813" s="495" t="str">
        <f>IF(基本情報入力シート!W850="","",基本情報入力シート!W850)</f>
        <v/>
      </c>
      <c r="M813" s="502" t="str">
        <f>IF(基本情報入力シート!X850="","",基本情報入力シート!X850)</f>
        <v/>
      </c>
      <c r="N813" s="512" t="str">
        <f>IF(基本情報入力シート!Y850="","",基本情報入力シート!Y850)</f>
        <v/>
      </c>
      <c r="O813" s="519"/>
      <c r="P813" s="523"/>
      <c r="Q813" s="526"/>
      <c r="R813" s="533"/>
      <c r="S813" s="537"/>
      <c r="T813" s="541" t="e">
        <v>#N/A</v>
      </c>
      <c r="U813" s="545"/>
      <c r="V813" s="551"/>
      <c r="W813" s="552"/>
      <c r="X813" s="560" t="e">
        <v>#N/A</v>
      </c>
      <c r="Y813" s="560"/>
      <c r="Z813" s="564"/>
      <c r="AA813" s="569"/>
      <c r="AB813" s="573" t="e">
        <v>#N/A</v>
      </c>
      <c r="AC813" s="577"/>
      <c r="AD813" s="580" t="str">
        <f t="shared" si="48"/>
        <v/>
      </c>
      <c r="AE813" s="583" t="str">
        <f t="shared" si="49"/>
        <v/>
      </c>
      <c r="AF813" s="583" t="str">
        <f t="shared" si="50"/>
        <v/>
      </c>
      <c r="AG813" s="583" t="str">
        <f t="shared" si="51"/>
        <v/>
      </c>
    </row>
    <row r="814" spans="1:33" ht="24.9" customHeight="1">
      <c r="A814" s="477">
        <v>799</v>
      </c>
      <c r="B814" s="488" t="str">
        <f>IF(基本情報入力シート!C851="","",基本情報入力シート!C851)</f>
        <v/>
      </c>
      <c r="C814" s="488"/>
      <c r="D814" s="488"/>
      <c r="E814" s="488"/>
      <c r="F814" s="488"/>
      <c r="G814" s="488"/>
      <c r="H814" s="488"/>
      <c r="I814" s="488"/>
      <c r="J814" s="494" t="str">
        <f>IF(基本情報入力シート!M851="","",基本情報入力シート!M851)</f>
        <v/>
      </c>
      <c r="K814" s="495" t="str">
        <f>IF(基本情報入力シート!R851="","",基本情報入力シート!R851)</f>
        <v/>
      </c>
      <c r="L814" s="495" t="str">
        <f>IF(基本情報入力シート!W851="","",基本情報入力シート!W851)</f>
        <v/>
      </c>
      <c r="M814" s="502" t="str">
        <f>IF(基本情報入力シート!X851="","",基本情報入力シート!X851)</f>
        <v/>
      </c>
      <c r="N814" s="512" t="str">
        <f>IF(基本情報入力シート!Y851="","",基本情報入力シート!Y851)</f>
        <v/>
      </c>
      <c r="O814" s="519"/>
      <c r="P814" s="523"/>
      <c r="Q814" s="526"/>
      <c r="R814" s="533"/>
      <c r="S814" s="537"/>
      <c r="T814" s="541" t="e">
        <v>#N/A</v>
      </c>
      <c r="U814" s="545"/>
      <c r="V814" s="551"/>
      <c r="W814" s="552"/>
      <c r="X814" s="560" t="e">
        <v>#N/A</v>
      </c>
      <c r="Y814" s="560"/>
      <c r="Z814" s="564"/>
      <c r="AA814" s="569"/>
      <c r="AB814" s="573" t="e">
        <v>#N/A</v>
      </c>
      <c r="AC814" s="577"/>
      <c r="AD814" s="580" t="str">
        <f t="shared" si="48"/>
        <v/>
      </c>
      <c r="AE814" s="583" t="str">
        <f t="shared" si="49"/>
        <v/>
      </c>
      <c r="AF814" s="583" t="str">
        <f t="shared" si="50"/>
        <v/>
      </c>
      <c r="AG814" s="583" t="str">
        <f t="shared" si="51"/>
        <v/>
      </c>
    </row>
    <row r="815" spans="1:33" ht="24.9" customHeight="1">
      <c r="A815" s="477">
        <v>800</v>
      </c>
      <c r="B815" s="488" t="str">
        <f>IF(基本情報入力シート!C852="","",基本情報入力シート!C852)</f>
        <v/>
      </c>
      <c r="C815" s="488"/>
      <c r="D815" s="488"/>
      <c r="E815" s="488"/>
      <c r="F815" s="488"/>
      <c r="G815" s="488"/>
      <c r="H815" s="488"/>
      <c r="I815" s="488"/>
      <c r="J815" s="494" t="str">
        <f>IF(基本情報入力シート!M852="","",基本情報入力シート!M852)</f>
        <v/>
      </c>
      <c r="K815" s="495" t="str">
        <f>IF(基本情報入力シート!R852="","",基本情報入力シート!R852)</f>
        <v/>
      </c>
      <c r="L815" s="495" t="str">
        <f>IF(基本情報入力シート!W852="","",基本情報入力シート!W852)</f>
        <v/>
      </c>
      <c r="M815" s="502" t="str">
        <f>IF(基本情報入力シート!X852="","",基本情報入力シート!X852)</f>
        <v/>
      </c>
      <c r="N815" s="512" t="str">
        <f>IF(基本情報入力シート!Y852="","",基本情報入力シート!Y852)</f>
        <v/>
      </c>
      <c r="O815" s="519"/>
      <c r="P815" s="523"/>
      <c r="Q815" s="526"/>
      <c r="R815" s="533"/>
      <c r="S815" s="537"/>
      <c r="T815" s="541" t="e">
        <v>#N/A</v>
      </c>
      <c r="U815" s="545"/>
      <c r="V815" s="551"/>
      <c r="W815" s="552"/>
      <c r="X815" s="560" t="e">
        <v>#N/A</v>
      </c>
      <c r="Y815" s="560"/>
      <c r="Z815" s="564"/>
      <c r="AA815" s="569"/>
      <c r="AB815" s="573" t="e">
        <v>#N/A</v>
      </c>
      <c r="AC815" s="577"/>
      <c r="AD815" s="580" t="str">
        <f t="shared" si="48"/>
        <v/>
      </c>
      <c r="AE815" s="583" t="str">
        <f t="shared" si="49"/>
        <v/>
      </c>
      <c r="AF815" s="583" t="str">
        <f t="shared" si="50"/>
        <v/>
      </c>
      <c r="AG815" s="583" t="str">
        <f t="shared" si="51"/>
        <v/>
      </c>
    </row>
    <row r="816" spans="1:33" ht="24.9" customHeight="1">
      <c r="A816" s="477">
        <v>801</v>
      </c>
      <c r="B816" s="488" t="str">
        <f>IF(基本情報入力シート!C853="","",基本情報入力シート!C853)</f>
        <v/>
      </c>
      <c r="C816" s="488"/>
      <c r="D816" s="488"/>
      <c r="E816" s="488"/>
      <c r="F816" s="488"/>
      <c r="G816" s="488"/>
      <c r="H816" s="488"/>
      <c r="I816" s="488"/>
      <c r="J816" s="494" t="str">
        <f>IF(基本情報入力シート!M853="","",基本情報入力シート!M853)</f>
        <v/>
      </c>
      <c r="K816" s="495" t="str">
        <f>IF(基本情報入力シート!R853="","",基本情報入力シート!R853)</f>
        <v/>
      </c>
      <c r="L816" s="495" t="str">
        <f>IF(基本情報入力シート!W853="","",基本情報入力シート!W853)</f>
        <v/>
      </c>
      <c r="M816" s="502" t="str">
        <f>IF(基本情報入力シート!X853="","",基本情報入力シート!X853)</f>
        <v/>
      </c>
      <c r="N816" s="512" t="str">
        <f>IF(基本情報入力シート!Y853="","",基本情報入力シート!Y853)</f>
        <v/>
      </c>
      <c r="O816" s="519"/>
      <c r="P816" s="523"/>
      <c r="Q816" s="526"/>
      <c r="R816" s="533"/>
      <c r="S816" s="537"/>
      <c r="T816" s="541" t="e">
        <v>#N/A</v>
      </c>
      <c r="U816" s="545"/>
      <c r="V816" s="551"/>
      <c r="W816" s="552"/>
      <c r="X816" s="560" t="e">
        <v>#N/A</v>
      </c>
      <c r="Y816" s="560"/>
      <c r="Z816" s="564"/>
      <c r="AA816" s="569"/>
      <c r="AB816" s="573" t="e">
        <v>#N/A</v>
      </c>
      <c r="AC816" s="577"/>
      <c r="AD816" s="580" t="str">
        <f t="shared" si="48"/>
        <v/>
      </c>
      <c r="AE816" s="583" t="str">
        <f t="shared" si="49"/>
        <v/>
      </c>
      <c r="AF816" s="583" t="str">
        <f t="shared" si="50"/>
        <v/>
      </c>
      <c r="AG816" s="583" t="str">
        <f t="shared" si="51"/>
        <v/>
      </c>
    </row>
    <row r="817" spans="1:33" ht="24.9" customHeight="1">
      <c r="A817" s="477">
        <v>802</v>
      </c>
      <c r="B817" s="488" t="str">
        <f>IF(基本情報入力シート!C854="","",基本情報入力シート!C854)</f>
        <v/>
      </c>
      <c r="C817" s="488"/>
      <c r="D817" s="488"/>
      <c r="E817" s="488"/>
      <c r="F817" s="488"/>
      <c r="G817" s="488"/>
      <c r="H817" s="488"/>
      <c r="I817" s="488"/>
      <c r="J817" s="494" t="str">
        <f>IF(基本情報入力シート!M854="","",基本情報入力シート!M854)</f>
        <v/>
      </c>
      <c r="K817" s="495" t="str">
        <f>IF(基本情報入力シート!R854="","",基本情報入力シート!R854)</f>
        <v/>
      </c>
      <c r="L817" s="495" t="str">
        <f>IF(基本情報入力シート!W854="","",基本情報入力シート!W854)</f>
        <v/>
      </c>
      <c r="M817" s="502" t="str">
        <f>IF(基本情報入力シート!X854="","",基本情報入力シート!X854)</f>
        <v/>
      </c>
      <c r="N817" s="512" t="str">
        <f>IF(基本情報入力シート!Y854="","",基本情報入力シート!Y854)</f>
        <v/>
      </c>
      <c r="O817" s="519"/>
      <c r="P817" s="523"/>
      <c r="Q817" s="526"/>
      <c r="R817" s="533"/>
      <c r="S817" s="537"/>
      <c r="T817" s="541" t="e">
        <v>#N/A</v>
      </c>
      <c r="U817" s="545"/>
      <c r="V817" s="551"/>
      <c r="W817" s="552"/>
      <c r="X817" s="560" t="e">
        <v>#N/A</v>
      </c>
      <c r="Y817" s="560"/>
      <c r="Z817" s="564"/>
      <c r="AA817" s="569"/>
      <c r="AB817" s="573" t="e">
        <v>#N/A</v>
      </c>
      <c r="AC817" s="577"/>
      <c r="AD817" s="580" t="str">
        <f t="shared" si="48"/>
        <v/>
      </c>
      <c r="AE817" s="583" t="str">
        <f t="shared" si="49"/>
        <v/>
      </c>
      <c r="AF817" s="583" t="str">
        <f t="shared" si="50"/>
        <v/>
      </c>
      <c r="AG817" s="583" t="str">
        <f t="shared" si="51"/>
        <v/>
      </c>
    </row>
    <row r="818" spans="1:33" ht="24.9" customHeight="1">
      <c r="A818" s="477">
        <v>803</v>
      </c>
      <c r="B818" s="488" t="str">
        <f>IF(基本情報入力シート!C855="","",基本情報入力シート!C855)</f>
        <v/>
      </c>
      <c r="C818" s="488"/>
      <c r="D818" s="488"/>
      <c r="E818" s="488"/>
      <c r="F818" s="488"/>
      <c r="G818" s="488"/>
      <c r="H818" s="488"/>
      <c r="I818" s="488"/>
      <c r="J818" s="494" t="str">
        <f>IF(基本情報入力シート!M855="","",基本情報入力シート!M855)</f>
        <v/>
      </c>
      <c r="K818" s="495" t="str">
        <f>IF(基本情報入力シート!R855="","",基本情報入力シート!R855)</f>
        <v/>
      </c>
      <c r="L818" s="495" t="str">
        <f>IF(基本情報入力シート!W855="","",基本情報入力シート!W855)</f>
        <v/>
      </c>
      <c r="M818" s="502" t="str">
        <f>IF(基本情報入力シート!X855="","",基本情報入力シート!X855)</f>
        <v/>
      </c>
      <c r="N818" s="512" t="str">
        <f>IF(基本情報入力シート!Y855="","",基本情報入力シート!Y855)</f>
        <v/>
      </c>
      <c r="O818" s="519"/>
      <c r="P818" s="523"/>
      <c r="Q818" s="526"/>
      <c r="R818" s="533"/>
      <c r="S818" s="537"/>
      <c r="T818" s="541" t="e">
        <v>#N/A</v>
      </c>
      <c r="U818" s="545"/>
      <c r="V818" s="551"/>
      <c r="W818" s="552"/>
      <c r="X818" s="560" t="e">
        <v>#N/A</v>
      </c>
      <c r="Y818" s="560"/>
      <c r="Z818" s="564"/>
      <c r="AA818" s="569"/>
      <c r="AB818" s="573" t="e">
        <v>#N/A</v>
      </c>
      <c r="AC818" s="577"/>
      <c r="AD818" s="580" t="str">
        <f t="shared" si="48"/>
        <v/>
      </c>
      <c r="AE818" s="583" t="str">
        <f t="shared" si="49"/>
        <v/>
      </c>
      <c r="AF818" s="583" t="str">
        <f t="shared" si="50"/>
        <v/>
      </c>
      <c r="AG818" s="583" t="str">
        <f t="shared" si="51"/>
        <v/>
      </c>
    </row>
    <row r="819" spans="1:33" ht="24.9" customHeight="1">
      <c r="A819" s="477">
        <v>804</v>
      </c>
      <c r="B819" s="488" t="str">
        <f>IF(基本情報入力シート!C856="","",基本情報入力シート!C856)</f>
        <v/>
      </c>
      <c r="C819" s="488"/>
      <c r="D819" s="488"/>
      <c r="E819" s="488"/>
      <c r="F819" s="488"/>
      <c r="G819" s="488"/>
      <c r="H819" s="488"/>
      <c r="I819" s="488"/>
      <c r="J819" s="494" t="str">
        <f>IF(基本情報入力シート!M856="","",基本情報入力シート!M856)</f>
        <v/>
      </c>
      <c r="K819" s="495" t="str">
        <f>IF(基本情報入力シート!R856="","",基本情報入力シート!R856)</f>
        <v/>
      </c>
      <c r="L819" s="495" t="str">
        <f>IF(基本情報入力シート!W856="","",基本情報入力シート!W856)</f>
        <v/>
      </c>
      <c r="M819" s="502" t="str">
        <f>IF(基本情報入力シート!X856="","",基本情報入力シート!X856)</f>
        <v/>
      </c>
      <c r="N819" s="512" t="str">
        <f>IF(基本情報入力シート!Y856="","",基本情報入力シート!Y856)</f>
        <v/>
      </c>
      <c r="O819" s="519"/>
      <c r="P819" s="523"/>
      <c r="Q819" s="526"/>
      <c r="R819" s="533"/>
      <c r="S819" s="537"/>
      <c r="T819" s="541" t="e">
        <v>#N/A</v>
      </c>
      <c r="U819" s="545"/>
      <c r="V819" s="551"/>
      <c r="W819" s="552"/>
      <c r="X819" s="560" t="e">
        <v>#N/A</v>
      </c>
      <c r="Y819" s="560"/>
      <c r="Z819" s="564"/>
      <c r="AA819" s="569"/>
      <c r="AB819" s="573" t="e">
        <v>#N/A</v>
      </c>
      <c r="AC819" s="577"/>
      <c r="AD819" s="580" t="str">
        <f t="shared" si="48"/>
        <v/>
      </c>
      <c r="AE819" s="583" t="str">
        <f t="shared" si="49"/>
        <v/>
      </c>
      <c r="AF819" s="583" t="str">
        <f t="shared" si="50"/>
        <v/>
      </c>
      <c r="AG819" s="583" t="str">
        <f t="shared" si="51"/>
        <v/>
      </c>
    </row>
    <row r="820" spans="1:33" ht="24.9" customHeight="1">
      <c r="A820" s="477">
        <v>805</v>
      </c>
      <c r="B820" s="488" t="str">
        <f>IF(基本情報入力シート!C857="","",基本情報入力シート!C857)</f>
        <v/>
      </c>
      <c r="C820" s="488"/>
      <c r="D820" s="488"/>
      <c r="E820" s="488"/>
      <c r="F820" s="488"/>
      <c r="G820" s="488"/>
      <c r="H820" s="488"/>
      <c r="I820" s="488"/>
      <c r="J820" s="494" t="str">
        <f>IF(基本情報入力シート!M857="","",基本情報入力シート!M857)</f>
        <v/>
      </c>
      <c r="K820" s="495" t="str">
        <f>IF(基本情報入力シート!R857="","",基本情報入力シート!R857)</f>
        <v/>
      </c>
      <c r="L820" s="495" t="str">
        <f>IF(基本情報入力シート!W857="","",基本情報入力シート!W857)</f>
        <v/>
      </c>
      <c r="M820" s="502" t="str">
        <f>IF(基本情報入力シート!X857="","",基本情報入力シート!X857)</f>
        <v/>
      </c>
      <c r="N820" s="512" t="str">
        <f>IF(基本情報入力シート!Y857="","",基本情報入力シート!Y857)</f>
        <v/>
      </c>
      <c r="O820" s="519"/>
      <c r="P820" s="523"/>
      <c r="Q820" s="526"/>
      <c r="R820" s="533"/>
      <c r="S820" s="537"/>
      <c r="T820" s="541" t="e">
        <v>#N/A</v>
      </c>
      <c r="U820" s="545"/>
      <c r="V820" s="551"/>
      <c r="W820" s="552"/>
      <c r="X820" s="560" t="e">
        <v>#N/A</v>
      </c>
      <c r="Y820" s="560"/>
      <c r="Z820" s="564"/>
      <c r="AA820" s="569"/>
      <c r="AB820" s="573" t="e">
        <v>#N/A</v>
      </c>
      <c r="AC820" s="577"/>
      <c r="AD820" s="580" t="str">
        <f t="shared" si="48"/>
        <v/>
      </c>
      <c r="AE820" s="583" t="str">
        <f t="shared" si="49"/>
        <v/>
      </c>
      <c r="AF820" s="583" t="str">
        <f t="shared" si="50"/>
        <v/>
      </c>
      <c r="AG820" s="583" t="str">
        <f t="shared" si="51"/>
        <v/>
      </c>
    </row>
    <row r="821" spans="1:33" ht="24.9" customHeight="1">
      <c r="A821" s="477">
        <v>806</v>
      </c>
      <c r="B821" s="488" t="str">
        <f>IF(基本情報入力シート!C858="","",基本情報入力シート!C858)</f>
        <v/>
      </c>
      <c r="C821" s="488"/>
      <c r="D821" s="488"/>
      <c r="E821" s="488"/>
      <c r="F821" s="488"/>
      <c r="G821" s="488"/>
      <c r="H821" s="488"/>
      <c r="I821" s="488"/>
      <c r="J821" s="494" t="str">
        <f>IF(基本情報入力シート!M858="","",基本情報入力シート!M858)</f>
        <v/>
      </c>
      <c r="K821" s="495" t="str">
        <f>IF(基本情報入力シート!R858="","",基本情報入力シート!R858)</f>
        <v/>
      </c>
      <c r="L821" s="495" t="str">
        <f>IF(基本情報入力シート!W858="","",基本情報入力シート!W858)</f>
        <v/>
      </c>
      <c r="M821" s="502" t="str">
        <f>IF(基本情報入力シート!X858="","",基本情報入力シート!X858)</f>
        <v/>
      </c>
      <c r="N821" s="512" t="str">
        <f>IF(基本情報入力シート!Y858="","",基本情報入力シート!Y858)</f>
        <v/>
      </c>
      <c r="O821" s="519"/>
      <c r="P821" s="523"/>
      <c r="Q821" s="526"/>
      <c r="R821" s="533"/>
      <c r="S821" s="537"/>
      <c r="T821" s="541" t="e">
        <v>#N/A</v>
      </c>
      <c r="U821" s="545"/>
      <c r="V821" s="551"/>
      <c r="W821" s="552"/>
      <c r="X821" s="560" t="e">
        <v>#N/A</v>
      </c>
      <c r="Y821" s="560"/>
      <c r="Z821" s="564"/>
      <c r="AA821" s="569"/>
      <c r="AB821" s="573" t="e">
        <v>#N/A</v>
      </c>
      <c r="AC821" s="577"/>
      <c r="AD821" s="580" t="str">
        <f t="shared" si="48"/>
        <v/>
      </c>
      <c r="AE821" s="583" t="str">
        <f t="shared" si="49"/>
        <v/>
      </c>
      <c r="AF821" s="583" t="str">
        <f t="shared" si="50"/>
        <v/>
      </c>
      <c r="AG821" s="583" t="str">
        <f t="shared" si="51"/>
        <v/>
      </c>
    </row>
    <row r="822" spans="1:33" ht="24.9" customHeight="1">
      <c r="A822" s="477">
        <v>807</v>
      </c>
      <c r="B822" s="488" t="str">
        <f>IF(基本情報入力シート!C859="","",基本情報入力シート!C859)</f>
        <v/>
      </c>
      <c r="C822" s="488"/>
      <c r="D822" s="488"/>
      <c r="E822" s="488"/>
      <c r="F822" s="488"/>
      <c r="G822" s="488"/>
      <c r="H822" s="488"/>
      <c r="I822" s="488"/>
      <c r="J822" s="494" t="str">
        <f>IF(基本情報入力シート!M859="","",基本情報入力シート!M859)</f>
        <v/>
      </c>
      <c r="K822" s="495" t="str">
        <f>IF(基本情報入力シート!R859="","",基本情報入力シート!R859)</f>
        <v/>
      </c>
      <c r="L822" s="495" t="str">
        <f>IF(基本情報入力シート!W859="","",基本情報入力シート!W859)</f>
        <v/>
      </c>
      <c r="M822" s="502" t="str">
        <f>IF(基本情報入力シート!X859="","",基本情報入力シート!X859)</f>
        <v/>
      </c>
      <c r="N822" s="512" t="str">
        <f>IF(基本情報入力シート!Y859="","",基本情報入力シート!Y859)</f>
        <v/>
      </c>
      <c r="O822" s="519"/>
      <c r="P822" s="523"/>
      <c r="Q822" s="526"/>
      <c r="R822" s="533"/>
      <c r="S822" s="537"/>
      <c r="T822" s="541" t="e">
        <v>#N/A</v>
      </c>
      <c r="U822" s="545"/>
      <c r="V822" s="551"/>
      <c r="W822" s="552"/>
      <c r="X822" s="560" t="e">
        <v>#N/A</v>
      </c>
      <c r="Y822" s="560"/>
      <c r="Z822" s="564"/>
      <c r="AA822" s="569"/>
      <c r="AB822" s="573" t="e">
        <v>#N/A</v>
      </c>
      <c r="AC822" s="577"/>
      <c r="AD822" s="580" t="str">
        <f t="shared" si="48"/>
        <v/>
      </c>
      <c r="AE822" s="583" t="str">
        <f t="shared" si="49"/>
        <v/>
      </c>
      <c r="AF822" s="583" t="str">
        <f t="shared" si="50"/>
        <v/>
      </c>
      <c r="AG822" s="583" t="str">
        <f t="shared" si="51"/>
        <v/>
      </c>
    </row>
    <row r="823" spans="1:33" ht="24.9" customHeight="1">
      <c r="A823" s="477">
        <v>808</v>
      </c>
      <c r="B823" s="488" t="str">
        <f>IF(基本情報入力シート!C860="","",基本情報入力シート!C860)</f>
        <v/>
      </c>
      <c r="C823" s="488"/>
      <c r="D823" s="488"/>
      <c r="E823" s="488"/>
      <c r="F823" s="488"/>
      <c r="G823" s="488"/>
      <c r="H823" s="488"/>
      <c r="I823" s="488"/>
      <c r="J823" s="494" t="str">
        <f>IF(基本情報入力シート!M860="","",基本情報入力シート!M860)</f>
        <v/>
      </c>
      <c r="K823" s="495" t="str">
        <f>IF(基本情報入力シート!R860="","",基本情報入力シート!R860)</f>
        <v/>
      </c>
      <c r="L823" s="495" t="str">
        <f>IF(基本情報入力シート!W860="","",基本情報入力シート!W860)</f>
        <v/>
      </c>
      <c r="M823" s="502" t="str">
        <f>IF(基本情報入力シート!X860="","",基本情報入力シート!X860)</f>
        <v/>
      </c>
      <c r="N823" s="512" t="str">
        <f>IF(基本情報入力シート!Y860="","",基本情報入力シート!Y860)</f>
        <v/>
      </c>
      <c r="O823" s="519"/>
      <c r="P823" s="523"/>
      <c r="Q823" s="526"/>
      <c r="R823" s="533"/>
      <c r="S823" s="537"/>
      <c r="T823" s="541" t="e">
        <v>#N/A</v>
      </c>
      <c r="U823" s="545"/>
      <c r="V823" s="551"/>
      <c r="W823" s="552"/>
      <c r="X823" s="560" t="e">
        <v>#N/A</v>
      </c>
      <c r="Y823" s="560"/>
      <c r="Z823" s="564"/>
      <c r="AA823" s="569"/>
      <c r="AB823" s="573" t="e">
        <v>#N/A</v>
      </c>
      <c r="AC823" s="577"/>
      <c r="AD823" s="580" t="str">
        <f t="shared" si="48"/>
        <v/>
      </c>
      <c r="AE823" s="583" t="str">
        <f t="shared" si="49"/>
        <v/>
      </c>
      <c r="AF823" s="583" t="str">
        <f t="shared" si="50"/>
        <v/>
      </c>
      <c r="AG823" s="583" t="str">
        <f t="shared" si="51"/>
        <v/>
      </c>
    </row>
    <row r="824" spans="1:33" ht="24.9" customHeight="1">
      <c r="A824" s="477">
        <v>809</v>
      </c>
      <c r="B824" s="488" t="str">
        <f>IF(基本情報入力シート!C861="","",基本情報入力シート!C861)</f>
        <v/>
      </c>
      <c r="C824" s="488"/>
      <c r="D824" s="488"/>
      <c r="E824" s="488"/>
      <c r="F824" s="488"/>
      <c r="G824" s="488"/>
      <c r="H824" s="488"/>
      <c r="I824" s="488"/>
      <c r="J824" s="494" t="str">
        <f>IF(基本情報入力シート!M861="","",基本情報入力シート!M861)</f>
        <v/>
      </c>
      <c r="K824" s="495" t="str">
        <f>IF(基本情報入力シート!R861="","",基本情報入力シート!R861)</f>
        <v/>
      </c>
      <c r="L824" s="495" t="str">
        <f>IF(基本情報入力シート!W861="","",基本情報入力シート!W861)</f>
        <v/>
      </c>
      <c r="M824" s="502" t="str">
        <f>IF(基本情報入力シート!X861="","",基本情報入力シート!X861)</f>
        <v/>
      </c>
      <c r="N824" s="512" t="str">
        <f>IF(基本情報入力シート!Y861="","",基本情報入力シート!Y861)</f>
        <v/>
      </c>
      <c r="O824" s="519"/>
      <c r="P824" s="523"/>
      <c r="Q824" s="526"/>
      <c r="R824" s="533"/>
      <c r="S824" s="537"/>
      <c r="T824" s="541" t="e">
        <v>#N/A</v>
      </c>
      <c r="U824" s="545"/>
      <c r="V824" s="551"/>
      <c r="W824" s="552"/>
      <c r="X824" s="560" t="e">
        <v>#N/A</v>
      </c>
      <c r="Y824" s="560"/>
      <c r="Z824" s="564"/>
      <c r="AA824" s="569"/>
      <c r="AB824" s="573" t="e">
        <v>#N/A</v>
      </c>
      <c r="AC824" s="577"/>
      <c r="AD824" s="580" t="str">
        <f t="shared" si="48"/>
        <v/>
      </c>
      <c r="AE824" s="583" t="str">
        <f t="shared" si="49"/>
        <v/>
      </c>
      <c r="AF824" s="583" t="str">
        <f t="shared" si="50"/>
        <v/>
      </c>
      <c r="AG824" s="583" t="str">
        <f t="shared" si="51"/>
        <v/>
      </c>
    </row>
    <row r="825" spans="1:33" ht="24.9" customHeight="1">
      <c r="A825" s="477">
        <v>810</v>
      </c>
      <c r="B825" s="488" t="str">
        <f>IF(基本情報入力シート!C862="","",基本情報入力シート!C862)</f>
        <v/>
      </c>
      <c r="C825" s="488"/>
      <c r="D825" s="488"/>
      <c r="E825" s="488"/>
      <c r="F825" s="488"/>
      <c r="G825" s="488"/>
      <c r="H825" s="488"/>
      <c r="I825" s="488"/>
      <c r="J825" s="494" t="str">
        <f>IF(基本情報入力シート!M862="","",基本情報入力シート!M862)</f>
        <v/>
      </c>
      <c r="K825" s="495" t="str">
        <f>IF(基本情報入力シート!R862="","",基本情報入力シート!R862)</f>
        <v/>
      </c>
      <c r="L825" s="495" t="str">
        <f>IF(基本情報入力シート!W862="","",基本情報入力シート!W862)</f>
        <v/>
      </c>
      <c r="M825" s="502" t="str">
        <f>IF(基本情報入力シート!X862="","",基本情報入力シート!X862)</f>
        <v/>
      </c>
      <c r="N825" s="512" t="str">
        <f>IF(基本情報入力シート!Y862="","",基本情報入力シート!Y862)</f>
        <v/>
      </c>
      <c r="O825" s="519"/>
      <c r="P825" s="523"/>
      <c r="Q825" s="526"/>
      <c r="R825" s="533"/>
      <c r="S825" s="537"/>
      <c r="T825" s="541" t="e">
        <v>#N/A</v>
      </c>
      <c r="U825" s="545"/>
      <c r="V825" s="551"/>
      <c r="W825" s="552"/>
      <c r="X825" s="560" t="e">
        <v>#N/A</v>
      </c>
      <c r="Y825" s="560"/>
      <c r="Z825" s="564"/>
      <c r="AA825" s="569"/>
      <c r="AB825" s="573" t="e">
        <v>#N/A</v>
      </c>
      <c r="AC825" s="577"/>
      <c r="AD825" s="580" t="str">
        <f t="shared" si="48"/>
        <v/>
      </c>
      <c r="AE825" s="583" t="str">
        <f t="shared" si="49"/>
        <v/>
      </c>
      <c r="AF825" s="583" t="str">
        <f t="shared" si="50"/>
        <v/>
      </c>
      <c r="AG825" s="583" t="str">
        <f t="shared" si="51"/>
        <v/>
      </c>
    </row>
    <row r="826" spans="1:33" ht="24.9" customHeight="1">
      <c r="A826" s="477">
        <v>811</v>
      </c>
      <c r="B826" s="488" t="str">
        <f>IF(基本情報入力シート!C863="","",基本情報入力シート!C863)</f>
        <v/>
      </c>
      <c r="C826" s="488"/>
      <c r="D826" s="488"/>
      <c r="E826" s="488"/>
      <c r="F826" s="488"/>
      <c r="G826" s="488"/>
      <c r="H826" s="488"/>
      <c r="I826" s="488"/>
      <c r="J826" s="494" t="str">
        <f>IF(基本情報入力シート!M863="","",基本情報入力シート!M863)</f>
        <v/>
      </c>
      <c r="K826" s="495" t="str">
        <f>IF(基本情報入力シート!R863="","",基本情報入力シート!R863)</f>
        <v/>
      </c>
      <c r="L826" s="495" t="str">
        <f>IF(基本情報入力シート!W863="","",基本情報入力シート!W863)</f>
        <v/>
      </c>
      <c r="M826" s="502" t="str">
        <f>IF(基本情報入力シート!X863="","",基本情報入力シート!X863)</f>
        <v/>
      </c>
      <c r="N826" s="512" t="str">
        <f>IF(基本情報入力シート!Y863="","",基本情報入力シート!Y863)</f>
        <v/>
      </c>
      <c r="O826" s="519"/>
      <c r="P826" s="523"/>
      <c r="Q826" s="526"/>
      <c r="R826" s="533"/>
      <c r="S826" s="537"/>
      <c r="T826" s="541" t="e">
        <v>#N/A</v>
      </c>
      <c r="U826" s="545"/>
      <c r="V826" s="551"/>
      <c r="W826" s="552"/>
      <c r="X826" s="560" t="e">
        <v>#N/A</v>
      </c>
      <c r="Y826" s="560"/>
      <c r="Z826" s="564"/>
      <c r="AA826" s="569"/>
      <c r="AB826" s="573" t="e">
        <v>#N/A</v>
      </c>
      <c r="AC826" s="577"/>
      <c r="AD826" s="580" t="str">
        <f t="shared" si="48"/>
        <v/>
      </c>
      <c r="AE826" s="583" t="str">
        <f t="shared" si="49"/>
        <v/>
      </c>
      <c r="AF826" s="583" t="str">
        <f t="shared" si="50"/>
        <v/>
      </c>
      <c r="AG826" s="583" t="str">
        <f t="shared" si="51"/>
        <v/>
      </c>
    </row>
    <row r="827" spans="1:33" ht="24.9" customHeight="1">
      <c r="A827" s="477">
        <v>812</v>
      </c>
      <c r="B827" s="488" t="str">
        <f>IF(基本情報入力シート!C864="","",基本情報入力シート!C864)</f>
        <v/>
      </c>
      <c r="C827" s="488"/>
      <c r="D827" s="488"/>
      <c r="E827" s="488"/>
      <c r="F827" s="488"/>
      <c r="G827" s="488"/>
      <c r="H827" s="488"/>
      <c r="I827" s="488"/>
      <c r="J827" s="494" t="str">
        <f>IF(基本情報入力シート!M864="","",基本情報入力シート!M864)</f>
        <v/>
      </c>
      <c r="K827" s="495" t="str">
        <f>IF(基本情報入力シート!R864="","",基本情報入力シート!R864)</f>
        <v/>
      </c>
      <c r="L827" s="495" t="str">
        <f>IF(基本情報入力シート!W864="","",基本情報入力シート!W864)</f>
        <v/>
      </c>
      <c r="M827" s="502" t="str">
        <f>IF(基本情報入力シート!X864="","",基本情報入力シート!X864)</f>
        <v/>
      </c>
      <c r="N827" s="512" t="str">
        <f>IF(基本情報入力シート!Y864="","",基本情報入力シート!Y864)</f>
        <v/>
      </c>
      <c r="O827" s="519"/>
      <c r="P827" s="523"/>
      <c r="Q827" s="526"/>
      <c r="R827" s="533"/>
      <c r="S827" s="537"/>
      <c r="T827" s="541" t="e">
        <v>#N/A</v>
      </c>
      <c r="U827" s="545"/>
      <c r="V827" s="551"/>
      <c r="W827" s="552"/>
      <c r="X827" s="560" t="e">
        <v>#N/A</v>
      </c>
      <c r="Y827" s="560"/>
      <c r="Z827" s="564"/>
      <c r="AA827" s="569"/>
      <c r="AB827" s="573" t="e">
        <v>#N/A</v>
      </c>
      <c r="AC827" s="577"/>
      <c r="AD827" s="580" t="str">
        <f t="shared" si="48"/>
        <v/>
      </c>
      <c r="AE827" s="583" t="str">
        <f t="shared" si="49"/>
        <v/>
      </c>
      <c r="AF827" s="583" t="str">
        <f t="shared" si="50"/>
        <v/>
      </c>
      <c r="AG827" s="583" t="str">
        <f t="shared" si="51"/>
        <v/>
      </c>
    </row>
    <row r="828" spans="1:33" ht="24.9" customHeight="1">
      <c r="A828" s="477">
        <v>813</v>
      </c>
      <c r="B828" s="488" t="str">
        <f>IF(基本情報入力シート!C865="","",基本情報入力シート!C865)</f>
        <v/>
      </c>
      <c r="C828" s="488"/>
      <c r="D828" s="488"/>
      <c r="E828" s="488"/>
      <c r="F828" s="488"/>
      <c r="G828" s="488"/>
      <c r="H828" s="488"/>
      <c r="I828" s="488"/>
      <c r="J828" s="494" t="str">
        <f>IF(基本情報入力シート!M865="","",基本情報入力シート!M865)</f>
        <v/>
      </c>
      <c r="K828" s="495" t="str">
        <f>IF(基本情報入力シート!R865="","",基本情報入力シート!R865)</f>
        <v/>
      </c>
      <c r="L828" s="495" t="str">
        <f>IF(基本情報入力シート!W865="","",基本情報入力シート!W865)</f>
        <v/>
      </c>
      <c r="M828" s="502" t="str">
        <f>IF(基本情報入力シート!X865="","",基本情報入力シート!X865)</f>
        <v/>
      </c>
      <c r="N828" s="512" t="str">
        <f>IF(基本情報入力シート!Y865="","",基本情報入力シート!Y865)</f>
        <v/>
      </c>
      <c r="O828" s="519"/>
      <c r="P828" s="523"/>
      <c r="Q828" s="526"/>
      <c r="R828" s="533"/>
      <c r="S828" s="537"/>
      <c r="T828" s="541" t="e">
        <v>#N/A</v>
      </c>
      <c r="U828" s="545"/>
      <c r="V828" s="551"/>
      <c r="W828" s="552"/>
      <c r="X828" s="560" t="e">
        <v>#N/A</v>
      </c>
      <c r="Y828" s="560"/>
      <c r="Z828" s="564"/>
      <c r="AA828" s="569"/>
      <c r="AB828" s="573" t="e">
        <v>#N/A</v>
      </c>
      <c r="AC828" s="577"/>
      <c r="AD828" s="580" t="str">
        <f t="shared" si="48"/>
        <v/>
      </c>
      <c r="AE828" s="583" t="str">
        <f t="shared" si="49"/>
        <v/>
      </c>
      <c r="AF828" s="583" t="str">
        <f t="shared" si="50"/>
        <v/>
      </c>
      <c r="AG828" s="583" t="str">
        <f t="shared" si="51"/>
        <v/>
      </c>
    </row>
    <row r="829" spans="1:33" ht="24.9" customHeight="1">
      <c r="A829" s="477">
        <v>814</v>
      </c>
      <c r="B829" s="488" t="str">
        <f>IF(基本情報入力シート!C866="","",基本情報入力シート!C866)</f>
        <v/>
      </c>
      <c r="C829" s="488"/>
      <c r="D829" s="488"/>
      <c r="E829" s="488"/>
      <c r="F829" s="488"/>
      <c r="G829" s="488"/>
      <c r="H829" s="488"/>
      <c r="I829" s="488"/>
      <c r="J829" s="494" t="str">
        <f>IF(基本情報入力シート!M866="","",基本情報入力シート!M866)</f>
        <v/>
      </c>
      <c r="K829" s="495" t="str">
        <f>IF(基本情報入力シート!R866="","",基本情報入力シート!R866)</f>
        <v/>
      </c>
      <c r="L829" s="495" t="str">
        <f>IF(基本情報入力シート!W866="","",基本情報入力シート!W866)</f>
        <v/>
      </c>
      <c r="M829" s="502" t="str">
        <f>IF(基本情報入力シート!X866="","",基本情報入力シート!X866)</f>
        <v/>
      </c>
      <c r="N829" s="512" t="str">
        <f>IF(基本情報入力シート!Y866="","",基本情報入力シート!Y866)</f>
        <v/>
      </c>
      <c r="O829" s="519"/>
      <c r="P829" s="523"/>
      <c r="Q829" s="526"/>
      <c r="R829" s="533"/>
      <c r="S829" s="537"/>
      <c r="T829" s="541" t="e">
        <v>#N/A</v>
      </c>
      <c r="U829" s="545"/>
      <c r="V829" s="551"/>
      <c r="W829" s="552"/>
      <c r="X829" s="560" t="e">
        <v>#N/A</v>
      </c>
      <c r="Y829" s="560"/>
      <c r="Z829" s="564"/>
      <c r="AA829" s="569"/>
      <c r="AB829" s="573" t="e">
        <v>#N/A</v>
      </c>
      <c r="AC829" s="577"/>
      <c r="AD829" s="580" t="str">
        <f t="shared" si="48"/>
        <v/>
      </c>
      <c r="AE829" s="583" t="str">
        <f t="shared" si="49"/>
        <v/>
      </c>
      <c r="AF829" s="583" t="str">
        <f t="shared" si="50"/>
        <v/>
      </c>
      <c r="AG829" s="583" t="str">
        <f t="shared" si="51"/>
        <v/>
      </c>
    </row>
    <row r="830" spans="1:33" ht="24.9" customHeight="1">
      <c r="A830" s="477">
        <v>815</v>
      </c>
      <c r="B830" s="488" t="str">
        <f>IF(基本情報入力シート!C867="","",基本情報入力シート!C867)</f>
        <v/>
      </c>
      <c r="C830" s="488"/>
      <c r="D830" s="488"/>
      <c r="E830" s="488"/>
      <c r="F830" s="488"/>
      <c r="G830" s="488"/>
      <c r="H830" s="488"/>
      <c r="I830" s="488"/>
      <c r="J830" s="494" t="str">
        <f>IF(基本情報入力シート!M867="","",基本情報入力シート!M867)</f>
        <v/>
      </c>
      <c r="K830" s="495" t="str">
        <f>IF(基本情報入力シート!R867="","",基本情報入力シート!R867)</f>
        <v/>
      </c>
      <c r="L830" s="495" t="str">
        <f>IF(基本情報入力シート!W867="","",基本情報入力シート!W867)</f>
        <v/>
      </c>
      <c r="M830" s="502" t="str">
        <f>IF(基本情報入力シート!X867="","",基本情報入力シート!X867)</f>
        <v/>
      </c>
      <c r="N830" s="512" t="str">
        <f>IF(基本情報入力シート!Y867="","",基本情報入力シート!Y867)</f>
        <v/>
      </c>
      <c r="O830" s="519"/>
      <c r="P830" s="523"/>
      <c r="Q830" s="526"/>
      <c r="R830" s="533"/>
      <c r="S830" s="537"/>
      <c r="T830" s="541" t="e">
        <v>#N/A</v>
      </c>
      <c r="U830" s="545"/>
      <c r="V830" s="551"/>
      <c r="W830" s="552"/>
      <c r="X830" s="560" t="e">
        <v>#N/A</v>
      </c>
      <c r="Y830" s="560"/>
      <c r="Z830" s="564"/>
      <c r="AA830" s="569"/>
      <c r="AB830" s="573" t="e">
        <v>#N/A</v>
      </c>
      <c r="AC830" s="577"/>
      <c r="AD830" s="580" t="str">
        <f t="shared" si="48"/>
        <v/>
      </c>
      <c r="AE830" s="583" t="str">
        <f t="shared" si="49"/>
        <v/>
      </c>
      <c r="AF830" s="583" t="str">
        <f t="shared" si="50"/>
        <v/>
      </c>
      <c r="AG830" s="583" t="str">
        <f t="shared" si="51"/>
        <v/>
      </c>
    </row>
    <row r="831" spans="1:33" ht="24.9" customHeight="1">
      <c r="A831" s="477">
        <v>816</v>
      </c>
      <c r="B831" s="488" t="str">
        <f>IF(基本情報入力シート!C868="","",基本情報入力シート!C868)</f>
        <v/>
      </c>
      <c r="C831" s="488"/>
      <c r="D831" s="488"/>
      <c r="E831" s="488"/>
      <c r="F831" s="488"/>
      <c r="G831" s="488"/>
      <c r="H831" s="488"/>
      <c r="I831" s="488"/>
      <c r="J831" s="494" t="str">
        <f>IF(基本情報入力シート!M868="","",基本情報入力シート!M868)</f>
        <v/>
      </c>
      <c r="K831" s="495" t="str">
        <f>IF(基本情報入力シート!R868="","",基本情報入力シート!R868)</f>
        <v/>
      </c>
      <c r="L831" s="495" t="str">
        <f>IF(基本情報入力シート!W868="","",基本情報入力シート!W868)</f>
        <v/>
      </c>
      <c r="M831" s="502" t="str">
        <f>IF(基本情報入力シート!X868="","",基本情報入力シート!X868)</f>
        <v/>
      </c>
      <c r="N831" s="512" t="str">
        <f>IF(基本情報入力シート!Y868="","",基本情報入力シート!Y868)</f>
        <v/>
      </c>
      <c r="O831" s="519"/>
      <c r="P831" s="523"/>
      <c r="Q831" s="526"/>
      <c r="R831" s="533"/>
      <c r="S831" s="537"/>
      <c r="T831" s="541" t="e">
        <v>#N/A</v>
      </c>
      <c r="U831" s="545"/>
      <c r="V831" s="551"/>
      <c r="W831" s="552"/>
      <c r="X831" s="560" t="e">
        <v>#N/A</v>
      </c>
      <c r="Y831" s="560"/>
      <c r="Z831" s="564"/>
      <c r="AA831" s="569"/>
      <c r="AB831" s="573" t="e">
        <v>#N/A</v>
      </c>
      <c r="AC831" s="577"/>
      <c r="AD831" s="580" t="str">
        <f t="shared" si="48"/>
        <v/>
      </c>
      <c r="AE831" s="583" t="str">
        <f t="shared" si="49"/>
        <v/>
      </c>
      <c r="AF831" s="583" t="str">
        <f t="shared" si="50"/>
        <v/>
      </c>
      <c r="AG831" s="583" t="str">
        <f t="shared" si="51"/>
        <v/>
      </c>
    </row>
    <row r="832" spans="1:33" ht="24.9" customHeight="1">
      <c r="A832" s="477">
        <v>817</v>
      </c>
      <c r="B832" s="488" t="str">
        <f>IF(基本情報入力シート!C869="","",基本情報入力シート!C869)</f>
        <v/>
      </c>
      <c r="C832" s="488"/>
      <c r="D832" s="488"/>
      <c r="E832" s="488"/>
      <c r="F832" s="488"/>
      <c r="G832" s="488"/>
      <c r="H832" s="488"/>
      <c r="I832" s="488"/>
      <c r="J832" s="494" t="str">
        <f>IF(基本情報入力シート!M869="","",基本情報入力シート!M869)</f>
        <v/>
      </c>
      <c r="K832" s="495" t="str">
        <f>IF(基本情報入力シート!R869="","",基本情報入力シート!R869)</f>
        <v/>
      </c>
      <c r="L832" s="495" t="str">
        <f>IF(基本情報入力シート!W869="","",基本情報入力シート!W869)</f>
        <v/>
      </c>
      <c r="M832" s="502" t="str">
        <f>IF(基本情報入力シート!X869="","",基本情報入力シート!X869)</f>
        <v/>
      </c>
      <c r="N832" s="512" t="str">
        <f>IF(基本情報入力シート!Y869="","",基本情報入力シート!Y869)</f>
        <v/>
      </c>
      <c r="O832" s="519"/>
      <c r="P832" s="523"/>
      <c r="Q832" s="526"/>
      <c r="R832" s="533"/>
      <c r="S832" s="537"/>
      <c r="T832" s="541" t="e">
        <v>#N/A</v>
      </c>
      <c r="U832" s="545"/>
      <c r="V832" s="551"/>
      <c r="W832" s="552"/>
      <c r="X832" s="560" t="e">
        <v>#N/A</v>
      </c>
      <c r="Y832" s="560"/>
      <c r="Z832" s="564"/>
      <c r="AA832" s="569"/>
      <c r="AB832" s="573" t="e">
        <v>#N/A</v>
      </c>
      <c r="AC832" s="577"/>
      <c r="AD832" s="580" t="str">
        <f t="shared" si="48"/>
        <v/>
      </c>
      <c r="AE832" s="583" t="str">
        <f t="shared" si="49"/>
        <v/>
      </c>
      <c r="AF832" s="583" t="str">
        <f t="shared" si="50"/>
        <v/>
      </c>
      <c r="AG832" s="583" t="str">
        <f t="shared" si="51"/>
        <v/>
      </c>
    </row>
    <row r="833" spans="1:33" ht="24.9" customHeight="1">
      <c r="A833" s="477">
        <v>818</v>
      </c>
      <c r="B833" s="488" t="str">
        <f>IF(基本情報入力シート!C870="","",基本情報入力シート!C870)</f>
        <v/>
      </c>
      <c r="C833" s="488"/>
      <c r="D833" s="488"/>
      <c r="E833" s="488"/>
      <c r="F833" s="488"/>
      <c r="G833" s="488"/>
      <c r="H833" s="488"/>
      <c r="I833" s="488"/>
      <c r="J833" s="494" t="str">
        <f>IF(基本情報入力シート!M870="","",基本情報入力シート!M870)</f>
        <v/>
      </c>
      <c r="K833" s="495" t="str">
        <f>IF(基本情報入力シート!R870="","",基本情報入力シート!R870)</f>
        <v/>
      </c>
      <c r="L833" s="495" t="str">
        <f>IF(基本情報入力シート!W870="","",基本情報入力シート!W870)</f>
        <v/>
      </c>
      <c r="M833" s="502" t="str">
        <f>IF(基本情報入力シート!X870="","",基本情報入力シート!X870)</f>
        <v/>
      </c>
      <c r="N833" s="512" t="str">
        <f>IF(基本情報入力シート!Y870="","",基本情報入力シート!Y870)</f>
        <v/>
      </c>
      <c r="O833" s="519"/>
      <c r="P833" s="523"/>
      <c r="Q833" s="526"/>
      <c r="R833" s="533"/>
      <c r="S833" s="537"/>
      <c r="T833" s="541" t="e">
        <v>#N/A</v>
      </c>
      <c r="U833" s="545"/>
      <c r="V833" s="551"/>
      <c r="W833" s="552"/>
      <c r="X833" s="560" t="e">
        <v>#N/A</v>
      </c>
      <c r="Y833" s="560"/>
      <c r="Z833" s="564"/>
      <c r="AA833" s="569"/>
      <c r="AB833" s="573" t="e">
        <v>#N/A</v>
      </c>
      <c r="AC833" s="577"/>
      <c r="AD833" s="580" t="str">
        <f t="shared" si="48"/>
        <v/>
      </c>
      <c r="AE833" s="583" t="str">
        <f t="shared" si="49"/>
        <v/>
      </c>
      <c r="AF833" s="583" t="str">
        <f t="shared" si="50"/>
        <v/>
      </c>
      <c r="AG833" s="583" t="str">
        <f t="shared" si="51"/>
        <v/>
      </c>
    </row>
    <row r="834" spans="1:33" ht="24.9" customHeight="1">
      <c r="A834" s="477">
        <v>819</v>
      </c>
      <c r="B834" s="488" t="str">
        <f>IF(基本情報入力シート!C871="","",基本情報入力シート!C871)</f>
        <v/>
      </c>
      <c r="C834" s="488"/>
      <c r="D834" s="488"/>
      <c r="E834" s="488"/>
      <c r="F834" s="488"/>
      <c r="G834" s="488"/>
      <c r="H834" s="488"/>
      <c r="I834" s="488"/>
      <c r="J834" s="494" t="str">
        <f>IF(基本情報入力シート!M871="","",基本情報入力シート!M871)</f>
        <v/>
      </c>
      <c r="K834" s="495" t="str">
        <f>IF(基本情報入力シート!R871="","",基本情報入力シート!R871)</f>
        <v/>
      </c>
      <c r="L834" s="495" t="str">
        <f>IF(基本情報入力シート!W871="","",基本情報入力シート!W871)</f>
        <v/>
      </c>
      <c r="M834" s="502" t="str">
        <f>IF(基本情報入力シート!X871="","",基本情報入力シート!X871)</f>
        <v/>
      </c>
      <c r="N834" s="512" t="str">
        <f>IF(基本情報入力シート!Y871="","",基本情報入力シート!Y871)</f>
        <v/>
      </c>
      <c r="O834" s="519"/>
      <c r="P834" s="523"/>
      <c r="Q834" s="526"/>
      <c r="R834" s="533"/>
      <c r="S834" s="537"/>
      <c r="T834" s="541" t="e">
        <v>#N/A</v>
      </c>
      <c r="U834" s="545"/>
      <c r="V834" s="551"/>
      <c r="W834" s="552"/>
      <c r="X834" s="560" t="e">
        <v>#N/A</v>
      </c>
      <c r="Y834" s="560"/>
      <c r="Z834" s="564"/>
      <c r="AA834" s="569"/>
      <c r="AB834" s="573" t="e">
        <v>#N/A</v>
      </c>
      <c r="AC834" s="577"/>
      <c r="AD834" s="580" t="str">
        <f t="shared" si="48"/>
        <v/>
      </c>
      <c r="AE834" s="583" t="str">
        <f t="shared" si="49"/>
        <v/>
      </c>
      <c r="AF834" s="583" t="str">
        <f t="shared" si="50"/>
        <v/>
      </c>
      <c r="AG834" s="583" t="str">
        <f t="shared" si="51"/>
        <v/>
      </c>
    </row>
    <row r="835" spans="1:33" ht="24.9" customHeight="1">
      <c r="A835" s="477">
        <v>820</v>
      </c>
      <c r="B835" s="488" t="str">
        <f>IF(基本情報入力シート!C872="","",基本情報入力シート!C872)</f>
        <v/>
      </c>
      <c r="C835" s="488"/>
      <c r="D835" s="488"/>
      <c r="E835" s="488"/>
      <c r="F835" s="488"/>
      <c r="G835" s="488"/>
      <c r="H835" s="488"/>
      <c r="I835" s="488"/>
      <c r="J835" s="494" t="str">
        <f>IF(基本情報入力シート!M872="","",基本情報入力シート!M872)</f>
        <v/>
      </c>
      <c r="K835" s="495" t="str">
        <f>IF(基本情報入力シート!R872="","",基本情報入力シート!R872)</f>
        <v/>
      </c>
      <c r="L835" s="495" t="str">
        <f>IF(基本情報入力シート!W872="","",基本情報入力シート!W872)</f>
        <v/>
      </c>
      <c r="M835" s="502" t="str">
        <f>IF(基本情報入力シート!X872="","",基本情報入力シート!X872)</f>
        <v/>
      </c>
      <c r="N835" s="512" t="str">
        <f>IF(基本情報入力シート!Y872="","",基本情報入力シート!Y872)</f>
        <v/>
      </c>
      <c r="O835" s="519"/>
      <c r="P835" s="523"/>
      <c r="Q835" s="526"/>
      <c r="R835" s="533"/>
      <c r="S835" s="537"/>
      <c r="T835" s="541" t="e">
        <v>#N/A</v>
      </c>
      <c r="U835" s="545"/>
      <c r="V835" s="551"/>
      <c r="W835" s="552"/>
      <c r="X835" s="560" t="e">
        <v>#N/A</v>
      </c>
      <c r="Y835" s="560"/>
      <c r="Z835" s="564"/>
      <c r="AA835" s="569"/>
      <c r="AB835" s="573" t="e">
        <v>#N/A</v>
      </c>
      <c r="AC835" s="577"/>
      <c r="AD835" s="580" t="str">
        <f t="shared" si="48"/>
        <v/>
      </c>
      <c r="AE835" s="583" t="str">
        <f t="shared" si="49"/>
        <v/>
      </c>
      <c r="AF835" s="583" t="str">
        <f t="shared" si="50"/>
        <v/>
      </c>
      <c r="AG835" s="583" t="str">
        <f t="shared" si="51"/>
        <v/>
      </c>
    </row>
    <row r="836" spans="1:33" ht="24.9" customHeight="1">
      <c r="A836" s="477">
        <v>821</v>
      </c>
      <c r="B836" s="488" t="str">
        <f>IF(基本情報入力シート!C873="","",基本情報入力シート!C873)</f>
        <v/>
      </c>
      <c r="C836" s="488"/>
      <c r="D836" s="488"/>
      <c r="E836" s="488"/>
      <c r="F836" s="488"/>
      <c r="G836" s="488"/>
      <c r="H836" s="488"/>
      <c r="I836" s="488"/>
      <c r="J836" s="494" t="str">
        <f>IF(基本情報入力シート!M873="","",基本情報入力シート!M873)</f>
        <v/>
      </c>
      <c r="K836" s="495" t="str">
        <f>IF(基本情報入力シート!R873="","",基本情報入力シート!R873)</f>
        <v/>
      </c>
      <c r="L836" s="495" t="str">
        <f>IF(基本情報入力シート!W873="","",基本情報入力シート!W873)</f>
        <v/>
      </c>
      <c r="M836" s="502" t="str">
        <f>IF(基本情報入力シート!X873="","",基本情報入力シート!X873)</f>
        <v/>
      </c>
      <c r="N836" s="512" t="str">
        <f>IF(基本情報入力シート!Y873="","",基本情報入力シート!Y873)</f>
        <v/>
      </c>
      <c r="O836" s="519"/>
      <c r="P836" s="523"/>
      <c r="Q836" s="526"/>
      <c r="R836" s="533"/>
      <c r="S836" s="537"/>
      <c r="T836" s="541" t="e">
        <v>#N/A</v>
      </c>
      <c r="U836" s="545"/>
      <c r="V836" s="551"/>
      <c r="W836" s="552"/>
      <c r="X836" s="560" t="e">
        <v>#N/A</v>
      </c>
      <c r="Y836" s="560"/>
      <c r="Z836" s="564"/>
      <c r="AA836" s="569"/>
      <c r="AB836" s="573" t="e">
        <v>#N/A</v>
      </c>
      <c r="AC836" s="577"/>
      <c r="AD836" s="580" t="str">
        <f t="shared" si="48"/>
        <v/>
      </c>
      <c r="AE836" s="583" t="str">
        <f t="shared" si="49"/>
        <v/>
      </c>
      <c r="AF836" s="583" t="str">
        <f t="shared" si="50"/>
        <v/>
      </c>
      <c r="AG836" s="583" t="str">
        <f t="shared" si="51"/>
        <v/>
      </c>
    </row>
    <row r="837" spans="1:33" ht="24.9" customHeight="1">
      <c r="A837" s="477">
        <v>822</v>
      </c>
      <c r="B837" s="488" t="str">
        <f>IF(基本情報入力シート!C874="","",基本情報入力シート!C874)</f>
        <v/>
      </c>
      <c r="C837" s="488"/>
      <c r="D837" s="488"/>
      <c r="E837" s="488"/>
      <c r="F837" s="488"/>
      <c r="G837" s="488"/>
      <c r="H837" s="488"/>
      <c r="I837" s="488"/>
      <c r="J837" s="494" t="str">
        <f>IF(基本情報入力シート!M874="","",基本情報入力シート!M874)</f>
        <v/>
      </c>
      <c r="K837" s="495" t="str">
        <f>IF(基本情報入力シート!R874="","",基本情報入力シート!R874)</f>
        <v/>
      </c>
      <c r="L837" s="495" t="str">
        <f>IF(基本情報入力シート!W874="","",基本情報入力シート!W874)</f>
        <v/>
      </c>
      <c r="M837" s="502" t="str">
        <f>IF(基本情報入力シート!X874="","",基本情報入力シート!X874)</f>
        <v/>
      </c>
      <c r="N837" s="512" t="str">
        <f>IF(基本情報入力シート!Y874="","",基本情報入力シート!Y874)</f>
        <v/>
      </c>
      <c r="O837" s="519"/>
      <c r="P837" s="523"/>
      <c r="Q837" s="526"/>
      <c r="R837" s="533"/>
      <c r="S837" s="537"/>
      <c r="T837" s="541" t="e">
        <v>#N/A</v>
      </c>
      <c r="U837" s="545"/>
      <c r="V837" s="551"/>
      <c r="W837" s="552"/>
      <c r="X837" s="560" t="e">
        <v>#N/A</v>
      </c>
      <c r="Y837" s="560"/>
      <c r="Z837" s="564"/>
      <c r="AA837" s="569"/>
      <c r="AB837" s="573" t="e">
        <v>#N/A</v>
      </c>
      <c r="AC837" s="577"/>
      <c r="AD837" s="580" t="str">
        <f t="shared" si="48"/>
        <v/>
      </c>
      <c r="AE837" s="583" t="str">
        <f t="shared" si="49"/>
        <v/>
      </c>
      <c r="AF837" s="583" t="str">
        <f t="shared" si="50"/>
        <v/>
      </c>
      <c r="AG837" s="583" t="str">
        <f t="shared" si="51"/>
        <v/>
      </c>
    </row>
    <row r="838" spans="1:33" ht="24.9" customHeight="1">
      <c r="A838" s="477">
        <v>823</v>
      </c>
      <c r="B838" s="488" t="str">
        <f>IF(基本情報入力シート!C875="","",基本情報入力シート!C875)</f>
        <v/>
      </c>
      <c r="C838" s="488"/>
      <c r="D838" s="488"/>
      <c r="E838" s="488"/>
      <c r="F838" s="488"/>
      <c r="G838" s="488"/>
      <c r="H838" s="488"/>
      <c r="I838" s="488"/>
      <c r="J838" s="494" t="str">
        <f>IF(基本情報入力シート!M875="","",基本情報入力シート!M875)</f>
        <v/>
      </c>
      <c r="K838" s="495" t="str">
        <f>IF(基本情報入力シート!R875="","",基本情報入力シート!R875)</f>
        <v/>
      </c>
      <c r="L838" s="495" t="str">
        <f>IF(基本情報入力シート!W875="","",基本情報入力シート!W875)</f>
        <v/>
      </c>
      <c r="M838" s="502" t="str">
        <f>IF(基本情報入力シート!X875="","",基本情報入力シート!X875)</f>
        <v/>
      </c>
      <c r="N838" s="512" t="str">
        <f>IF(基本情報入力シート!Y875="","",基本情報入力シート!Y875)</f>
        <v/>
      </c>
      <c r="O838" s="519"/>
      <c r="P838" s="523"/>
      <c r="Q838" s="526"/>
      <c r="R838" s="533"/>
      <c r="S838" s="537"/>
      <c r="T838" s="541" t="e">
        <v>#N/A</v>
      </c>
      <c r="U838" s="545"/>
      <c r="V838" s="551"/>
      <c r="W838" s="552"/>
      <c r="X838" s="560" t="e">
        <v>#N/A</v>
      </c>
      <c r="Y838" s="560"/>
      <c r="Z838" s="564"/>
      <c r="AA838" s="569"/>
      <c r="AB838" s="573" t="e">
        <v>#N/A</v>
      </c>
      <c r="AC838" s="577"/>
      <c r="AD838" s="580" t="str">
        <f t="shared" si="48"/>
        <v/>
      </c>
      <c r="AE838" s="583" t="str">
        <f t="shared" si="49"/>
        <v/>
      </c>
      <c r="AF838" s="583" t="str">
        <f t="shared" si="50"/>
        <v/>
      </c>
      <c r="AG838" s="583" t="str">
        <f t="shared" si="51"/>
        <v/>
      </c>
    </row>
    <row r="839" spans="1:33" ht="24.9" customHeight="1">
      <c r="A839" s="477">
        <v>824</v>
      </c>
      <c r="B839" s="488" t="str">
        <f>IF(基本情報入力シート!C876="","",基本情報入力シート!C876)</f>
        <v/>
      </c>
      <c r="C839" s="488"/>
      <c r="D839" s="488"/>
      <c r="E839" s="488"/>
      <c r="F839" s="488"/>
      <c r="G839" s="488"/>
      <c r="H839" s="488"/>
      <c r="I839" s="488"/>
      <c r="J839" s="494" t="str">
        <f>IF(基本情報入力シート!M876="","",基本情報入力シート!M876)</f>
        <v/>
      </c>
      <c r="K839" s="495" t="str">
        <f>IF(基本情報入力シート!R876="","",基本情報入力シート!R876)</f>
        <v/>
      </c>
      <c r="L839" s="495" t="str">
        <f>IF(基本情報入力シート!W876="","",基本情報入力シート!W876)</f>
        <v/>
      </c>
      <c r="M839" s="502" t="str">
        <f>IF(基本情報入力シート!X876="","",基本情報入力シート!X876)</f>
        <v/>
      </c>
      <c r="N839" s="512" t="str">
        <f>IF(基本情報入力シート!Y876="","",基本情報入力シート!Y876)</f>
        <v/>
      </c>
      <c r="O839" s="519"/>
      <c r="P839" s="523"/>
      <c r="Q839" s="526"/>
      <c r="R839" s="533"/>
      <c r="S839" s="537"/>
      <c r="T839" s="541" t="e">
        <v>#N/A</v>
      </c>
      <c r="U839" s="545"/>
      <c r="V839" s="551"/>
      <c r="W839" s="552"/>
      <c r="X839" s="560" t="e">
        <v>#N/A</v>
      </c>
      <c r="Y839" s="560"/>
      <c r="Z839" s="564"/>
      <c r="AA839" s="569"/>
      <c r="AB839" s="573" t="e">
        <v>#N/A</v>
      </c>
      <c r="AC839" s="577"/>
      <c r="AD839" s="580" t="str">
        <f t="shared" si="48"/>
        <v/>
      </c>
      <c r="AE839" s="583" t="str">
        <f t="shared" si="49"/>
        <v/>
      </c>
      <c r="AF839" s="583" t="str">
        <f t="shared" si="50"/>
        <v/>
      </c>
      <c r="AG839" s="583" t="str">
        <f t="shared" si="51"/>
        <v/>
      </c>
    </row>
    <row r="840" spans="1:33" ht="24.9" customHeight="1">
      <c r="A840" s="477">
        <v>825</v>
      </c>
      <c r="B840" s="488" t="str">
        <f>IF(基本情報入力シート!C877="","",基本情報入力シート!C877)</f>
        <v/>
      </c>
      <c r="C840" s="488"/>
      <c r="D840" s="488"/>
      <c r="E840" s="488"/>
      <c r="F840" s="488"/>
      <c r="G840" s="488"/>
      <c r="H840" s="488"/>
      <c r="I840" s="488"/>
      <c r="J840" s="494" t="str">
        <f>IF(基本情報入力シート!M877="","",基本情報入力シート!M877)</f>
        <v/>
      </c>
      <c r="K840" s="495" t="str">
        <f>IF(基本情報入力シート!R877="","",基本情報入力シート!R877)</f>
        <v/>
      </c>
      <c r="L840" s="495" t="str">
        <f>IF(基本情報入力シート!W877="","",基本情報入力シート!W877)</f>
        <v/>
      </c>
      <c r="M840" s="502" t="str">
        <f>IF(基本情報入力シート!X877="","",基本情報入力シート!X877)</f>
        <v/>
      </c>
      <c r="N840" s="512" t="str">
        <f>IF(基本情報入力シート!Y877="","",基本情報入力シート!Y877)</f>
        <v/>
      </c>
      <c r="O840" s="519"/>
      <c r="P840" s="523"/>
      <c r="Q840" s="526"/>
      <c r="R840" s="533"/>
      <c r="S840" s="537"/>
      <c r="T840" s="541" t="e">
        <v>#N/A</v>
      </c>
      <c r="U840" s="545"/>
      <c r="V840" s="551"/>
      <c r="W840" s="552"/>
      <c r="X840" s="560" t="e">
        <v>#N/A</v>
      </c>
      <c r="Y840" s="560"/>
      <c r="Z840" s="564"/>
      <c r="AA840" s="569"/>
      <c r="AB840" s="573" t="e">
        <v>#N/A</v>
      </c>
      <c r="AC840" s="577"/>
      <c r="AD840" s="580" t="str">
        <f t="shared" si="48"/>
        <v/>
      </c>
      <c r="AE840" s="583" t="str">
        <f t="shared" si="49"/>
        <v/>
      </c>
      <c r="AF840" s="583" t="str">
        <f t="shared" si="50"/>
        <v/>
      </c>
      <c r="AG840" s="583" t="str">
        <f t="shared" si="51"/>
        <v/>
      </c>
    </row>
    <row r="841" spans="1:33" ht="24.9" customHeight="1">
      <c r="A841" s="477">
        <v>826</v>
      </c>
      <c r="B841" s="488" t="str">
        <f>IF(基本情報入力シート!C878="","",基本情報入力シート!C878)</f>
        <v/>
      </c>
      <c r="C841" s="488"/>
      <c r="D841" s="488"/>
      <c r="E841" s="488"/>
      <c r="F841" s="488"/>
      <c r="G841" s="488"/>
      <c r="H841" s="488"/>
      <c r="I841" s="488"/>
      <c r="J841" s="494" t="str">
        <f>IF(基本情報入力シート!M878="","",基本情報入力シート!M878)</f>
        <v/>
      </c>
      <c r="K841" s="495" t="str">
        <f>IF(基本情報入力シート!R878="","",基本情報入力シート!R878)</f>
        <v/>
      </c>
      <c r="L841" s="495" t="str">
        <f>IF(基本情報入力シート!W878="","",基本情報入力シート!W878)</f>
        <v/>
      </c>
      <c r="M841" s="502" t="str">
        <f>IF(基本情報入力シート!X878="","",基本情報入力シート!X878)</f>
        <v/>
      </c>
      <c r="N841" s="512" t="str">
        <f>IF(基本情報入力シート!Y878="","",基本情報入力シート!Y878)</f>
        <v/>
      </c>
      <c r="O841" s="519"/>
      <c r="P841" s="523"/>
      <c r="Q841" s="526"/>
      <c r="R841" s="533"/>
      <c r="S841" s="537"/>
      <c r="T841" s="541" t="e">
        <v>#N/A</v>
      </c>
      <c r="U841" s="545"/>
      <c r="V841" s="551"/>
      <c r="W841" s="552"/>
      <c r="X841" s="560" t="e">
        <v>#N/A</v>
      </c>
      <c r="Y841" s="560"/>
      <c r="Z841" s="564"/>
      <c r="AA841" s="569"/>
      <c r="AB841" s="573" t="e">
        <v>#N/A</v>
      </c>
      <c r="AC841" s="577"/>
      <c r="AD841" s="580" t="str">
        <f t="shared" si="48"/>
        <v/>
      </c>
      <c r="AE841" s="583" t="str">
        <f t="shared" si="49"/>
        <v/>
      </c>
      <c r="AF841" s="583" t="str">
        <f t="shared" si="50"/>
        <v/>
      </c>
      <c r="AG841" s="583" t="str">
        <f t="shared" si="51"/>
        <v/>
      </c>
    </row>
    <row r="842" spans="1:33" ht="24.9" customHeight="1">
      <c r="A842" s="477">
        <v>827</v>
      </c>
      <c r="B842" s="488" t="str">
        <f>IF(基本情報入力シート!C879="","",基本情報入力シート!C879)</f>
        <v/>
      </c>
      <c r="C842" s="488"/>
      <c r="D842" s="488"/>
      <c r="E842" s="488"/>
      <c r="F842" s="488"/>
      <c r="G842" s="488"/>
      <c r="H842" s="488"/>
      <c r="I842" s="488"/>
      <c r="J842" s="494" t="str">
        <f>IF(基本情報入力シート!M879="","",基本情報入力シート!M879)</f>
        <v/>
      </c>
      <c r="K842" s="495" t="str">
        <f>IF(基本情報入力シート!R879="","",基本情報入力シート!R879)</f>
        <v/>
      </c>
      <c r="L842" s="495" t="str">
        <f>IF(基本情報入力シート!W879="","",基本情報入力シート!W879)</f>
        <v/>
      </c>
      <c r="M842" s="502" t="str">
        <f>IF(基本情報入力シート!X879="","",基本情報入力シート!X879)</f>
        <v/>
      </c>
      <c r="N842" s="512" t="str">
        <f>IF(基本情報入力シート!Y879="","",基本情報入力シート!Y879)</f>
        <v/>
      </c>
      <c r="O842" s="519"/>
      <c r="P842" s="523"/>
      <c r="Q842" s="526"/>
      <c r="R842" s="533"/>
      <c r="S842" s="537"/>
      <c r="T842" s="541" t="e">
        <v>#N/A</v>
      </c>
      <c r="U842" s="545"/>
      <c r="V842" s="551"/>
      <c r="W842" s="552"/>
      <c r="X842" s="560" t="e">
        <v>#N/A</v>
      </c>
      <c r="Y842" s="560"/>
      <c r="Z842" s="564"/>
      <c r="AA842" s="569"/>
      <c r="AB842" s="573" t="e">
        <v>#N/A</v>
      </c>
      <c r="AC842" s="577"/>
      <c r="AD842" s="580" t="str">
        <f t="shared" si="48"/>
        <v/>
      </c>
      <c r="AE842" s="583" t="str">
        <f t="shared" si="49"/>
        <v/>
      </c>
      <c r="AF842" s="583" t="str">
        <f t="shared" si="50"/>
        <v/>
      </c>
      <c r="AG842" s="583" t="str">
        <f t="shared" si="51"/>
        <v/>
      </c>
    </row>
    <row r="843" spans="1:33" ht="24.9" customHeight="1">
      <c r="A843" s="477">
        <v>828</v>
      </c>
      <c r="B843" s="488" t="str">
        <f>IF(基本情報入力シート!C880="","",基本情報入力シート!C880)</f>
        <v/>
      </c>
      <c r="C843" s="488"/>
      <c r="D843" s="488"/>
      <c r="E843" s="488"/>
      <c r="F843" s="488"/>
      <c r="G843" s="488"/>
      <c r="H843" s="488"/>
      <c r="I843" s="488"/>
      <c r="J843" s="494" t="str">
        <f>IF(基本情報入力シート!M880="","",基本情報入力シート!M880)</f>
        <v/>
      </c>
      <c r="K843" s="495" t="str">
        <f>IF(基本情報入力シート!R880="","",基本情報入力シート!R880)</f>
        <v/>
      </c>
      <c r="L843" s="495" t="str">
        <f>IF(基本情報入力シート!W880="","",基本情報入力シート!W880)</f>
        <v/>
      </c>
      <c r="M843" s="502" t="str">
        <f>IF(基本情報入力シート!X880="","",基本情報入力シート!X880)</f>
        <v/>
      </c>
      <c r="N843" s="512" t="str">
        <f>IF(基本情報入力シート!Y880="","",基本情報入力シート!Y880)</f>
        <v/>
      </c>
      <c r="O843" s="519"/>
      <c r="P843" s="523"/>
      <c r="Q843" s="526"/>
      <c r="R843" s="533"/>
      <c r="S843" s="537"/>
      <c r="T843" s="541" t="e">
        <v>#N/A</v>
      </c>
      <c r="U843" s="545"/>
      <c r="V843" s="551"/>
      <c r="W843" s="552"/>
      <c r="X843" s="560" t="e">
        <v>#N/A</v>
      </c>
      <c r="Y843" s="560"/>
      <c r="Z843" s="564"/>
      <c r="AA843" s="569"/>
      <c r="AB843" s="573" t="e">
        <v>#N/A</v>
      </c>
      <c r="AC843" s="577"/>
      <c r="AD843" s="580" t="str">
        <f t="shared" si="48"/>
        <v/>
      </c>
      <c r="AE843" s="583" t="str">
        <f t="shared" si="49"/>
        <v/>
      </c>
      <c r="AF843" s="583" t="str">
        <f t="shared" si="50"/>
        <v/>
      </c>
      <c r="AG843" s="583" t="str">
        <f t="shared" si="51"/>
        <v/>
      </c>
    </row>
    <row r="844" spans="1:33" ht="24.9" customHeight="1">
      <c r="A844" s="477">
        <v>829</v>
      </c>
      <c r="B844" s="488" t="str">
        <f>IF(基本情報入力シート!C881="","",基本情報入力シート!C881)</f>
        <v/>
      </c>
      <c r="C844" s="488"/>
      <c r="D844" s="488"/>
      <c r="E844" s="488"/>
      <c r="F844" s="488"/>
      <c r="G844" s="488"/>
      <c r="H844" s="488"/>
      <c r="I844" s="488"/>
      <c r="J844" s="494" t="str">
        <f>IF(基本情報入力シート!M881="","",基本情報入力シート!M881)</f>
        <v/>
      </c>
      <c r="K844" s="495" t="str">
        <f>IF(基本情報入力シート!R881="","",基本情報入力シート!R881)</f>
        <v/>
      </c>
      <c r="L844" s="495" t="str">
        <f>IF(基本情報入力シート!W881="","",基本情報入力シート!W881)</f>
        <v/>
      </c>
      <c r="M844" s="502" t="str">
        <f>IF(基本情報入力シート!X881="","",基本情報入力シート!X881)</f>
        <v/>
      </c>
      <c r="N844" s="512" t="str">
        <f>IF(基本情報入力シート!Y881="","",基本情報入力シート!Y881)</f>
        <v/>
      </c>
      <c r="O844" s="519"/>
      <c r="P844" s="523"/>
      <c r="Q844" s="526"/>
      <c r="R844" s="533"/>
      <c r="S844" s="537"/>
      <c r="T844" s="541" t="e">
        <v>#N/A</v>
      </c>
      <c r="U844" s="545"/>
      <c r="V844" s="551"/>
      <c r="W844" s="552"/>
      <c r="X844" s="560" t="e">
        <v>#N/A</v>
      </c>
      <c r="Y844" s="560"/>
      <c r="Z844" s="564"/>
      <c r="AA844" s="569"/>
      <c r="AB844" s="573" t="e">
        <v>#N/A</v>
      </c>
      <c r="AC844" s="577"/>
      <c r="AD844" s="580" t="str">
        <f t="shared" si="48"/>
        <v/>
      </c>
      <c r="AE844" s="583" t="str">
        <f t="shared" si="49"/>
        <v/>
      </c>
      <c r="AF844" s="583" t="str">
        <f t="shared" si="50"/>
        <v/>
      </c>
      <c r="AG844" s="583" t="str">
        <f t="shared" si="51"/>
        <v/>
      </c>
    </row>
    <row r="845" spans="1:33" ht="24.9" customHeight="1">
      <c r="A845" s="477">
        <v>830</v>
      </c>
      <c r="B845" s="488" t="str">
        <f>IF(基本情報入力シート!C882="","",基本情報入力シート!C882)</f>
        <v/>
      </c>
      <c r="C845" s="488"/>
      <c r="D845" s="488"/>
      <c r="E845" s="488"/>
      <c r="F845" s="488"/>
      <c r="G845" s="488"/>
      <c r="H845" s="488"/>
      <c r="I845" s="488"/>
      <c r="J845" s="494" t="str">
        <f>IF(基本情報入力シート!M882="","",基本情報入力シート!M882)</f>
        <v/>
      </c>
      <c r="K845" s="495" t="str">
        <f>IF(基本情報入力シート!R882="","",基本情報入力シート!R882)</f>
        <v/>
      </c>
      <c r="L845" s="495" t="str">
        <f>IF(基本情報入力シート!W882="","",基本情報入力シート!W882)</f>
        <v/>
      </c>
      <c r="M845" s="502" t="str">
        <f>IF(基本情報入力シート!X882="","",基本情報入力シート!X882)</f>
        <v/>
      </c>
      <c r="N845" s="512" t="str">
        <f>IF(基本情報入力シート!Y882="","",基本情報入力シート!Y882)</f>
        <v/>
      </c>
      <c r="O845" s="519"/>
      <c r="P845" s="523"/>
      <c r="Q845" s="526"/>
      <c r="R845" s="533"/>
      <c r="S845" s="537"/>
      <c r="T845" s="541" t="e">
        <v>#N/A</v>
      </c>
      <c r="U845" s="545"/>
      <c r="V845" s="551"/>
      <c r="W845" s="552"/>
      <c r="X845" s="560" t="e">
        <v>#N/A</v>
      </c>
      <c r="Y845" s="560"/>
      <c r="Z845" s="564"/>
      <c r="AA845" s="569"/>
      <c r="AB845" s="573" t="e">
        <v>#N/A</v>
      </c>
      <c r="AC845" s="577"/>
      <c r="AD845" s="580" t="str">
        <f t="shared" si="48"/>
        <v/>
      </c>
      <c r="AE845" s="583" t="str">
        <f t="shared" si="49"/>
        <v/>
      </c>
      <c r="AF845" s="583" t="str">
        <f t="shared" si="50"/>
        <v/>
      </c>
      <c r="AG845" s="583" t="str">
        <f t="shared" si="51"/>
        <v/>
      </c>
    </row>
    <row r="846" spans="1:33" ht="24.9" customHeight="1">
      <c r="A846" s="477">
        <v>831</v>
      </c>
      <c r="B846" s="488" t="str">
        <f>IF(基本情報入力シート!C883="","",基本情報入力シート!C883)</f>
        <v/>
      </c>
      <c r="C846" s="488"/>
      <c r="D846" s="488"/>
      <c r="E846" s="488"/>
      <c r="F846" s="488"/>
      <c r="G846" s="488"/>
      <c r="H846" s="488"/>
      <c r="I846" s="488"/>
      <c r="J846" s="494" t="str">
        <f>IF(基本情報入力シート!M883="","",基本情報入力シート!M883)</f>
        <v/>
      </c>
      <c r="K846" s="495" t="str">
        <f>IF(基本情報入力シート!R883="","",基本情報入力シート!R883)</f>
        <v/>
      </c>
      <c r="L846" s="495" t="str">
        <f>IF(基本情報入力シート!W883="","",基本情報入力シート!W883)</f>
        <v/>
      </c>
      <c r="M846" s="502" t="str">
        <f>IF(基本情報入力シート!X883="","",基本情報入力シート!X883)</f>
        <v/>
      </c>
      <c r="N846" s="512" t="str">
        <f>IF(基本情報入力シート!Y883="","",基本情報入力シート!Y883)</f>
        <v/>
      </c>
      <c r="O846" s="519"/>
      <c r="P846" s="523"/>
      <c r="Q846" s="526"/>
      <c r="R846" s="533"/>
      <c r="S846" s="537"/>
      <c r="T846" s="541" t="e">
        <v>#N/A</v>
      </c>
      <c r="U846" s="545"/>
      <c r="V846" s="551"/>
      <c r="W846" s="552"/>
      <c r="X846" s="560" t="e">
        <v>#N/A</v>
      </c>
      <c r="Y846" s="560"/>
      <c r="Z846" s="564"/>
      <c r="AA846" s="569"/>
      <c r="AB846" s="573" t="e">
        <v>#N/A</v>
      </c>
      <c r="AC846" s="577"/>
      <c r="AD846" s="580" t="str">
        <f t="shared" si="48"/>
        <v/>
      </c>
      <c r="AE846" s="583" t="str">
        <f t="shared" si="49"/>
        <v/>
      </c>
      <c r="AF846" s="583" t="str">
        <f t="shared" si="50"/>
        <v/>
      </c>
      <c r="AG846" s="583" t="str">
        <f t="shared" si="51"/>
        <v/>
      </c>
    </row>
    <row r="847" spans="1:33" ht="24.9" customHeight="1">
      <c r="A847" s="477">
        <v>832</v>
      </c>
      <c r="B847" s="488" t="str">
        <f>IF(基本情報入力シート!C884="","",基本情報入力シート!C884)</f>
        <v/>
      </c>
      <c r="C847" s="488"/>
      <c r="D847" s="488"/>
      <c r="E847" s="488"/>
      <c r="F847" s="488"/>
      <c r="G847" s="488"/>
      <c r="H847" s="488"/>
      <c r="I847" s="488"/>
      <c r="J847" s="494" t="str">
        <f>IF(基本情報入力シート!M884="","",基本情報入力シート!M884)</f>
        <v/>
      </c>
      <c r="K847" s="495" t="str">
        <f>IF(基本情報入力シート!R884="","",基本情報入力シート!R884)</f>
        <v/>
      </c>
      <c r="L847" s="495" t="str">
        <f>IF(基本情報入力シート!W884="","",基本情報入力シート!W884)</f>
        <v/>
      </c>
      <c r="M847" s="502" t="str">
        <f>IF(基本情報入力シート!X884="","",基本情報入力シート!X884)</f>
        <v/>
      </c>
      <c r="N847" s="512" t="str">
        <f>IF(基本情報入力シート!Y884="","",基本情報入力シート!Y884)</f>
        <v/>
      </c>
      <c r="O847" s="519"/>
      <c r="P847" s="523"/>
      <c r="Q847" s="526"/>
      <c r="R847" s="533"/>
      <c r="S847" s="537"/>
      <c r="T847" s="541" t="e">
        <v>#N/A</v>
      </c>
      <c r="U847" s="545"/>
      <c r="V847" s="551"/>
      <c r="W847" s="552"/>
      <c r="X847" s="560" t="e">
        <v>#N/A</v>
      </c>
      <c r="Y847" s="560"/>
      <c r="Z847" s="564"/>
      <c r="AA847" s="569"/>
      <c r="AB847" s="573" t="e">
        <v>#N/A</v>
      </c>
      <c r="AC847" s="577"/>
      <c r="AD847" s="580" t="str">
        <f t="shared" si="48"/>
        <v/>
      </c>
      <c r="AE847" s="583" t="str">
        <f t="shared" si="49"/>
        <v/>
      </c>
      <c r="AF847" s="583" t="str">
        <f t="shared" si="50"/>
        <v/>
      </c>
      <c r="AG847" s="583" t="str">
        <f t="shared" si="51"/>
        <v/>
      </c>
    </row>
    <row r="848" spans="1:33" ht="24.9" customHeight="1">
      <c r="A848" s="477">
        <v>833</v>
      </c>
      <c r="B848" s="488" t="str">
        <f>IF(基本情報入力シート!C885="","",基本情報入力シート!C885)</f>
        <v/>
      </c>
      <c r="C848" s="488"/>
      <c r="D848" s="488"/>
      <c r="E848" s="488"/>
      <c r="F848" s="488"/>
      <c r="G848" s="488"/>
      <c r="H848" s="488"/>
      <c r="I848" s="488"/>
      <c r="J848" s="494" t="str">
        <f>IF(基本情報入力シート!M885="","",基本情報入力シート!M885)</f>
        <v/>
      </c>
      <c r="K848" s="495" t="str">
        <f>IF(基本情報入力シート!R885="","",基本情報入力シート!R885)</f>
        <v/>
      </c>
      <c r="L848" s="495" t="str">
        <f>IF(基本情報入力シート!W885="","",基本情報入力シート!W885)</f>
        <v/>
      </c>
      <c r="M848" s="502" t="str">
        <f>IF(基本情報入力シート!X885="","",基本情報入力シート!X885)</f>
        <v/>
      </c>
      <c r="N848" s="512" t="str">
        <f>IF(基本情報入力シート!Y885="","",基本情報入力シート!Y885)</f>
        <v/>
      </c>
      <c r="O848" s="519"/>
      <c r="P848" s="523"/>
      <c r="Q848" s="526"/>
      <c r="R848" s="533"/>
      <c r="S848" s="537"/>
      <c r="T848" s="541" t="e">
        <v>#N/A</v>
      </c>
      <c r="U848" s="545"/>
      <c r="V848" s="551"/>
      <c r="W848" s="552"/>
      <c r="X848" s="560" t="e">
        <v>#N/A</v>
      </c>
      <c r="Y848" s="560"/>
      <c r="Z848" s="564"/>
      <c r="AA848" s="569"/>
      <c r="AB848" s="573" t="e">
        <v>#N/A</v>
      </c>
      <c r="AC848" s="577"/>
      <c r="AD848" s="580" t="str">
        <f t="shared" ref="AD848:AD911" si="52">IF(OR(U848="特定加算Ⅰ",U848="特定加算Ⅱ"),IF(OR(AND(N848&lt;&gt;"訪問型サービス（総合事業）",N848&lt;&gt;"通所型サービス（総合事業）",N848&lt;&gt;"（介護予防）短期入所生活介護",N848&lt;&gt;"（介護予防）短期入所療養介護（老健）",N848&lt;&gt;"（介護予防）短期入所療養介護 （病院等（老健以外）)",N848&lt;&gt;"（介護予防）短期入所療養介護（医療院）"),W848&lt;&gt;""),1,""),"")</f>
        <v/>
      </c>
      <c r="AE848" s="583" t="str">
        <f t="shared" ref="AE848:AE911" si="53">IF(AND(O848="",R848=""),"",O848&amp;"から"&amp;R848)</f>
        <v/>
      </c>
      <c r="AF848" s="583" t="str">
        <f t="shared" ref="AF848:AF911" si="54">IF(AND(P848="",U848=""),"",P848&amp;"から"&amp;U848)</f>
        <v/>
      </c>
      <c r="AG848" s="583" t="str">
        <f t="shared" ref="AG848:AG911" si="55">IF(AND(Q848="",Z848=""),"",Q848&amp;"から"&amp;Z848)</f>
        <v/>
      </c>
    </row>
    <row r="849" spans="1:33" ht="24.9" customHeight="1">
      <c r="A849" s="477">
        <v>834</v>
      </c>
      <c r="B849" s="488" t="str">
        <f>IF(基本情報入力シート!C886="","",基本情報入力シート!C886)</f>
        <v/>
      </c>
      <c r="C849" s="488"/>
      <c r="D849" s="488"/>
      <c r="E849" s="488"/>
      <c r="F849" s="488"/>
      <c r="G849" s="488"/>
      <c r="H849" s="488"/>
      <c r="I849" s="488"/>
      <c r="J849" s="494" t="str">
        <f>IF(基本情報入力シート!M886="","",基本情報入力シート!M886)</f>
        <v/>
      </c>
      <c r="K849" s="495" t="str">
        <f>IF(基本情報入力シート!R886="","",基本情報入力シート!R886)</f>
        <v/>
      </c>
      <c r="L849" s="495" t="str">
        <f>IF(基本情報入力シート!W886="","",基本情報入力シート!W886)</f>
        <v/>
      </c>
      <c r="M849" s="502" t="str">
        <f>IF(基本情報入力シート!X886="","",基本情報入力シート!X886)</f>
        <v/>
      </c>
      <c r="N849" s="512" t="str">
        <f>IF(基本情報入力シート!Y886="","",基本情報入力シート!Y886)</f>
        <v/>
      </c>
      <c r="O849" s="519"/>
      <c r="P849" s="523"/>
      <c r="Q849" s="526"/>
      <c r="R849" s="533"/>
      <c r="S849" s="537"/>
      <c r="T849" s="541" t="e">
        <v>#N/A</v>
      </c>
      <c r="U849" s="545"/>
      <c r="V849" s="551"/>
      <c r="W849" s="552"/>
      <c r="X849" s="560" t="e">
        <v>#N/A</v>
      </c>
      <c r="Y849" s="560"/>
      <c r="Z849" s="564"/>
      <c r="AA849" s="569"/>
      <c r="AB849" s="573" t="e">
        <v>#N/A</v>
      </c>
      <c r="AC849" s="577"/>
      <c r="AD849" s="580" t="str">
        <f t="shared" si="52"/>
        <v/>
      </c>
      <c r="AE849" s="583" t="str">
        <f t="shared" si="53"/>
        <v/>
      </c>
      <c r="AF849" s="583" t="str">
        <f t="shared" si="54"/>
        <v/>
      </c>
      <c r="AG849" s="583" t="str">
        <f t="shared" si="55"/>
        <v/>
      </c>
    </row>
    <row r="850" spans="1:33" ht="24.9" customHeight="1">
      <c r="A850" s="477">
        <v>835</v>
      </c>
      <c r="B850" s="488" t="str">
        <f>IF(基本情報入力シート!C887="","",基本情報入力シート!C887)</f>
        <v/>
      </c>
      <c r="C850" s="488"/>
      <c r="D850" s="488"/>
      <c r="E850" s="488"/>
      <c r="F850" s="488"/>
      <c r="G850" s="488"/>
      <c r="H850" s="488"/>
      <c r="I850" s="488"/>
      <c r="J850" s="494" t="str">
        <f>IF(基本情報入力シート!M887="","",基本情報入力シート!M887)</f>
        <v/>
      </c>
      <c r="K850" s="495" t="str">
        <f>IF(基本情報入力シート!R887="","",基本情報入力シート!R887)</f>
        <v/>
      </c>
      <c r="L850" s="495" t="str">
        <f>IF(基本情報入力シート!W887="","",基本情報入力シート!W887)</f>
        <v/>
      </c>
      <c r="M850" s="502" t="str">
        <f>IF(基本情報入力シート!X887="","",基本情報入力シート!X887)</f>
        <v/>
      </c>
      <c r="N850" s="512" t="str">
        <f>IF(基本情報入力シート!Y887="","",基本情報入力シート!Y887)</f>
        <v/>
      </c>
      <c r="O850" s="519"/>
      <c r="P850" s="523"/>
      <c r="Q850" s="526"/>
      <c r="R850" s="533"/>
      <c r="S850" s="537"/>
      <c r="T850" s="541" t="e">
        <v>#N/A</v>
      </c>
      <c r="U850" s="545"/>
      <c r="V850" s="551"/>
      <c r="W850" s="552"/>
      <c r="X850" s="560" t="e">
        <v>#N/A</v>
      </c>
      <c r="Y850" s="560"/>
      <c r="Z850" s="564"/>
      <c r="AA850" s="569"/>
      <c r="AB850" s="573" t="e">
        <v>#N/A</v>
      </c>
      <c r="AC850" s="577"/>
      <c r="AD850" s="580" t="str">
        <f t="shared" si="52"/>
        <v/>
      </c>
      <c r="AE850" s="583" t="str">
        <f t="shared" si="53"/>
        <v/>
      </c>
      <c r="AF850" s="583" t="str">
        <f t="shared" si="54"/>
        <v/>
      </c>
      <c r="AG850" s="583" t="str">
        <f t="shared" si="55"/>
        <v/>
      </c>
    </row>
    <row r="851" spans="1:33" ht="24.9" customHeight="1">
      <c r="A851" s="477">
        <v>836</v>
      </c>
      <c r="B851" s="488" t="str">
        <f>IF(基本情報入力シート!C888="","",基本情報入力シート!C888)</f>
        <v/>
      </c>
      <c r="C851" s="488"/>
      <c r="D851" s="488"/>
      <c r="E851" s="488"/>
      <c r="F851" s="488"/>
      <c r="G851" s="488"/>
      <c r="H851" s="488"/>
      <c r="I851" s="488"/>
      <c r="J851" s="494" t="str">
        <f>IF(基本情報入力シート!M888="","",基本情報入力シート!M888)</f>
        <v/>
      </c>
      <c r="K851" s="495" t="str">
        <f>IF(基本情報入力シート!R888="","",基本情報入力シート!R888)</f>
        <v/>
      </c>
      <c r="L851" s="495" t="str">
        <f>IF(基本情報入力シート!W888="","",基本情報入力シート!W888)</f>
        <v/>
      </c>
      <c r="M851" s="502" t="str">
        <f>IF(基本情報入力シート!X888="","",基本情報入力シート!X888)</f>
        <v/>
      </c>
      <c r="N851" s="512" t="str">
        <f>IF(基本情報入力シート!Y888="","",基本情報入力シート!Y888)</f>
        <v/>
      </c>
      <c r="O851" s="519"/>
      <c r="P851" s="523"/>
      <c r="Q851" s="526"/>
      <c r="R851" s="533"/>
      <c r="S851" s="537"/>
      <c r="T851" s="541" t="e">
        <v>#N/A</v>
      </c>
      <c r="U851" s="545"/>
      <c r="V851" s="551"/>
      <c r="W851" s="552"/>
      <c r="X851" s="560" t="e">
        <v>#N/A</v>
      </c>
      <c r="Y851" s="560"/>
      <c r="Z851" s="564"/>
      <c r="AA851" s="569"/>
      <c r="AB851" s="573" t="e">
        <v>#N/A</v>
      </c>
      <c r="AC851" s="577"/>
      <c r="AD851" s="580" t="str">
        <f t="shared" si="52"/>
        <v/>
      </c>
      <c r="AE851" s="583" t="str">
        <f t="shared" si="53"/>
        <v/>
      </c>
      <c r="AF851" s="583" t="str">
        <f t="shared" si="54"/>
        <v/>
      </c>
      <c r="AG851" s="583" t="str">
        <f t="shared" si="55"/>
        <v/>
      </c>
    </row>
    <row r="852" spans="1:33" ht="24.9" customHeight="1">
      <c r="A852" s="477">
        <v>837</v>
      </c>
      <c r="B852" s="488" t="str">
        <f>IF(基本情報入力シート!C889="","",基本情報入力シート!C889)</f>
        <v/>
      </c>
      <c r="C852" s="488"/>
      <c r="D852" s="488"/>
      <c r="E852" s="488"/>
      <c r="F852" s="488"/>
      <c r="G852" s="488"/>
      <c r="H852" s="488"/>
      <c r="I852" s="488"/>
      <c r="J852" s="494" t="str">
        <f>IF(基本情報入力シート!M889="","",基本情報入力シート!M889)</f>
        <v/>
      </c>
      <c r="K852" s="495" t="str">
        <f>IF(基本情報入力シート!R889="","",基本情報入力シート!R889)</f>
        <v/>
      </c>
      <c r="L852" s="495" t="str">
        <f>IF(基本情報入力シート!W889="","",基本情報入力シート!W889)</f>
        <v/>
      </c>
      <c r="M852" s="502" t="str">
        <f>IF(基本情報入力シート!X889="","",基本情報入力シート!X889)</f>
        <v/>
      </c>
      <c r="N852" s="512" t="str">
        <f>IF(基本情報入力シート!Y889="","",基本情報入力シート!Y889)</f>
        <v/>
      </c>
      <c r="O852" s="519"/>
      <c r="P852" s="523"/>
      <c r="Q852" s="526"/>
      <c r="R852" s="533"/>
      <c r="S852" s="537"/>
      <c r="T852" s="541" t="e">
        <v>#N/A</v>
      </c>
      <c r="U852" s="545"/>
      <c r="V852" s="551"/>
      <c r="W852" s="552"/>
      <c r="X852" s="560" t="e">
        <v>#N/A</v>
      </c>
      <c r="Y852" s="560"/>
      <c r="Z852" s="564"/>
      <c r="AA852" s="569"/>
      <c r="AB852" s="573" t="e">
        <v>#N/A</v>
      </c>
      <c r="AC852" s="577"/>
      <c r="AD852" s="580" t="str">
        <f t="shared" si="52"/>
        <v/>
      </c>
      <c r="AE852" s="583" t="str">
        <f t="shared" si="53"/>
        <v/>
      </c>
      <c r="AF852" s="583" t="str">
        <f t="shared" si="54"/>
        <v/>
      </c>
      <c r="AG852" s="583" t="str">
        <f t="shared" si="55"/>
        <v/>
      </c>
    </row>
    <row r="853" spans="1:33" ht="24.9" customHeight="1">
      <c r="A853" s="477">
        <v>838</v>
      </c>
      <c r="B853" s="488" t="str">
        <f>IF(基本情報入力シート!C890="","",基本情報入力シート!C890)</f>
        <v/>
      </c>
      <c r="C853" s="488"/>
      <c r="D853" s="488"/>
      <c r="E853" s="488"/>
      <c r="F853" s="488"/>
      <c r="G853" s="488"/>
      <c r="H853" s="488"/>
      <c r="I853" s="488"/>
      <c r="J853" s="494" t="str">
        <f>IF(基本情報入力シート!M890="","",基本情報入力シート!M890)</f>
        <v/>
      </c>
      <c r="K853" s="495" t="str">
        <f>IF(基本情報入力シート!R890="","",基本情報入力シート!R890)</f>
        <v/>
      </c>
      <c r="L853" s="495" t="str">
        <f>IF(基本情報入力シート!W890="","",基本情報入力シート!W890)</f>
        <v/>
      </c>
      <c r="M853" s="502" t="str">
        <f>IF(基本情報入力シート!X890="","",基本情報入力シート!X890)</f>
        <v/>
      </c>
      <c r="N853" s="512" t="str">
        <f>IF(基本情報入力シート!Y890="","",基本情報入力シート!Y890)</f>
        <v/>
      </c>
      <c r="O853" s="519"/>
      <c r="P853" s="523"/>
      <c r="Q853" s="526"/>
      <c r="R853" s="533"/>
      <c r="S853" s="537"/>
      <c r="T853" s="541" t="e">
        <v>#N/A</v>
      </c>
      <c r="U853" s="545"/>
      <c r="V853" s="551"/>
      <c r="W853" s="552"/>
      <c r="X853" s="560" t="e">
        <v>#N/A</v>
      </c>
      <c r="Y853" s="560"/>
      <c r="Z853" s="564"/>
      <c r="AA853" s="569"/>
      <c r="AB853" s="573" t="e">
        <v>#N/A</v>
      </c>
      <c r="AC853" s="577"/>
      <c r="AD853" s="580" t="str">
        <f t="shared" si="52"/>
        <v/>
      </c>
      <c r="AE853" s="583" t="str">
        <f t="shared" si="53"/>
        <v/>
      </c>
      <c r="AF853" s="583" t="str">
        <f t="shared" si="54"/>
        <v/>
      </c>
      <c r="AG853" s="583" t="str">
        <f t="shared" si="55"/>
        <v/>
      </c>
    </row>
    <row r="854" spans="1:33" ht="24.9" customHeight="1">
      <c r="A854" s="477">
        <v>839</v>
      </c>
      <c r="B854" s="488" t="str">
        <f>IF(基本情報入力シート!C891="","",基本情報入力シート!C891)</f>
        <v/>
      </c>
      <c r="C854" s="488"/>
      <c r="D854" s="488"/>
      <c r="E854" s="488"/>
      <c r="F854" s="488"/>
      <c r="G854" s="488"/>
      <c r="H854" s="488"/>
      <c r="I854" s="488"/>
      <c r="J854" s="494" t="str">
        <f>IF(基本情報入力シート!M891="","",基本情報入力シート!M891)</f>
        <v/>
      </c>
      <c r="K854" s="495" t="str">
        <f>IF(基本情報入力シート!R891="","",基本情報入力シート!R891)</f>
        <v/>
      </c>
      <c r="L854" s="495" t="str">
        <f>IF(基本情報入力シート!W891="","",基本情報入力シート!W891)</f>
        <v/>
      </c>
      <c r="M854" s="502" t="str">
        <f>IF(基本情報入力シート!X891="","",基本情報入力シート!X891)</f>
        <v/>
      </c>
      <c r="N854" s="512" t="str">
        <f>IF(基本情報入力シート!Y891="","",基本情報入力シート!Y891)</f>
        <v/>
      </c>
      <c r="O854" s="519"/>
      <c r="P854" s="523"/>
      <c r="Q854" s="526"/>
      <c r="R854" s="533"/>
      <c r="S854" s="537"/>
      <c r="T854" s="541" t="e">
        <v>#N/A</v>
      </c>
      <c r="U854" s="545"/>
      <c r="V854" s="551"/>
      <c r="W854" s="552"/>
      <c r="X854" s="560" t="e">
        <v>#N/A</v>
      </c>
      <c r="Y854" s="560"/>
      <c r="Z854" s="564"/>
      <c r="AA854" s="569"/>
      <c r="AB854" s="573" t="e">
        <v>#N/A</v>
      </c>
      <c r="AC854" s="577"/>
      <c r="AD854" s="580" t="str">
        <f t="shared" si="52"/>
        <v/>
      </c>
      <c r="AE854" s="583" t="str">
        <f t="shared" si="53"/>
        <v/>
      </c>
      <c r="AF854" s="583" t="str">
        <f t="shared" si="54"/>
        <v/>
      </c>
      <c r="AG854" s="583" t="str">
        <f t="shared" si="55"/>
        <v/>
      </c>
    </row>
    <row r="855" spans="1:33" ht="24.9" customHeight="1">
      <c r="A855" s="477">
        <v>840</v>
      </c>
      <c r="B855" s="488" t="str">
        <f>IF(基本情報入力シート!C892="","",基本情報入力シート!C892)</f>
        <v/>
      </c>
      <c r="C855" s="488"/>
      <c r="D855" s="488"/>
      <c r="E855" s="488"/>
      <c r="F855" s="488"/>
      <c r="G855" s="488"/>
      <c r="H855" s="488"/>
      <c r="I855" s="488"/>
      <c r="J855" s="494" t="str">
        <f>IF(基本情報入力シート!M892="","",基本情報入力シート!M892)</f>
        <v/>
      </c>
      <c r="K855" s="495" t="str">
        <f>IF(基本情報入力シート!R892="","",基本情報入力シート!R892)</f>
        <v/>
      </c>
      <c r="L855" s="495" t="str">
        <f>IF(基本情報入力シート!W892="","",基本情報入力シート!W892)</f>
        <v/>
      </c>
      <c r="M855" s="502" t="str">
        <f>IF(基本情報入力シート!X892="","",基本情報入力シート!X892)</f>
        <v/>
      </c>
      <c r="N855" s="512" t="str">
        <f>IF(基本情報入力シート!Y892="","",基本情報入力シート!Y892)</f>
        <v/>
      </c>
      <c r="O855" s="519"/>
      <c r="P855" s="523"/>
      <c r="Q855" s="526"/>
      <c r="R855" s="533"/>
      <c r="S855" s="537"/>
      <c r="T855" s="541" t="e">
        <v>#N/A</v>
      </c>
      <c r="U855" s="545"/>
      <c r="V855" s="551"/>
      <c r="W855" s="552"/>
      <c r="X855" s="560" t="e">
        <v>#N/A</v>
      </c>
      <c r="Y855" s="560"/>
      <c r="Z855" s="564"/>
      <c r="AA855" s="569"/>
      <c r="AB855" s="573" t="e">
        <v>#N/A</v>
      </c>
      <c r="AC855" s="577"/>
      <c r="AD855" s="580" t="str">
        <f t="shared" si="52"/>
        <v/>
      </c>
      <c r="AE855" s="583" t="str">
        <f t="shared" si="53"/>
        <v/>
      </c>
      <c r="AF855" s="583" t="str">
        <f t="shared" si="54"/>
        <v/>
      </c>
      <c r="AG855" s="583" t="str">
        <f t="shared" si="55"/>
        <v/>
      </c>
    </row>
    <row r="856" spans="1:33" ht="24.9" customHeight="1">
      <c r="A856" s="477">
        <v>841</v>
      </c>
      <c r="B856" s="488" t="str">
        <f>IF(基本情報入力シート!C893="","",基本情報入力シート!C893)</f>
        <v/>
      </c>
      <c r="C856" s="488"/>
      <c r="D856" s="488"/>
      <c r="E856" s="488"/>
      <c r="F856" s="488"/>
      <c r="G856" s="488"/>
      <c r="H856" s="488"/>
      <c r="I856" s="488"/>
      <c r="J856" s="494" t="str">
        <f>IF(基本情報入力シート!M893="","",基本情報入力シート!M893)</f>
        <v/>
      </c>
      <c r="K856" s="495" t="str">
        <f>IF(基本情報入力シート!R893="","",基本情報入力シート!R893)</f>
        <v/>
      </c>
      <c r="L856" s="495" t="str">
        <f>IF(基本情報入力シート!W893="","",基本情報入力シート!W893)</f>
        <v/>
      </c>
      <c r="M856" s="502" t="str">
        <f>IF(基本情報入力シート!X893="","",基本情報入力シート!X893)</f>
        <v/>
      </c>
      <c r="N856" s="512" t="str">
        <f>IF(基本情報入力シート!Y893="","",基本情報入力シート!Y893)</f>
        <v/>
      </c>
      <c r="O856" s="519"/>
      <c r="P856" s="523"/>
      <c r="Q856" s="526"/>
      <c r="R856" s="533"/>
      <c r="S856" s="537"/>
      <c r="T856" s="541" t="e">
        <v>#N/A</v>
      </c>
      <c r="U856" s="545"/>
      <c r="V856" s="551"/>
      <c r="W856" s="552"/>
      <c r="X856" s="560" t="e">
        <v>#N/A</v>
      </c>
      <c r="Y856" s="560"/>
      <c r="Z856" s="564"/>
      <c r="AA856" s="569"/>
      <c r="AB856" s="573" t="e">
        <v>#N/A</v>
      </c>
      <c r="AC856" s="577"/>
      <c r="AD856" s="580" t="str">
        <f t="shared" si="52"/>
        <v/>
      </c>
      <c r="AE856" s="583" t="str">
        <f t="shared" si="53"/>
        <v/>
      </c>
      <c r="AF856" s="583" t="str">
        <f t="shared" si="54"/>
        <v/>
      </c>
      <c r="AG856" s="583" t="str">
        <f t="shared" si="55"/>
        <v/>
      </c>
    </row>
    <row r="857" spans="1:33" ht="24.9" customHeight="1">
      <c r="A857" s="477">
        <v>842</v>
      </c>
      <c r="B857" s="488" t="str">
        <f>IF(基本情報入力シート!C894="","",基本情報入力シート!C894)</f>
        <v/>
      </c>
      <c r="C857" s="488"/>
      <c r="D857" s="488"/>
      <c r="E857" s="488"/>
      <c r="F857" s="488"/>
      <c r="G857" s="488"/>
      <c r="H857" s="488"/>
      <c r="I857" s="488"/>
      <c r="J857" s="494" t="str">
        <f>IF(基本情報入力シート!M894="","",基本情報入力シート!M894)</f>
        <v/>
      </c>
      <c r="K857" s="495" t="str">
        <f>IF(基本情報入力シート!R894="","",基本情報入力シート!R894)</f>
        <v/>
      </c>
      <c r="L857" s="495" t="str">
        <f>IF(基本情報入力シート!W894="","",基本情報入力シート!W894)</f>
        <v/>
      </c>
      <c r="M857" s="502" t="str">
        <f>IF(基本情報入力シート!X894="","",基本情報入力シート!X894)</f>
        <v/>
      </c>
      <c r="N857" s="512" t="str">
        <f>IF(基本情報入力シート!Y894="","",基本情報入力シート!Y894)</f>
        <v/>
      </c>
      <c r="O857" s="519"/>
      <c r="P857" s="523"/>
      <c r="Q857" s="526"/>
      <c r="R857" s="533"/>
      <c r="S857" s="537"/>
      <c r="T857" s="541" t="e">
        <v>#N/A</v>
      </c>
      <c r="U857" s="545"/>
      <c r="V857" s="551"/>
      <c r="W857" s="552"/>
      <c r="X857" s="560" t="e">
        <v>#N/A</v>
      </c>
      <c r="Y857" s="560"/>
      <c r="Z857" s="564"/>
      <c r="AA857" s="569"/>
      <c r="AB857" s="573" t="e">
        <v>#N/A</v>
      </c>
      <c r="AC857" s="577"/>
      <c r="AD857" s="580" t="str">
        <f t="shared" si="52"/>
        <v/>
      </c>
      <c r="AE857" s="583" t="str">
        <f t="shared" si="53"/>
        <v/>
      </c>
      <c r="AF857" s="583" t="str">
        <f t="shared" si="54"/>
        <v/>
      </c>
      <c r="AG857" s="583" t="str">
        <f t="shared" si="55"/>
        <v/>
      </c>
    </row>
    <row r="858" spans="1:33" ht="24.9" customHeight="1">
      <c r="A858" s="477">
        <v>843</v>
      </c>
      <c r="B858" s="488" t="str">
        <f>IF(基本情報入力シート!C895="","",基本情報入力シート!C895)</f>
        <v/>
      </c>
      <c r="C858" s="488"/>
      <c r="D858" s="488"/>
      <c r="E858" s="488"/>
      <c r="F858" s="488"/>
      <c r="G858" s="488"/>
      <c r="H858" s="488"/>
      <c r="I858" s="488"/>
      <c r="J858" s="494" t="str">
        <f>IF(基本情報入力シート!M895="","",基本情報入力シート!M895)</f>
        <v/>
      </c>
      <c r="K858" s="495" t="str">
        <f>IF(基本情報入力シート!R895="","",基本情報入力シート!R895)</f>
        <v/>
      </c>
      <c r="L858" s="495" t="str">
        <f>IF(基本情報入力シート!W895="","",基本情報入力シート!W895)</f>
        <v/>
      </c>
      <c r="M858" s="502" t="str">
        <f>IF(基本情報入力シート!X895="","",基本情報入力シート!X895)</f>
        <v/>
      </c>
      <c r="N858" s="512" t="str">
        <f>IF(基本情報入力シート!Y895="","",基本情報入力シート!Y895)</f>
        <v/>
      </c>
      <c r="O858" s="519"/>
      <c r="P858" s="523"/>
      <c r="Q858" s="526"/>
      <c r="R858" s="533"/>
      <c r="S858" s="537"/>
      <c r="T858" s="541" t="e">
        <v>#N/A</v>
      </c>
      <c r="U858" s="545"/>
      <c r="V858" s="551"/>
      <c r="W858" s="552"/>
      <c r="X858" s="560" t="e">
        <v>#N/A</v>
      </c>
      <c r="Y858" s="560"/>
      <c r="Z858" s="564"/>
      <c r="AA858" s="569"/>
      <c r="AB858" s="573" t="e">
        <v>#N/A</v>
      </c>
      <c r="AC858" s="577"/>
      <c r="AD858" s="580" t="str">
        <f t="shared" si="52"/>
        <v/>
      </c>
      <c r="AE858" s="583" t="str">
        <f t="shared" si="53"/>
        <v/>
      </c>
      <c r="AF858" s="583" t="str">
        <f t="shared" si="54"/>
        <v/>
      </c>
      <c r="AG858" s="583" t="str">
        <f t="shared" si="55"/>
        <v/>
      </c>
    </row>
    <row r="859" spans="1:33" ht="24.9" customHeight="1">
      <c r="A859" s="477">
        <v>844</v>
      </c>
      <c r="B859" s="488" t="str">
        <f>IF(基本情報入力シート!C896="","",基本情報入力シート!C896)</f>
        <v/>
      </c>
      <c r="C859" s="488"/>
      <c r="D859" s="488"/>
      <c r="E859" s="488"/>
      <c r="F859" s="488"/>
      <c r="G859" s="488"/>
      <c r="H859" s="488"/>
      <c r="I859" s="488"/>
      <c r="J859" s="494" t="str">
        <f>IF(基本情報入力シート!M896="","",基本情報入力シート!M896)</f>
        <v/>
      </c>
      <c r="K859" s="495" t="str">
        <f>IF(基本情報入力シート!R896="","",基本情報入力シート!R896)</f>
        <v/>
      </c>
      <c r="L859" s="495" t="str">
        <f>IF(基本情報入力シート!W896="","",基本情報入力シート!W896)</f>
        <v/>
      </c>
      <c r="M859" s="502" t="str">
        <f>IF(基本情報入力シート!X896="","",基本情報入力シート!X896)</f>
        <v/>
      </c>
      <c r="N859" s="512" t="str">
        <f>IF(基本情報入力シート!Y896="","",基本情報入力シート!Y896)</f>
        <v/>
      </c>
      <c r="O859" s="519"/>
      <c r="P859" s="523"/>
      <c r="Q859" s="526"/>
      <c r="R859" s="533"/>
      <c r="S859" s="537"/>
      <c r="T859" s="541" t="e">
        <v>#N/A</v>
      </c>
      <c r="U859" s="545"/>
      <c r="V859" s="551"/>
      <c r="W859" s="552"/>
      <c r="X859" s="560" t="e">
        <v>#N/A</v>
      </c>
      <c r="Y859" s="560"/>
      <c r="Z859" s="564"/>
      <c r="AA859" s="569"/>
      <c r="AB859" s="573" t="e">
        <v>#N/A</v>
      </c>
      <c r="AC859" s="577"/>
      <c r="AD859" s="580" t="str">
        <f t="shared" si="52"/>
        <v/>
      </c>
      <c r="AE859" s="583" t="str">
        <f t="shared" si="53"/>
        <v/>
      </c>
      <c r="AF859" s="583" t="str">
        <f t="shared" si="54"/>
        <v/>
      </c>
      <c r="AG859" s="583" t="str">
        <f t="shared" si="55"/>
        <v/>
      </c>
    </row>
    <row r="860" spans="1:33" ht="24.9" customHeight="1">
      <c r="A860" s="477">
        <v>845</v>
      </c>
      <c r="B860" s="488" t="str">
        <f>IF(基本情報入力シート!C897="","",基本情報入力シート!C897)</f>
        <v/>
      </c>
      <c r="C860" s="488"/>
      <c r="D860" s="488"/>
      <c r="E860" s="488"/>
      <c r="F860" s="488"/>
      <c r="G860" s="488"/>
      <c r="H860" s="488"/>
      <c r="I860" s="488"/>
      <c r="J860" s="494" t="str">
        <f>IF(基本情報入力シート!M897="","",基本情報入力シート!M897)</f>
        <v/>
      </c>
      <c r="K860" s="495" t="str">
        <f>IF(基本情報入力シート!R897="","",基本情報入力シート!R897)</f>
        <v/>
      </c>
      <c r="L860" s="495" t="str">
        <f>IF(基本情報入力シート!W897="","",基本情報入力シート!W897)</f>
        <v/>
      </c>
      <c r="M860" s="502" t="str">
        <f>IF(基本情報入力シート!X897="","",基本情報入力シート!X897)</f>
        <v/>
      </c>
      <c r="N860" s="512" t="str">
        <f>IF(基本情報入力シート!Y897="","",基本情報入力シート!Y897)</f>
        <v/>
      </c>
      <c r="O860" s="519"/>
      <c r="P860" s="523"/>
      <c r="Q860" s="526"/>
      <c r="R860" s="533"/>
      <c r="S860" s="537"/>
      <c r="T860" s="541" t="e">
        <v>#N/A</v>
      </c>
      <c r="U860" s="545"/>
      <c r="V860" s="551"/>
      <c r="W860" s="552"/>
      <c r="X860" s="560" t="e">
        <v>#N/A</v>
      </c>
      <c r="Y860" s="560"/>
      <c r="Z860" s="564"/>
      <c r="AA860" s="569"/>
      <c r="AB860" s="573" t="e">
        <v>#N/A</v>
      </c>
      <c r="AC860" s="577"/>
      <c r="AD860" s="580" t="str">
        <f t="shared" si="52"/>
        <v/>
      </c>
      <c r="AE860" s="583" t="str">
        <f t="shared" si="53"/>
        <v/>
      </c>
      <c r="AF860" s="583" t="str">
        <f t="shared" si="54"/>
        <v/>
      </c>
      <c r="AG860" s="583" t="str">
        <f t="shared" si="55"/>
        <v/>
      </c>
    </row>
    <row r="861" spans="1:33" ht="24.9" customHeight="1">
      <c r="A861" s="477">
        <v>846</v>
      </c>
      <c r="B861" s="488" t="str">
        <f>IF(基本情報入力シート!C898="","",基本情報入力シート!C898)</f>
        <v/>
      </c>
      <c r="C861" s="488"/>
      <c r="D861" s="488"/>
      <c r="E861" s="488"/>
      <c r="F861" s="488"/>
      <c r="G861" s="488"/>
      <c r="H861" s="488"/>
      <c r="I861" s="488"/>
      <c r="J861" s="494" t="str">
        <f>IF(基本情報入力シート!M898="","",基本情報入力シート!M898)</f>
        <v/>
      </c>
      <c r="K861" s="495" t="str">
        <f>IF(基本情報入力シート!R898="","",基本情報入力シート!R898)</f>
        <v/>
      </c>
      <c r="L861" s="495" t="str">
        <f>IF(基本情報入力シート!W898="","",基本情報入力シート!W898)</f>
        <v/>
      </c>
      <c r="M861" s="502" t="str">
        <f>IF(基本情報入力シート!X898="","",基本情報入力シート!X898)</f>
        <v/>
      </c>
      <c r="N861" s="512" t="str">
        <f>IF(基本情報入力シート!Y898="","",基本情報入力シート!Y898)</f>
        <v/>
      </c>
      <c r="O861" s="519"/>
      <c r="P861" s="523"/>
      <c r="Q861" s="526"/>
      <c r="R861" s="533"/>
      <c r="S861" s="537"/>
      <c r="T861" s="541" t="e">
        <v>#N/A</v>
      </c>
      <c r="U861" s="545"/>
      <c r="V861" s="551"/>
      <c r="W861" s="552"/>
      <c r="X861" s="560" t="e">
        <v>#N/A</v>
      </c>
      <c r="Y861" s="560"/>
      <c r="Z861" s="564"/>
      <c r="AA861" s="569"/>
      <c r="AB861" s="573" t="e">
        <v>#N/A</v>
      </c>
      <c r="AC861" s="577"/>
      <c r="AD861" s="580" t="str">
        <f t="shared" si="52"/>
        <v/>
      </c>
      <c r="AE861" s="583" t="str">
        <f t="shared" si="53"/>
        <v/>
      </c>
      <c r="AF861" s="583" t="str">
        <f t="shared" si="54"/>
        <v/>
      </c>
      <c r="AG861" s="583" t="str">
        <f t="shared" si="55"/>
        <v/>
      </c>
    </row>
    <row r="862" spans="1:33" ht="24.9" customHeight="1">
      <c r="A862" s="477">
        <v>847</v>
      </c>
      <c r="B862" s="488" t="str">
        <f>IF(基本情報入力シート!C899="","",基本情報入力シート!C899)</f>
        <v/>
      </c>
      <c r="C862" s="488"/>
      <c r="D862" s="488"/>
      <c r="E862" s="488"/>
      <c r="F862" s="488"/>
      <c r="G862" s="488"/>
      <c r="H862" s="488"/>
      <c r="I862" s="488"/>
      <c r="J862" s="494" t="str">
        <f>IF(基本情報入力シート!M899="","",基本情報入力シート!M899)</f>
        <v/>
      </c>
      <c r="K862" s="495" t="str">
        <f>IF(基本情報入力シート!R899="","",基本情報入力シート!R899)</f>
        <v/>
      </c>
      <c r="L862" s="495" t="str">
        <f>IF(基本情報入力シート!W899="","",基本情報入力シート!W899)</f>
        <v/>
      </c>
      <c r="M862" s="502" t="str">
        <f>IF(基本情報入力シート!X899="","",基本情報入力シート!X899)</f>
        <v/>
      </c>
      <c r="N862" s="512" t="str">
        <f>IF(基本情報入力シート!Y899="","",基本情報入力シート!Y899)</f>
        <v/>
      </c>
      <c r="O862" s="519"/>
      <c r="P862" s="523"/>
      <c r="Q862" s="526"/>
      <c r="R862" s="533"/>
      <c r="S862" s="537"/>
      <c r="T862" s="541" t="e">
        <v>#N/A</v>
      </c>
      <c r="U862" s="545"/>
      <c r="V862" s="551"/>
      <c r="W862" s="552"/>
      <c r="X862" s="560" t="e">
        <v>#N/A</v>
      </c>
      <c r="Y862" s="560"/>
      <c r="Z862" s="564"/>
      <c r="AA862" s="569"/>
      <c r="AB862" s="573" t="e">
        <v>#N/A</v>
      </c>
      <c r="AC862" s="577"/>
      <c r="AD862" s="580" t="str">
        <f t="shared" si="52"/>
        <v/>
      </c>
      <c r="AE862" s="583" t="str">
        <f t="shared" si="53"/>
        <v/>
      </c>
      <c r="AF862" s="583" t="str">
        <f t="shared" si="54"/>
        <v/>
      </c>
      <c r="AG862" s="583" t="str">
        <f t="shared" si="55"/>
        <v/>
      </c>
    </row>
    <row r="863" spans="1:33" ht="24.9" customHeight="1">
      <c r="A863" s="477">
        <v>848</v>
      </c>
      <c r="B863" s="488" t="str">
        <f>IF(基本情報入力シート!C900="","",基本情報入力シート!C900)</f>
        <v/>
      </c>
      <c r="C863" s="488"/>
      <c r="D863" s="488"/>
      <c r="E863" s="488"/>
      <c r="F863" s="488"/>
      <c r="G863" s="488"/>
      <c r="H863" s="488"/>
      <c r="I863" s="488"/>
      <c r="J863" s="494" t="str">
        <f>IF(基本情報入力シート!M900="","",基本情報入力シート!M900)</f>
        <v/>
      </c>
      <c r="K863" s="495" t="str">
        <f>IF(基本情報入力シート!R900="","",基本情報入力シート!R900)</f>
        <v/>
      </c>
      <c r="L863" s="495" t="str">
        <f>IF(基本情報入力シート!W900="","",基本情報入力シート!W900)</f>
        <v/>
      </c>
      <c r="M863" s="502" t="str">
        <f>IF(基本情報入力シート!X900="","",基本情報入力シート!X900)</f>
        <v/>
      </c>
      <c r="N863" s="512" t="str">
        <f>IF(基本情報入力シート!Y900="","",基本情報入力シート!Y900)</f>
        <v/>
      </c>
      <c r="O863" s="519"/>
      <c r="P863" s="523"/>
      <c r="Q863" s="526"/>
      <c r="R863" s="533"/>
      <c r="S863" s="537"/>
      <c r="T863" s="541" t="e">
        <v>#N/A</v>
      </c>
      <c r="U863" s="545"/>
      <c r="V863" s="551"/>
      <c r="W863" s="552"/>
      <c r="X863" s="560" t="e">
        <v>#N/A</v>
      </c>
      <c r="Y863" s="560"/>
      <c r="Z863" s="564"/>
      <c r="AA863" s="569"/>
      <c r="AB863" s="573" t="e">
        <v>#N/A</v>
      </c>
      <c r="AC863" s="577"/>
      <c r="AD863" s="580" t="str">
        <f t="shared" si="52"/>
        <v/>
      </c>
      <c r="AE863" s="583" t="str">
        <f t="shared" si="53"/>
        <v/>
      </c>
      <c r="AF863" s="583" t="str">
        <f t="shared" si="54"/>
        <v/>
      </c>
      <c r="AG863" s="583" t="str">
        <f t="shared" si="55"/>
        <v/>
      </c>
    </row>
    <row r="864" spans="1:33" ht="24.9" customHeight="1">
      <c r="A864" s="477">
        <v>849</v>
      </c>
      <c r="B864" s="488" t="str">
        <f>IF(基本情報入力シート!C901="","",基本情報入力シート!C901)</f>
        <v/>
      </c>
      <c r="C864" s="488"/>
      <c r="D864" s="488"/>
      <c r="E864" s="488"/>
      <c r="F864" s="488"/>
      <c r="G864" s="488"/>
      <c r="H864" s="488"/>
      <c r="I864" s="488"/>
      <c r="J864" s="494" t="str">
        <f>IF(基本情報入力シート!M901="","",基本情報入力シート!M901)</f>
        <v/>
      </c>
      <c r="K864" s="495" t="str">
        <f>IF(基本情報入力シート!R901="","",基本情報入力シート!R901)</f>
        <v/>
      </c>
      <c r="L864" s="495" t="str">
        <f>IF(基本情報入力シート!W901="","",基本情報入力シート!W901)</f>
        <v/>
      </c>
      <c r="M864" s="502" t="str">
        <f>IF(基本情報入力シート!X901="","",基本情報入力シート!X901)</f>
        <v/>
      </c>
      <c r="N864" s="512" t="str">
        <f>IF(基本情報入力シート!Y901="","",基本情報入力シート!Y901)</f>
        <v/>
      </c>
      <c r="O864" s="519"/>
      <c r="P864" s="523"/>
      <c r="Q864" s="526"/>
      <c r="R864" s="533"/>
      <c r="S864" s="537"/>
      <c r="T864" s="541" t="e">
        <v>#N/A</v>
      </c>
      <c r="U864" s="545"/>
      <c r="V864" s="551"/>
      <c r="W864" s="552"/>
      <c r="X864" s="560" t="e">
        <v>#N/A</v>
      </c>
      <c r="Y864" s="560"/>
      <c r="Z864" s="564"/>
      <c r="AA864" s="569"/>
      <c r="AB864" s="573" t="e">
        <v>#N/A</v>
      </c>
      <c r="AC864" s="577"/>
      <c r="AD864" s="580" t="str">
        <f t="shared" si="52"/>
        <v/>
      </c>
      <c r="AE864" s="583" t="str">
        <f t="shared" si="53"/>
        <v/>
      </c>
      <c r="AF864" s="583" t="str">
        <f t="shared" si="54"/>
        <v/>
      </c>
      <c r="AG864" s="583" t="str">
        <f t="shared" si="55"/>
        <v/>
      </c>
    </row>
    <row r="865" spans="1:33" ht="24.9" customHeight="1">
      <c r="A865" s="477">
        <v>850</v>
      </c>
      <c r="B865" s="488" t="str">
        <f>IF(基本情報入力シート!C902="","",基本情報入力シート!C902)</f>
        <v/>
      </c>
      <c r="C865" s="488"/>
      <c r="D865" s="488"/>
      <c r="E865" s="488"/>
      <c r="F865" s="488"/>
      <c r="G865" s="488"/>
      <c r="H865" s="488"/>
      <c r="I865" s="488"/>
      <c r="J865" s="494" t="str">
        <f>IF(基本情報入力シート!M902="","",基本情報入力シート!M902)</f>
        <v/>
      </c>
      <c r="K865" s="495" t="str">
        <f>IF(基本情報入力シート!R902="","",基本情報入力シート!R902)</f>
        <v/>
      </c>
      <c r="L865" s="495" t="str">
        <f>IF(基本情報入力シート!W902="","",基本情報入力シート!W902)</f>
        <v/>
      </c>
      <c r="M865" s="502" t="str">
        <f>IF(基本情報入力シート!X902="","",基本情報入力シート!X902)</f>
        <v/>
      </c>
      <c r="N865" s="512" t="str">
        <f>IF(基本情報入力シート!Y902="","",基本情報入力シート!Y902)</f>
        <v/>
      </c>
      <c r="O865" s="519"/>
      <c r="P865" s="523"/>
      <c r="Q865" s="526"/>
      <c r="R865" s="533"/>
      <c r="S865" s="537"/>
      <c r="T865" s="541" t="e">
        <v>#N/A</v>
      </c>
      <c r="U865" s="545"/>
      <c r="V865" s="551"/>
      <c r="W865" s="552"/>
      <c r="X865" s="560" t="e">
        <v>#N/A</v>
      </c>
      <c r="Y865" s="560"/>
      <c r="Z865" s="564"/>
      <c r="AA865" s="569"/>
      <c r="AB865" s="573" t="e">
        <v>#N/A</v>
      </c>
      <c r="AC865" s="577"/>
      <c r="AD865" s="580" t="str">
        <f t="shared" si="52"/>
        <v/>
      </c>
      <c r="AE865" s="583" t="str">
        <f t="shared" si="53"/>
        <v/>
      </c>
      <c r="AF865" s="583" t="str">
        <f t="shared" si="54"/>
        <v/>
      </c>
      <c r="AG865" s="583" t="str">
        <f t="shared" si="55"/>
        <v/>
      </c>
    </row>
    <row r="866" spans="1:33" ht="24.9" customHeight="1">
      <c r="A866" s="477">
        <v>851</v>
      </c>
      <c r="B866" s="488" t="str">
        <f>IF(基本情報入力シート!C903="","",基本情報入力シート!C903)</f>
        <v/>
      </c>
      <c r="C866" s="488"/>
      <c r="D866" s="488"/>
      <c r="E866" s="488"/>
      <c r="F866" s="488"/>
      <c r="G866" s="488"/>
      <c r="H866" s="488"/>
      <c r="I866" s="488"/>
      <c r="J866" s="494" t="str">
        <f>IF(基本情報入力シート!M903="","",基本情報入力シート!M903)</f>
        <v/>
      </c>
      <c r="K866" s="495" t="str">
        <f>IF(基本情報入力シート!R903="","",基本情報入力シート!R903)</f>
        <v/>
      </c>
      <c r="L866" s="495" t="str">
        <f>IF(基本情報入力シート!W903="","",基本情報入力シート!W903)</f>
        <v/>
      </c>
      <c r="M866" s="502" t="str">
        <f>IF(基本情報入力シート!X903="","",基本情報入力シート!X903)</f>
        <v/>
      </c>
      <c r="N866" s="512" t="str">
        <f>IF(基本情報入力シート!Y903="","",基本情報入力シート!Y903)</f>
        <v/>
      </c>
      <c r="O866" s="519"/>
      <c r="P866" s="523"/>
      <c r="Q866" s="526"/>
      <c r="R866" s="533"/>
      <c r="S866" s="537"/>
      <c r="T866" s="541" t="e">
        <v>#N/A</v>
      </c>
      <c r="U866" s="545"/>
      <c r="V866" s="551"/>
      <c r="W866" s="552"/>
      <c r="X866" s="560" t="e">
        <v>#N/A</v>
      </c>
      <c r="Y866" s="560"/>
      <c r="Z866" s="564"/>
      <c r="AA866" s="569"/>
      <c r="AB866" s="573" t="e">
        <v>#N/A</v>
      </c>
      <c r="AC866" s="577"/>
      <c r="AD866" s="580" t="str">
        <f t="shared" si="52"/>
        <v/>
      </c>
      <c r="AE866" s="583" t="str">
        <f t="shared" si="53"/>
        <v/>
      </c>
      <c r="AF866" s="583" t="str">
        <f t="shared" si="54"/>
        <v/>
      </c>
      <c r="AG866" s="583" t="str">
        <f t="shared" si="55"/>
        <v/>
      </c>
    </row>
    <row r="867" spans="1:33" ht="24.9" customHeight="1">
      <c r="A867" s="477">
        <v>852</v>
      </c>
      <c r="B867" s="488" t="str">
        <f>IF(基本情報入力シート!C904="","",基本情報入力シート!C904)</f>
        <v/>
      </c>
      <c r="C867" s="488"/>
      <c r="D867" s="488"/>
      <c r="E867" s="488"/>
      <c r="F867" s="488"/>
      <c r="G867" s="488"/>
      <c r="H867" s="488"/>
      <c r="I867" s="488"/>
      <c r="J867" s="494" t="str">
        <f>IF(基本情報入力シート!M904="","",基本情報入力シート!M904)</f>
        <v/>
      </c>
      <c r="K867" s="495" t="str">
        <f>IF(基本情報入力シート!R904="","",基本情報入力シート!R904)</f>
        <v/>
      </c>
      <c r="L867" s="495" t="str">
        <f>IF(基本情報入力シート!W904="","",基本情報入力シート!W904)</f>
        <v/>
      </c>
      <c r="M867" s="502" t="str">
        <f>IF(基本情報入力シート!X904="","",基本情報入力シート!X904)</f>
        <v/>
      </c>
      <c r="N867" s="512" t="str">
        <f>IF(基本情報入力シート!Y904="","",基本情報入力シート!Y904)</f>
        <v/>
      </c>
      <c r="O867" s="519"/>
      <c r="P867" s="523"/>
      <c r="Q867" s="526"/>
      <c r="R867" s="533"/>
      <c r="S867" s="537"/>
      <c r="T867" s="541" t="e">
        <v>#N/A</v>
      </c>
      <c r="U867" s="545"/>
      <c r="V867" s="551"/>
      <c r="W867" s="552"/>
      <c r="X867" s="560" t="e">
        <v>#N/A</v>
      </c>
      <c r="Y867" s="560"/>
      <c r="Z867" s="564"/>
      <c r="AA867" s="569"/>
      <c r="AB867" s="573" t="e">
        <v>#N/A</v>
      </c>
      <c r="AC867" s="577"/>
      <c r="AD867" s="580" t="str">
        <f t="shared" si="52"/>
        <v/>
      </c>
      <c r="AE867" s="583" t="str">
        <f t="shared" si="53"/>
        <v/>
      </c>
      <c r="AF867" s="583" t="str">
        <f t="shared" si="54"/>
        <v/>
      </c>
      <c r="AG867" s="583" t="str">
        <f t="shared" si="55"/>
        <v/>
      </c>
    </row>
    <row r="868" spans="1:33" ht="24.9" customHeight="1">
      <c r="A868" s="477">
        <v>853</v>
      </c>
      <c r="B868" s="488" t="str">
        <f>IF(基本情報入力シート!C905="","",基本情報入力シート!C905)</f>
        <v/>
      </c>
      <c r="C868" s="488"/>
      <c r="D868" s="488"/>
      <c r="E868" s="488"/>
      <c r="F868" s="488"/>
      <c r="G868" s="488"/>
      <c r="H868" s="488"/>
      <c r="I868" s="488"/>
      <c r="J868" s="494" t="str">
        <f>IF(基本情報入力シート!M905="","",基本情報入力シート!M905)</f>
        <v/>
      </c>
      <c r="K868" s="495" t="str">
        <f>IF(基本情報入力シート!R905="","",基本情報入力シート!R905)</f>
        <v/>
      </c>
      <c r="L868" s="495" t="str">
        <f>IF(基本情報入力シート!W905="","",基本情報入力シート!W905)</f>
        <v/>
      </c>
      <c r="M868" s="502" t="str">
        <f>IF(基本情報入力シート!X905="","",基本情報入力シート!X905)</f>
        <v/>
      </c>
      <c r="N868" s="512" t="str">
        <f>IF(基本情報入力シート!Y905="","",基本情報入力シート!Y905)</f>
        <v/>
      </c>
      <c r="O868" s="519"/>
      <c r="P868" s="523"/>
      <c r="Q868" s="526"/>
      <c r="R868" s="533"/>
      <c r="S868" s="537"/>
      <c r="T868" s="541" t="e">
        <v>#N/A</v>
      </c>
      <c r="U868" s="545"/>
      <c r="V868" s="551"/>
      <c r="W868" s="552"/>
      <c r="X868" s="560" t="e">
        <v>#N/A</v>
      </c>
      <c r="Y868" s="560"/>
      <c r="Z868" s="564"/>
      <c r="AA868" s="569"/>
      <c r="AB868" s="573" t="e">
        <v>#N/A</v>
      </c>
      <c r="AC868" s="577"/>
      <c r="AD868" s="580" t="str">
        <f t="shared" si="52"/>
        <v/>
      </c>
      <c r="AE868" s="583" t="str">
        <f t="shared" si="53"/>
        <v/>
      </c>
      <c r="AF868" s="583" t="str">
        <f t="shared" si="54"/>
        <v/>
      </c>
      <c r="AG868" s="583" t="str">
        <f t="shared" si="55"/>
        <v/>
      </c>
    </row>
    <row r="869" spans="1:33" ht="24.9" customHeight="1">
      <c r="A869" s="477">
        <v>854</v>
      </c>
      <c r="B869" s="488" t="str">
        <f>IF(基本情報入力シート!C906="","",基本情報入力シート!C906)</f>
        <v/>
      </c>
      <c r="C869" s="488"/>
      <c r="D869" s="488"/>
      <c r="E869" s="488"/>
      <c r="F869" s="488"/>
      <c r="G869" s="488"/>
      <c r="H869" s="488"/>
      <c r="I869" s="488"/>
      <c r="J869" s="494" t="str">
        <f>IF(基本情報入力シート!M906="","",基本情報入力シート!M906)</f>
        <v/>
      </c>
      <c r="K869" s="495" t="str">
        <f>IF(基本情報入力シート!R906="","",基本情報入力シート!R906)</f>
        <v/>
      </c>
      <c r="L869" s="495" t="str">
        <f>IF(基本情報入力シート!W906="","",基本情報入力シート!W906)</f>
        <v/>
      </c>
      <c r="M869" s="502" t="str">
        <f>IF(基本情報入力シート!X906="","",基本情報入力シート!X906)</f>
        <v/>
      </c>
      <c r="N869" s="512" t="str">
        <f>IF(基本情報入力シート!Y906="","",基本情報入力シート!Y906)</f>
        <v/>
      </c>
      <c r="O869" s="519"/>
      <c r="P869" s="523"/>
      <c r="Q869" s="526"/>
      <c r="R869" s="533"/>
      <c r="S869" s="537"/>
      <c r="T869" s="541" t="e">
        <v>#N/A</v>
      </c>
      <c r="U869" s="545"/>
      <c r="V869" s="551"/>
      <c r="W869" s="552"/>
      <c r="X869" s="560" t="e">
        <v>#N/A</v>
      </c>
      <c r="Y869" s="560"/>
      <c r="Z869" s="564"/>
      <c r="AA869" s="569"/>
      <c r="AB869" s="573" t="e">
        <v>#N/A</v>
      </c>
      <c r="AC869" s="577"/>
      <c r="AD869" s="580" t="str">
        <f t="shared" si="52"/>
        <v/>
      </c>
      <c r="AE869" s="583" t="str">
        <f t="shared" si="53"/>
        <v/>
      </c>
      <c r="AF869" s="583" t="str">
        <f t="shared" si="54"/>
        <v/>
      </c>
      <c r="AG869" s="583" t="str">
        <f t="shared" si="55"/>
        <v/>
      </c>
    </row>
    <row r="870" spans="1:33" ht="24.9" customHeight="1">
      <c r="A870" s="477">
        <v>855</v>
      </c>
      <c r="B870" s="488" t="str">
        <f>IF(基本情報入力シート!C907="","",基本情報入力シート!C907)</f>
        <v/>
      </c>
      <c r="C870" s="488"/>
      <c r="D870" s="488"/>
      <c r="E870" s="488"/>
      <c r="F870" s="488"/>
      <c r="G870" s="488"/>
      <c r="H870" s="488"/>
      <c r="I870" s="488"/>
      <c r="J870" s="494" t="str">
        <f>IF(基本情報入力シート!M907="","",基本情報入力シート!M907)</f>
        <v/>
      </c>
      <c r="K870" s="495" t="str">
        <f>IF(基本情報入力シート!R907="","",基本情報入力シート!R907)</f>
        <v/>
      </c>
      <c r="L870" s="495" t="str">
        <f>IF(基本情報入力シート!W907="","",基本情報入力シート!W907)</f>
        <v/>
      </c>
      <c r="M870" s="502" t="str">
        <f>IF(基本情報入力シート!X907="","",基本情報入力シート!X907)</f>
        <v/>
      </c>
      <c r="N870" s="512" t="str">
        <f>IF(基本情報入力シート!Y907="","",基本情報入力シート!Y907)</f>
        <v/>
      </c>
      <c r="O870" s="519"/>
      <c r="P870" s="523"/>
      <c r="Q870" s="526"/>
      <c r="R870" s="533"/>
      <c r="S870" s="537"/>
      <c r="T870" s="541" t="e">
        <v>#N/A</v>
      </c>
      <c r="U870" s="545"/>
      <c r="V870" s="551"/>
      <c r="W870" s="552"/>
      <c r="X870" s="560" t="e">
        <v>#N/A</v>
      </c>
      <c r="Y870" s="560"/>
      <c r="Z870" s="564"/>
      <c r="AA870" s="569"/>
      <c r="AB870" s="573" t="e">
        <v>#N/A</v>
      </c>
      <c r="AC870" s="577"/>
      <c r="AD870" s="580" t="str">
        <f t="shared" si="52"/>
        <v/>
      </c>
      <c r="AE870" s="583" t="str">
        <f t="shared" si="53"/>
        <v/>
      </c>
      <c r="AF870" s="583" t="str">
        <f t="shared" si="54"/>
        <v/>
      </c>
      <c r="AG870" s="583" t="str">
        <f t="shared" si="55"/>
        <v/>
      </c>
    </row>
    <row r="871" spans="1:33" ht="24.9" customHeight="1">
      <c r="A871" s="477">
        <v>856</v>
      </c>
      <c r="B871" s="488" t="str">
        <f>IF(基本情報入力シート!C908="","",基本情報入力シート!C908)</f>
        <v/>
      </c>
      <c r="C871" s="488"/>
      <c r="D871" s="488"/>
      <c r="E871" s="488"/>
      <c r="F871" s="488"/>
      <c r="G871" s="488"/>
      <c r="H871" s="488"/>
      <c r="I871" s="488"/>
      <c r="J871" s="494" t="str">
        <f>IF(基本情報入力シート!M908="","",基本情報入力シート!M908)</f>
        <v/>
      </c>
      <c r="K871" s="495" t="str">
        <f>IF(基本情報入力シート!R908="","",基本情報入力シート!R908)</f>
        <v/>
      </c>
      <c r="L871" s="495" t="str">
        <f>IF(基本情報入力シート!W908="","",基本情報入力シート!W908)</f>
        <v/>
      </c>
      <c r="M871" s="502" t="str">
        <f>IF(基本情報入力シート!X908="","",基本情報入力シート!X908)</f>
        <v/>
      </c>
      <c r="N871" s="512" t="str">
        <f>IF(基本情報入力シート!Y908="","",基本情報入力シート!Y908)</f>
        <v/>
      </c>
      <c r="O871" s="519"/>
      <c r="P871" s="523"/>
      <c r="Q871" s="526"/>
      <c r="R871" s="533"/>
      <c r="S871" s="537"/>
      <c r="T871" s="541" t="e">
        <v>#N/A</v>
      </c>
      <c r="U871" s="545"/>
      <c r="V871" s="551"/>
      <c r="W871" s="552"/>
      <c r="X871" s="560" t="e">
        <v>#N/A</v>
      </c>
      <c r="Y871" s="560"/>
      <c r="Z871" s="564"/>
      <c r="AA871" s="569"/>
      <c r="AB871" s="573" t="e">
        <v>#N/A</v>
      </c>
      <c r="AC871" s="577"/>
      <c r="AD871" s="580" t="str">
        <f t="shared" si="52"/>
        <v/>
      </c>
      <c r="AE871" s="583" t="str">
        <f t="shared" si="53"/>
        <v/>
      </c>
      <c r="AF871" s="583" t="str">
        <f t="shared" si="54"/>
        <v/>
      </c>
      <c r="AG871" s="583" t="str">
        <f t="shared" si="55"/>
        <v/>
      </c>
    </row>
    <row r="872" spans="1:33" ht="24.9" customHeight="1">
      <c r="A872" s="477">
        <v>857</v>
      </c>
      <c r="B872" s="488" t="str">
        <f>IF(基本情報入力シート!C909="","",基本情報入力シート!C909)</f>
        <v/>
      </c>
      <c r="C872" s="488"/>
      <c r="D872" s="488"/>
      <c r="E872" s="488"/>
      <c r="F872" s="488"/>
      <c r="G872" s="488"/>
      <c r="H872" s="488"/>
      <c r="I872" s="488"/>
      <c r="J872" s="494" t="str">
        <f>IF(基本情報入力シート!M909="","",基本情報入力シート!M909)</f>
        <v/>
      </c>
      <c r="K872" s="495" t="str">
        <f>IF(基本情報入力シート!R909="","",基本情報入力シート!R909)</f>
        <v/>
      </c>
      <c r="L872" s="495" t="str">
        <f>IF(基本情報入力シート!W909="","",基本情報入力シート!W909)</f>
        <v/>
      </c>
      <c r="M872" s="502" t="str">
        <f>IF(基本情報入力シート!X909="","",基本情報入力シート!X909)</f>
        <v/>
      </c>
      <c r="N872" s="512" t="str">
        <f>IF(基本情報入力シート!Y909="","",基本情報入力シート!Y909)</f>
        <v/>
      </c>
      <c r="O872" s="519"/>
      <c r="P872" s="523"/>
      <c r="Q872" s="526"/>
      <c r="R872" s="533"/>
      <c r="S872" s="537"/>
      <c r="T872" s="541" t="e">
        <v>#N/A</v>
      </c>
      <c r="U872" s="545"/>
      <c r="V872" s="551"/>
      <c r="W872" s="552"/>
      <c r="X872" s="560" t="e">
        <v>#N/A</v>
      </c>
      <c r="Y872" s="560"/>
      <c r="Z872" s="564"/>
      <c r="AA872" s="569"/>
      <c r="AB872" s="573" t="e">
        <v>#N/A</v>
      </c>
      <c r="AC872" s="577"/>
      <c r="AD872" s="580" t="str">
        <f t="shared" si="52"/>
        <v/>
      </c>
      <c r="AE872" s="583" t="str">
        <f t="shared" si="53"/>
        <v/>
      </c>
      <c r="AF872" s="583" t="str">
        <f t="shared" si="54"/>
        <v/>
      </c>
      <c r="AG872" s="583" t="str">
        <f t="shared" si="55"/>
        <v/>
      </c>
    </row>
    <row r="873" spans="1:33" ht="24.9" customHeight="1">
      <c r="A873" s="477">
        <v>858</v>
      </c>
      <c r="B873" s="488" t="str">
        <f>IF(基本情報入力シート!C910="","",基本情報入力シート!C910)</f>
        <v/>
      </c>
      <c r="C873" s="488"/>
      <c r="D873" s="488"/>
      <c r="E873" s="488"/>
      <c r="F873" s="488"/>
      <c r="G873" s="488"/>
      <c r="H873" s="488"/>
      <c r="I873" s="488"/>
      <c r="J873" s="494" t="str">
        <f>IF(基本情報入力シート!M910="","",基本情報入力シート!M910)</f>
        <v/>
      </c>
      <c r="K873" s="495" t="str">
        <f>IF(基本情報入力シート!R910="","",基本情報入力シート!R910)</f>
        <v/>
      </c>
      <c r="L873" s="495" t="str">
        <f>IF(基本情報入力シート!W910="","",基本情報入力シート!W910)</f>
        <v/>
      </c>
      <c r="M873" s="502" t="str">
        <f>IF(基本情報入力シート!X910="","",基本情報入力シート!X910)</f>
        <v/>
      </c>
      <c r="N873" s="512" t="str">
        <f>IF(基本情報入力シート!Y910="","",基本情報入力シート!Y910)</f>
        <v/>
      </c>
      <c r="O873" s="519"/>
      <c r="P873" s="523"/>
      <c r="Q873" s="526"/>
      <c r="R873" s="533"/>
      <c r="S873" s="537"/>
      <c r="T873" s="541" t="e">
        <v>#N/A</v>
      </c>
      <c r="U873" s="545"/>
      <c r="V873" s="551"/>
      <c r="W873" s="552"/>
      <c r="X873" s="560" t="e">
        <v>#N/A</v>
      </c>
      <c r="Y873" s="560"/>
      <c r="Z873" s="564"/>
      <c r="AA873" s="569"/>
      <c r="AB873" s="573" t="e">
        <v>#N/A</v>
      </c>
      <c r="AC873" s="577"/>
      <c r="AD873" s="580" t="str">
        <f t="shared" si="52"/>
        <v/>
      </c>
      <c r="AE873" s="583" t="str">
        <f t="shared" si="53"/>
        <v/>
      </c>
      <c r="AF873" s="583" t="str">
        <f t="shared" si="54"/>
        <v/>
      </c>
      <c r="AG873" s="583" t="str">
        <f t="shared" si="55"/>
        <v/>
      </c>
    </row>
    <row r="874" spans="1:33" ht="24.9" customHeight="1">
      <c r="A874" s="477">
        <v>859</v>
      </c>
      <c r="B874" s="488" t="str">
        <f>IF(基本情報入力シート!C911="","",基本情報入力シート!C911)</f>
        <v/>
      </c>
      <c r="C874" s="488"/>
      <c r="D874" s="488"/>
      <c r="E874" s="488"/>
      <c r="F874" s="488"/>
      <c r="G874" s="488"/>
      <c r="H874" s="488"/>
      <c r="I874" s="488"/>
      <c r="J874" s="494" t="str">
        <f>IF(基本情報入力シート!M911="","",基本情報入力シート!M911)</f>
        <v/>
      </c>
      <c r="K874" s="495" t="str">
        <f>IF(基本情報入力シート!R911="","",基本情報入力シート!R911)</f>
        <v/>
      </c>
      <c r="L874" s="495" t="str">
        <f>IF(基本情報入力シート!W911="","",基本情報入力シート!W911)</f>
        <v/>
      </c>
      <c r="M874" s="502" t="str">
        <f>IF(基本情報入力シート!X911="","",基本情報入力シート!X911)</f>
        <v/>
      </c>
      <c r="N874" s="512" t="str">
        <f>IF(基本情報入力シート!Y911="","",基本情報入力シート!Y911)</f>
        <v/>
      </c>
      <c r="O874" s="519"/>
      <c r="P874" s="523"/>
      <c r="Q874" s="526"/>
      <c r="R874" s="533"/>
      <c r="S874" s="537"/>
      <c r="T874" s="541" t="e">
        <v>#N/A</v>
      </c>
      <c r="U874" s="545"/>
      <c r="V874" s="551"/>
      <c r="W874" s="552"/>
      <c r="X874" s="560" t="e">
        <v>#N/A</v>
      </c>
      <c r="Y874" s="560"/>
      <c r="Z874" s="564"/>
      <c r="AA874" s="569"/>
      <c r="AB874" s="573" t="e">
        <v>#N/A</v>
      </c>
      <c r="AC874" s="577"/>
      <c r="AD874" s="580" t="str">
        <f t="shared" si="52"/>
        <v/>
      </c>
      <c r="AE874" s="583" t="str">
        <f t="shared" si="53"/>
        <v/>
      </c>
      <c r="AF874" s="583" t="str">
        <f t="shared" si="54"/>
        <v/>
      </c>
      <c r="AG874" s="583" t="str">
        <f t="shared" si="55"/>
        <v/>
      </c>
    </row>
    <row r="875" spans="1:33" ht="24.9" customHeight="1">
      <c r="A875" s="477">
        <v>860</v>
      </c>
      <c r="B875" s="488" t="str">
        <f>IF(基本情報入力シート!C912="","",基本情報入力シート!C912)</f>
        <v/>
      </c>
      <c r="C875" s="488"/>
      <c r="D875" s="488"/>
      <c r="E875" s="488"/>
      <c r="F875" s="488"/>
      <c r="G875" s="488"/>
      <c r="H875" s="488"/>
      <c r="I875" s="488"/>
      <c r="J875" s="494" t="str">
        <f>IF(基本情報入力シート!M912="","",基本情報入力シート!M912)</f>
        <v/>
      </c>
      <c r="K875" s="495" t="str">
        <f>IF(基本情報入力シート!R912="","",基本情報入力シート!R912)</f>
        <v/>
      </c>
      <c r="L875" s="495" t="str">
        <f>IF(基本情報入力シート!W912="","",基本情報入力シート!W912)</f>
        <v/>
      </c>
      <c r="M875" s="502" t="str">
        <f>IF(基本情報入力シート!X912="","",基本情報入力シート!X912)</f>
        <v/>
      </c>
      <c r="N875" s="512" t="str">
        <f>IF(基本情報入力シート!Y912="","",基本情報入力シート!Y912)</f>
        <v/>
      </c>
      <c r="O875" s="519"/>
      <c r="P875" s="523"/>
      <c r="Q875" s="526"/>
      <c r="R875" s="533"/>
      <c r="S875" s="537"/>
      <c r="T875" s="541" t="e">
        <v>#N/A</v>
      </c>
      <c r="U875" s="545"/>
      <c r="V875" s="551"/>
      <c r="W875" s="552"/>
      <c r="X875" s="560" t="e">
        <v>#N/A</v>
      </c>
      <c r="Y875" s="560"/>
      <c r="Z875" s="564"/>
      <c r="AA875" s="569"/>
      <c r="AB875" s="573" t="e">
        <v>#N/A</v>
      </c>
      <c r="AC875" s="577"/>
      <c r="AD875" s="580" t="str">
        <f t="shared" si="52"/>
        <v/>
      </c>
      <c r="AE875" s="583" t="str">
        <f t="shared" si="53"/>
        <v/>
      </c>
      <c r="AF875" s="583" t="str">
        <f t="shared" si="54"/>
        <v/>
      </c>
      <c r="AG875" s="583" t="str">
        <f t="shared" si="55"/>
        <v/>
      </c>
    </row>
    <row r="876" spans="1:33" ht="24.9" customHeight="1">
      <c r="A876" s="477">
        <v>861</v>
      </c>
      <c r="B876" s="488" t="str">
        <f>IF(基本情報入力シート!C913="","",基本情報入力シート!C913)</f>
        <v/>
      </c>
      <c r="C876" s="488"/>
      <c r="D876" s="488"/>
      <c r="E876" s="488"/>
      <c r="F876" s="488"/>
      <c r="G876" s="488"/>
      <c r="H876" s="488"/>
      <c r="I876" s="488"/>
      <c r="J876" s="494" t="str">
        <f>IF(基本情報入力シート!M913="","",基本情報入力シート!M913)</f>
        <v/>
      </c>
      <c r="K876" s="495" t="str">
        <f>IF(基本情報入力シート!R913="","",基本情報入力シート!R913)</f>
        <v/>
      </c>
      <c r="L876" s="495" t="str">
        <f>IF(基本情報入力シート!W913="","",基本情報入力シート!W913)</f>
        <v/>
      </c>
      <c r="M876" s="502" t="str">
        <f>IF(基本情報入力シート!X913="","",基本情報入力シート!X913)</f>
        <v/>
      </c>
      <c r="N876" s="512" t="str">
        <f>IF(基本情報入力シート!Y913="","",基本情報入力シート!Y913)</f>
        <v/>
      </c>
      <c r="O876" s="519"/>
      <c r="P876" s="523"/>
      <c r="Q876" s="526"/>
      <c r="R876" s="533"/>
      <c r="S876" s="537"/>
      <c r="T876" s="541" t="e">
        <v>#N/A</v>
      </c>
      <c r="U876" s="545"/>
      <c r="V876" s="551"/>
      <c r="W876" s="552"/>
      <c r="X876" s="560" t="e">
        <v>#N/A</v>
      </c>
      <c r="Y876" s="560"/>
      <c r="Z876" s="564"/>
      <c r="AA876" s="569"/>
      <c r="AB876" s="573" t="e">
        <v>#N/A</v>
      </c>
      <c r="AC876" s="577"/>
      <c r="AD876" s="580" t="str">
        <f t="shared" si="52"/>
        <v/>
      </c>
      <c r="AE876" s="583" t="str">
        <f t="shared" si="53"/>
        <v/>
      </c>
      <c r="AF876" s="583" t="str">
        <f t="shared" si="54"/>
        <v/>
      </c>
      <c r="AG876" s="583" t="str">
        <f t="shared" si="55"/>
        <v/>
      </c>
    </row>
    <row r="877" spans="1:33" ht="24.9" customHeight="1">
      <c r="A877" s="477">
        <v>862</v>
      </c>
      <c r="B877" s="488" t="str">
        <f>IF(基本情報入力シート!C914="","",基本情報入力シート!C914)</f>
        <v/>
      </c>
      <c r="C877" s="488"/>
      <c r="D877" s="488"/>
      <c r="E877" s="488"/>
      <c r="F877" s="488"/>
      <c r="G877" s="488"/>
      <c r="H877" s="488"/>
      <c r="I877" s="488"/>
      <c r="J877" s="494" t="str">
        <f>IF(基本情報入力シート!M914="","",基本情報入力シート!M914)</f>
        <v/>
      </c>
      <c r="K877" s="495" t="str">
        <f>IF(基本情報入力シート!R914="","",基本情報入力シート!R914)</f>
        <v/>
      </c>
      <c r="L877" s="495" t="str">
        <f>IF(基本情報入力シート!W914="","",基本情報入力シート!W914)</f>
        <v/>
      </c>
      <c r="M877" s="502" t="str">
        <f>IF(基本情報入力シート!X914="","",基本情報入力シート!X914)</f>
        <v/>
      </c>
      <c r="N877" s="512" t="str">
        <f>IF(基本情報入力シート!Y914="","",基本情報入力シート!Y914)</f>
        <v/>
      </c>
      <c r="O877" s="519"/>
      <c r="P877" s="523"/>
      <c r="Q877" s="526"/>
      <c r="R877" s="533"/>
      <c r="S877" s="537"/>
      <c r="T877" s="541" t="e">
        <v>#N/A</v>
      </c>
      <c r="U877" s="545"/>
      <c r="V877" s="551"/>
      <c r="W877" s="552"/>
      <c r="X877" s="560" t="e">
        <v>#N/A</v>
      </c>
      <c r="Y877" s="560"/>
      <c r="Z877" s="564"/>
      <c r="AA877" s="569"/>
      <c r="AB877" s="573" t="e">
        <v>#N/A</v>
      </c>
      <c r="AC877" s="577"/>
      <c r="AD877" s="580" t="str">
        <f t="shared" si="52"/>
        <v/>
      </c>
      <c r="AE877" s="583" t="str">
        <f t="shared" si="53"/>
        <v/>
      </c>
      <c r="AF877" s="583" t="str">
        <f t="shared" si="54"/>
        <v/>
      </c>
      <c r="AG877" s="583" t="str">
        <f t="shared" si="55"/>
        <v/>
      </c>
    </row>
    <row r="878" spans="1:33" ht="24.9" customHeight="1">
      <c r="A878" s="477">
        <v>863</v>
      </c>
      <c r="B878" s="488" t="str">
        <f>IF(基本情報入力シート!C915="","",基本情報入力シート!C915)</f>
        <v/>
      </c>
      <c r="C878" s="488"/>
      <c r="D878" s="488"/>
      <c r="E878" s="488"/>
      <c r="F878" s="488"/>
      <c r="G878" s="488"/>
      <c r="H878" s="488"/>
      <c r="I878" s="488"/>
      <c r="J878" s="494" t="str">
        <f>IF(基本情報入力シート!M915="","",基本情報入力シート!M915)</f>
        <v/>
      </c>
      <c r="K878" s="495" t="str">
        <f>IF(基本情報入力シート!R915="","",基本情報入力シート!R915)</f>
        <v/>
      </c>
      <c r="L878" s="495" t="str">
        <f>IF(基本情報入力シート!W915="","",基本情報入力シート!W915)</f>
        <v/>
      </c>
      <c r="M878" s="502" t="str">
        <f>IF(基本情報入力シート!X915="","",基本情報入力シート!X915)</f>
        <v/>
      </c>
      <c r="N878" s="512" t="str">
        <f>IF(基本情報入力シート!Y915="","",基本情報入力シート!Y915)</f>
        <v/>
      </c>
      <c r="O878" s="519"/>
      <c r="P878" s="523"/>
      <c r="Q878" s="526"/>
      <c r="R878" s="533"/>
      <c r="S878" s="537"/>
      <c r="T878" s="541" t="e">
        <v>#N/A</v>
      </c>
      <c r="U878" s="545"/>
      <c r="V878" s="551"/>
      <c r="W878" s="552"/>
      <c r="X878" s="560" t="e">
        <v>#N/A</v>
      </c>
      <c r="Y878" s="560"/>
      <c r="Z878" s="564"/>
      <c r="AA878" s="569"/>
      <c r="AB878" s="573" t="e">
        <v>#N/A</v>
      </c>
      <c r="AC878" s="577"/>
      <c r="AD878" s="580" t="str">
        <f t="shared" si="52"/>
        <v/>
      </c>
      <c r="AE878" s="583" t="str">
        <f t="shared" si="53"/>
        <v/>
      </c>
      <c r="AF878" s="583" t="str">
        <f t="shared" si="54"/>
        <v/>
      </c>
      <c r="AG878" s="583" t="str">
        <f t="shared" si="55"/>
        <v/>
      </c>
    </row>
    <row r="879" spans="1:33" ht="24.9" customHeight="1">
      <c r="A879" s="477">
        <v>864</v>
      </c>
      <c r="B879" s="488" t="str">
        <f>IF(基本情報入力シート!C916="","",基本情報入力シート!C916)</f>
        <v/>
      </c>
      <c r="C879" s="488"/>
      <c r="D879" s="488"/>
      <c r="E879" s="488"/>
      <c r="F879" s="488"/>
      <c r="G879" s="488"/>
      <c r="H879" s="488"/>
      <c r="I879" s="488"/>
      <c r="J879" s="494" t="str">
        <f>IF(基本情報入力シート!M916="","",基本情報入力シート!M916)</f>
        <v/>
      </c>
      <c r="K879" s="495" t="str">
        <f>IF(基本情報入力シート!R916="","",基本情報入力シート!R916)</f>
        <v/>
      </c>
      <c r="L879" s="495" t="str">
        <f>IF(基本情報入力シート!W916="","",基本情報入力シート!W916)</f>
        <v/>
      </c>
      <c r="M879" s="502" t="str">
        <f>IF(基本情報入力シート!X916="","",基本情報入力シート!X916)</f>
        <v/>
      </c>
      <c r="N879" s="512" t="str">
        <f>IF(基本情報入力シート!Y916="","",基本情報入力シート!Y916)</f>
        <v/>
      </c>
      <c r="O879" s="519"/>
      <c r="P879" s="523"/>
      <c r="Q879" s="526"/>
      <c r="R879" s="533"/>
      <c r="S879" s="537"/>
      <c r="T879" s="541" t="e">
        <v>#N/A</v>
      </c>
      <c r="U879" s="545"/>
      <c r="V879" s="551"/>
      <c r="W879" s="552"/>
      <c r="X879" s="560" t="e">
        <v>#N/A</v>
      </c>
      <c r="Y879" s="560"/>
      <c r="Z879" s="564"/>
      <c r="AA879" s="569"/>
      <c r="AB879" s="573" t="e">
        <v>#N/A</v>
      </c>
      <c r="AC879" s="577"/>
      <c r="AD879" s="580" t="str">
        <f t="shared" si="52"/>
        <v/>
      </c>
      <c r="AE879" s="583" t="str">
        <f t="shared" si="53"/>
        <v/>
      </c>
      <c r="AF879" s="583" t="str">
        <f t="shared" si="54"/>
        <v/>
      </c>
      <c r="AG879" s="583" t="str">
        <f t="shared" si="55"/>
        <v/>
      </c>
    </row>
    <row r="880" spans="1:33" ht="24.9" customHeight="1">
      <c r="A880" s="477">
        <v>865</v>
      </c>
      <c r="B880" s="488" t="str">
        <f>IF(基本情報入力シート!C917="","",基本情報入力シート!C917)</f>
        <v/>
      </c>
      <c r="C880" s="488"/>
      <c r="D880" s="488"/>
      <c r="E880" s="488"/>
      <c r="F880" s="488"/>
      <c r="G880" s="488"/>
      <c r="H880" s="488"/>
      <c r="I880" s="488"/>
      <c r="J880" s="494" t="str">
        <f>IF(基本情報入力シート!M917="","",基本情報入力シート!M917)</f>
        <v/>
      </c>
      <c r="K880" s="495" t="str">
        <f>IF(基本情報入力シート!R917="","",基本情報入力シート!R917)</f>
        <v/>
      </c>
      <c r="L880" s="495" t="str">
        <f>IF(基本情報入力シート!W917="","",基本情報入力シート!W917)</f>
        <v/>
      </c>
      <c r="M880" s="502" t="str">
        <f>IF(基本情報入力シート!X917="","",基本情報入力シート!X917)</f>
        <v/>
      </c>
      <c r="N880" s="512" t="str">
        <f>IF(基本情報入力シート!Y917="","",基本情報入力シート!Y917)</f>
        <v/>
      </c>
      <c r="O880" s="519"/>
      <c r="P880" s="523"/>
      <c r="Q880" s="526"/>
      <c r="R880" s="533"/>
      <c r="S880" s="537"/>
      <c r="T880" s="541" t="e">
        <v>#N/A</v>
      </c>
      <c r="U880" s="545"/>
      <c r="V880" s="551"/>
      <c r="W880" s="552"/>
      <c r="X880" s="560" t="e">
        <v>#N/A</v>
      </c>
      <c r="Y880" s="560"/>
      <c r="Z880" s="564"/>
      <c r="AA880" s="569"/>
      <c r="AB880" s="573" t="e">
        <v>#N/A</v>
      </c>
      <c r="AC880" s="577"/>
      <c r="AD880" s="580" t="str">
        <f t="shared" si="52"/>
        <v/>
      </c>
      <c r="AE880" s="583" t="str">
        <f t="shared" si="53"/>
        <v/>
      </c>
      <c r="AF880" s="583" t="str">
        <f t="shared" si="54"/>
        <v/>
      </c>
      <c r="AG880" s="583" t="str">
        <f t="shared" si="55"/>
        <v/>
      </c>
    </row>
    <row r="881" spans="1:33" ht="24.9" customHeight="1">
      <c r="A881" s="477">
        <v>866</v>
      </c>
      <c r="B881" s="488" t="str">
        <f>IF(基本情報入力シート!C918="","",基本情報入力シート!C918)</f>
        <v/>
      </c>
      <c r="C881" s="488"/>
      <c r="D881" s="488"/>
      <c r="E881" s="488"/>
      <c r="F881" s="488"/>
      <c r="G881" s="488"/>
      <c r="H881" s="488"/>
      <c r="I881" s="488"/>
      <c r="J881" s="494" t="str">
        <f>IF(基本情報入力シート!M918="","",基本情報入力シート!M918)</f>
        <v/>
      </c>
      <c r="K881" s="495" t="str">
        <f>IF(基本情報入力シート!R918="","",基本情報入力シート!R918)</f>
        <v/>
      </c>
      <c r="L881" s="495" t="str">
        <f>IF(基本情報入力シート!W918="","",基本情報入力シート!W918)</f>
        <v/>
      </c>
      <c r="M881" s="502" t="str">
        <f>IF(基本情報入力シート!X918="","",基本情報入力シート!X918)</f>
        <v/>
      </c>
      <c r="N881" s="512" t="str">
        <f>IF(基本情報入力シート!Y918="","",基本情報入力シート!Y918)</f>
        <v/>
      </c>
      <c r="O881" s="519"/>
      <c r="P881" s="523"/>
      <c r="Q881" s="526"/>
      <c r="R881" s="533"/>
      <c r="S881" s="537"/>
      <c r="T881" s="541" t="e">
        <v>#N/A</v>
      </c>
      <c r="U881" s="545"/>
      <c r="V881" s="551"/>
      <c r="W881" s="552"/>
      <c r="X881" s="560" t="e">
        <v>#N/A</v>
      </c>
      <c r="Y881" s="560"/>
      <c r="Z881" s="564"/>
      <c r="AA881" s="569"/>
      <c r="AB881" s="573" t="e">
        <v>#N/A</v>
      </c>
      <c r="AC881" s="577"/>
      <c r="AD881" s="580" t="str">
        <f t="shared" si="52"/>
        <v/>
      </c>
      <c r="AE881" s="583" t="str">
        <f t="shared" si="53"/>
        <v/>
      </c>
      <c r="AF881" s="583" t="str">
        <f t="shared" si="54"/>
        <v/>
      </c>
      <c r="AG881" s="583" t="str">
        <f t="shared" si="55"/>
        <v/>
      </c>
    </row>
    <row r="882" spans="1:33" ht="24.9" customHeight="1">
      <c r="A882" s="477">
        <v>867</v>
      </c>
      <c r="B882" s="488" t="str">
        <f>IF(基本情報入力シート!C919="","",基本情報入力シート!C919)</f>
        <v/>
      </c>
      <c r="C882" s="488"/>
      <c r="D882" s="488"/>
      <c r="E882" s="488"/>
      <c r="F882" s="488"/>
      <c r="G882" s="488"/>
      <c r="H882" s="488"/>
      <c r="I882" s="488"/>
      <c r="J882" s="494" t="str">
        <f>IF(基本情報入力シート!M919="","",基本情報入力シート!M919)</f>
        <v/>
      </c>
      <c r="K882" s="495" t="str">
        <f>IF(基本情報入力シート!R919="","",基本情報入力シート!R919)</f>
        <v/>
      </c>
      <c r="L882" s="495" t="str">
        <f>IF(基本情報入力シート!W919="","",基本情報入力シート!W919)</f>
        <v/>
      </c>
      <c r="M882" s="502" t="str">
        <f>IF(基本情報入力シート!X919="","",基本情報入力シート!X919)</f>
        <v/>
      </c>
      <c r="N882" s="512" t="str">
        <f>IF(基本情報入力シート!Y919="","",基本情報入力シート!Y919)</f>
        <v/>
      </c>
      <c r="O882" s="519"/>
      <c r="P882" s="523"/>
      <c r="Q882" s="526"/>
      <c r="R882" s="533"/>
      <c r="S882" s="537"/>
      <c r="T882" s="541" t="e">
        <v>#N/A</v>
      </c>
      <c r="U882" s="545"/>
      <c r="V882" s="551"/>
      <c r="W882" s="552"/>
      <c r="X882" s="560" t="e">
        <v>#N/A</v>
      </c>
      <c r="Y882" s="560"/>
      <c r="Z882" s="564"/>
      <c r="AA882" s="569"/>
      <c r="AB882" s="573" t="e">
        <v>#N/A</v>
      </c>
      <c r="AC882" s="577"/>
      <c r="AD882" s="580" t="str">
        <f t="shared" si="52"/>
        <v/>
      </c>
      <c r="AE882" s="583" t="str">
        <f t="shared" si="53"/>
        <v/>
      </c>
      <c r="AF882" s="583" t="str">
        <f t="shared" si="54"/>
        <v/>
      </c>
      <c r="AG882" s="583" t="str">
        <f t="shared" si="55"/>
        <v/>
      </c>
    </row>
    <row r="883" spans="1:33" ht="24.9" customHeight="1">
      <c r="A883" s="477">
        <v>868</v>
      </c>
      <c r="B883" s="488" t="str">
        <f>IF(基本情報入力シート!C920="","",基本情報入力シート!C920)</f>
        <v/>
      </c>
      <c r="C883" s="488"/>
      <c r="D883" s="488"/>
      <c r="E883" s="488"/>
      <c r="F883" s="488"/>
      <c r="G883" s="488"/>
      <c r="H883" s="488"/>
      <c r="I883" s="488"/>
      <c r="J883" s="494" t="str">
        <f>IF(基本情報入力シート!M920="","",基本情報入力シート!M920)</f>
        <v/>
      </c>
      <c r="K883" s="495" t="str">
        <f>IF(基本情報入力シート!R920="","",基本情報入力シート!R920)</f>
        <v/>
      </c>
      <c r="L883" s="495" t="str">
        <f>IF(基本情報入力シート!W920="","",基本情報入力シート!W920)</f>
        <v/>
      </c>
      <c r="M883" s="502" t="str">
        <f>IF(基本情報入力シート!X920="","",基本情報入力シート!X920)</f>
        <v/>
      </c>
      <c r="N883" s="512" t="str">
        <f>IF(基本情報入力シート!Y920="","",基本情報入力シート!Y920)</f>
        <v/>
      </c>
      <c r="O883" s="519"/>
      <c r="P883" s="523"/>
      <c r="Q883" s="526"/>
      <c r="R883" s="533"/>
      <c r="S883" s="537"/>
      <c r="T883" s="541" t="e">
        <v>#N/A</v>
      </c>
      <c r="U883" s="545"/>
      <c r="V883" s="551"/>
      <c r="W883" s="552"/>
      <c r="X883" s="560" t="e">
        <v>#N/A</v>
      </c>
      <c r="Y883" s="560"/>
      <c r="Z883" s="564"/>
      <c r="AA883" s="569"/>
      <c r="AB883" s="573" t="e">
        <v>#N/A</v>
      </c>
      <c r="AC883" s="577"/>
      <c r="AD883" s="580" t="str">
        <f t="shared" si="52"/>
        <v/>
      </c>
      <c r="AE883" s="583" t="str">
        <f t="shared" si="53"/>
        <v/>
      </c>
      <c r="AF883" s="583" t="str">
        <f t="shared" si="54"/>
        <v/>
      </c>
      <c r="AG883" s="583" t="str">
        <f t="shared" si="55"/>
        <v/>
      </c>
    </row>
    <row r="884" spans="1:33" ht="24.9" customHeight="1">
      <c r="A884" s="477">
        <v>869</v>
      </c>
      <c r="B884" s="488" t="str">
        <f>IF(基本情報入力シート!C921="","",基本情報入力シート!C921)</f>
        <v/>
      </c>
      <c r="C884" s="488"/>
      <c r="D884" s="488"/>
      <c r="E884" s="488"/>
      <c r="F884" s="488"/>
      <c r="G884" s="488"/>
      <c r="H884" s="488"/>
      <c r="I884" s="488"/>
      <c r="J884" s="494" t="str">
        <f>IF(基本情報入力シート!M921="","",基本情報入力シート!M921)</f>
        <v/>
      </c>
      <c r="K884" s="495" t="str">
        <f>IF(基本情報入力シート!R921="","",基本情報入力シート!R921)</f>
        <v/>
      </c>
      <c r="L884" s="495" t="str">
        <f>IF(基本情報入力シート!W921="","",基本情報入力シート!W921)</f>
        <v/>
      </c>
      <c r="M884" s="502" t="str">
        <f>IF(基本情報入力シート!X921="","",基本情報入力シート!X921)</f>
        <v/>
      </c>
      <c r="N884" s="512" t="str">
        <f>IF(基本情報入力シート!Y921="","",基本情報入力シート!Y921)</f>
        <v/>
      </c>
      <c r="O884" s="519"/>
      <c r="P884" s="523"/>
      <c r="Q884" s="526"/>
      <c r="R884" s="533"/>
      <c r="S884" s="537"/>
      <c r="T884" s="541" t="e">
        <v>#N/A</v>
      </c>
      <c r="U884" s="545"/>
      <c r="V884" s="551"/>
      <c r="W884" s="552"/>
      <c r="X884" s="560" t="e">
        <v>#N/A</v>
      </c>
      <c r="Y884" s="560"/>
      <c r="Z884" s="564"/>
      <c r="AA884" s="569"/>
      <c r="AB884" s="573" t="e">
        <v>#N/A</v>
      </c>
      <c r="AC884" s="577"/>
      <c r="AD884" s="580" t="str">
        <f t="shared" si="52"/>
        <v/>
      </c>
      <c r="AE884" s="583" t="str">
        <f t="shared" si="53"/>
        <v/>
      </c>
      <c r="AF884" s="583" t="str">
        <f t="shared" si="54"/>
        <v/>
      </c>
      <c r="AG884" s="583" t="str">
        <f t="shared" si="55"/>
        <v/>
      </c>
    </row>
    <row r="885" spans="1:33" ht="24.9" customHeight="1">
      <c r="A885" s="477">
        <v>870</v>
      </c>
      <c r="B885" s="488" t="str">
        <f>IF(基本情報入力シート!C922="","",基本情報入力シート!C922)</f>
        <v/>
      </c>
      <c r="C885" s="488"/>
      <c r="D885" s="488"/>
      <c r="E885" s="488"/>
      <c r="F885" s="488"/>
      <c r="G885" s="488"/>
      <c r="H885" s="488"/>
      <c r="I885" s="488"/>
      <c r="J885" s="494" t="str">
        <f>IF(基本情報入力シート!M922="","",基本情報入力シート!M922)</f>
        <v/>
      </c>
      <c r="K885" s="495" t="str">
        <f>IF(基本情報入力シート!R922="","",基本情報入力シート!R922)</f>
        <v/>
      </c>
      <c r="L885" s="495" t="str">
        <f>IF(基本情報入力シート!W922="","",基本情報入力シート!W922)</f>
        <v/>
      </c>
      <c r="M885" s="502" t="str">
        <f>IF(基本情報入力シート!X922="","",基本情報入力シート!X922)</f>
        <v/>
      </c>
      <c r="N885" s="512" t="str">
        <f>IF(基本情報入力シート!Y922="","",基本情報入力シート!Y922)</f>
        <v/>
      </c>
      <c r="O885" s="519"/>
      <c r="P885" s="523"/>
      <c r="Q885" s="526"/>
      <c r="R885" s="533"/>
      <c r="S885" s="537"/>
      <c r="T885" s="541" t="e">
        <v>#N/A</v>
      </c>
      <c r="U885" s="545"/>
      <c r="V885" s="551"/>
      <c r="W885" s="552"/>
      <c r="X885" s="560" t="e">
        <v>#N/A</v>
      </c>
      <c r="Y885" s="560"/>
      <c r="Z885" s="564"/>
      <c r="AA885" s="569"/>
      <c r="AB885" s="573" t="e">
        <v>#N/A</v>
      </c>
      <c r="AC885" s="577"/>
      <c r="AD885" s="580" t="str">
        <f t="shared" si="52"/>
        <v/>
      </c>
      <c r="AE885" s="583" t="str">
        <f t="shared" si="53"/>
        <v/>
      </c>
      <c r="AF885" s="583" t="str">
        <f t="shared" si="54"/>
        <v/>
      </c>
      <c r="AG885" s="583" t="str">
        <f t="shared" si="55"/>
        <v/>
      </c>
    </row>
    <row r="886" spans="1:33" ht="24.9" customHeight="1">
      <c r="A886" s="477">
        <v>871</v>
      </c>
      <c r="B886" s="488" t="str">
        <f>IF(基本情報入力シート!C923="","",基本情報入力シート!C923)</f>
        <v/>
      </c>
      <c r="C886" s="488"/>
      <c r="D886" s="488"/>
      <c r="E886" s="488"/>
      <c r="F886" s="488"/>
      <c r="G886" s="488"/>
      <c r="H886" s="488"/>
      <c r="I886" s="488"/>
      <c r="J886" s="494" t="str">
        <f>IF(基本情報入力シート!M923="","",基本情報入力シート!M923)</f>
        <v/>
      </c>
      <c r="K886" s="495" t="str">
        <f>IF(基本情報入力シート!R923="","",基本情報入力シート!R923)</f>
        <v/>
      </c>
      <c r="L886" s="495" t="str">
        <f>IF(基本情報入力シート!W923="","",基本情報入力シート!W923)</f>
        <v/>
      </c>
      <c r="M886" s="502" t="str">
        <f>IF(基本情報入力シート!X923="","",基本情報入力シート!X923)</f>
        <v/>
      </c>
      <c r="N886" s="512" t="str">
        <f>IF(基本情報入力シート!Y923="","",基本情報入力シート!Y923)</f>
        <v/>
      </c>
      <c r="O886" s="519"/>
      <c r="P886" s="523"/>
      <c r="Q886" s="526"/>
      <c r="R886" s="533"/>
      <c r="S886" s="537"/>
      <c r="T886" s="541" t="e">
        <v>#N/A</v>
      </c>
      <c r="U886" s="545"/>
      <c r="V886" s="551"/>
      <c r="W886" s="552"/>
      <c r="X886" s="560" t="e">
        <v>#N/A</v>
      </c>
      <c r="Y886" s="560"/>
      <c r="Z886" s="564"/>
      <c r="AA886" s="569"/>
      <c r="AB886" s="573" t="e">
        <v>#N/A</v>
      </c>
      <c r="AC886" s="577"/>
      <c r="AD886" s="580" t="str">
        <f t="shared" si="52"/>
        <v/>
      </c>
      <c r="AE886" s="583" t="str">
        <f t="shared" si="53"/>
        <v/>
      </c>
      <c r="AF886" s="583" t="str">
        <f t="shared" si="54"/>
        <v/>
      </c>
      <c r="AG886" s="583" t="str">
        <f t="shared" si="55"/>
        <v/>
      </c>
    </row>
    <row r="887" spans="1:33" ht="24.9" customHeight="1">
      <c r="A887" s="477">
        <v>872</v>
      </c>
      <c r="B887" s="488" t="str">
        <f>IF(基本情報入力シート!C924="","",基本情報入力シート!C924)</f>
        <v/>
      </c>
      <c r="C887" s="488"/>
      <c r="D887" s="488"/>
      <c r="E887" s="488"/>
      <c r="F887" s="488"/>
      <c r="G887" s="488"/>
      <c r="H887" s="488"/>
      <c r="I887" s="488"/>
      <c r="J887" s="494" t="str">
        <f>IF(基本情報入力シート!M924="","",基本情報入力シート!M924)</f>
        <v/>
      </c>
      <c r="K887" s="495" t="str">
        <f>IF(基本情報入力シート!R924="","",基本情報入力シート!R924)</f>
        <v/>
      </c>
      <c r="L887" s="495" t="str">
        <f>IF(基本情報入力シート!W924="","",基本情報入力シート!W924)</f>
        <v/>
      </c>
      <c r="M887" s="502" t="str">
        <f>IF(基本情報入力シート!X924="","",基本情報入力シート!X924)</f>
        <v/>
      </c>
      <c r="N887" s="512" t="str">
        <f>IF(基本情報入力シート!Y924="","",基本情報入力シート!Y924)</f>
        <v/>
      </c>
      <c r="O887" s="519"/>
      <c r="P887" s="523"/>
      <c r="Q887" s="526"/>
      <c r="R887" s="533"/>
      <c r="S887" s="537"/>
      <c r="T887" s="541" t="e">
        <v>#N/A</v>
      </c>
      <c r="U887" s="545"/>
      <c r="V887" s="551"/>
      <c r="W887" s="552"/>
      <c r="X887" s="560" t="e">
        <v>#N/A</v>
      </c>
      <c r="Y887" s="560"/>
      <c r="Z887" s="564"/>
      <c r="AA887" s="569"/>
      <c r="AB887" s="573" t="e">
        <v>#N/A</v>
      </c>
      <c r="AC887" s="577"/>
      <c r="AD887" s="580" t="str">
        <f t="shared" si="52"/>
        <v/>
      </c>
      <c r="AE887" s="583" t="str">
        <f t="shared" si="53"/>
        <v/>
      </c>
      <c r="AF887" s="583" t="str">
        <f t="shared" si="54"/>
        <v/>
      </c>
      <c r="AG887" s="583" t="str">
        <f t="shared" si="55"/>
        <v/>
      </c>
    </row>
    <row r="888" spans="1:33" ht="24.9" customHeight="1">
      <c r="A888" s="477">
        <v>873</v>
      </c>
      <c r="B888" s="488" t="str">
        <f>IF(基本情報入力シート!C925="","",基本情報入力シート!C925)</f>
        <v/>
      </c>
      <c r="C888" s="488"/>
      <c r="D888" s="488"/>
      <c r="E888" s="488"/>
      <c r="F888" s="488"/>
      <c r="G888" s="488"/>
      <c r="H888" s="488"/>
      <c r="I888" s="488"/>
      <c r="J888" s="494" t="str">
        <f>IF(基本情報入力シート!M925="","",基本情報入力シート!M925)</f>
        <v/>
      </c>
      <c r="K888" s="495" t="str">
        <f>IF(基本情報入力シート!R925="","",基本情報入力シート!R925)</f>
        <v/>
      </c>
      <c r="L888" s="495" t="str">
        <f>IF(基本情報入力シート!W925="","",基本情報入力シート!W925)</f>
        <v/>
      </c>
      <c r="M888" s="502" t="str">
        <f>IF(基本情報入力シート!X925="","",基本情報入力シート!X925)</f>
        <v/>
      </c>
      <c r="N888" s="512" t="str">
        <f>IF(基本情報入力シート!Y925="","",基本情報入力シート!Y925)</f>
        <v/>
      </c>
      <c r="O888" s="519"/>
      <c r="P888" s="523"/>
      <c r="Q888" s="526"/>
      <c r="R888" s="533"/>
      <c r="S888" s="537"/>
      <c r="T888" s="541" t="e">
        <v>#N/A</v>
      </c>
      <c r="U888" s="545"/>
      <c r="V888" s="551"/>
      <c r="W888" s="552"/>
      <c r="X888" s="560" t="e">
        <v>#N/A</v>
      </c>
      <c r="Y888" s="560"/>
      <c r="Z888" s="564"/>
      <c r="AA888" s="569"/>
      <c r="AB888" s="573" t="e">
        <v>#N/A</v>
      </c>
      <c r="AC888" s="577"/>
      <c r="AD888" s="580" t="str">
        <f t="shared" si="52"/>
        <v/>
      </c>
      <c r="AE888" s="583" t="str">
        <f t="shared" si="53"/>
        <v/>
      </c>
      <c r="AF888" s="583" t="str">
        <f t="shared" si="54"/>
        <v/>
      </c>
      <c r="AG888" s="583" t="str">
        <f t="shared" si="55"/>
        <v/>
      </c>
    </row>
    <row r="889" spans="1:33" ht="24.9" customHeight="1">
      <c r="A889" s="477">
        <v>874</v>
      </c>
      <c r="B889" s="488" t="str">
        <f>IF(基本情報入力シート!C926="","",基本情報入力シート!C926)</f>
        <v/>
      </c>
      <c r="C889" s="488"/>
      <c r="D889" s="488"/>
      <c r="E889" s="488"/>
      <c r="F889" s="488"/>
      <c r="G889" s="488"/>
      <c r="H889" s="488"/>
      <c r="I889" s="488"/>
      <c r="J889" s="494" t="str">
        <f>IF(基本情報入力シート!M926="","",基本情報入力シート!M926)</f>
        <v/>
      </c>
      <c r="K889" s="495" t="str">
        <f>IF(基本情報入力シート!R926="","",基本情報入力シート!R926)</f>
        <v/>
      </c>
      <c r="L889" s="495" t="str">
        <f>IF(基本情報入力シート!W926="","",基本情報入力シート!W926)</f>
        <v/>
      </c>
      <c r="M889" s="502" t="str">
        <f>IF(基本情報入力シート!X926="","",基本情報入力シート!X926)</f>
        <v/>
      </c>
      <c r="N889" s="512" t="str">
        <f>IF(基本情報入力シート!Y926="","",基本情報入力シート!Y926)</f>
        <v/>
      </c>
      <c r="O889" s="519"/>
      <c r="P889" s="523"/>
      <c r="Q889" s="526"/>
      <c r="R889" s="533"/>
      <c r="S889" s="537"/>
      <c r="T889" s="541" t="e">
        <v>#N/A</v>
      </c>
      <c r="U889" s="545"/>
      <c r="V889" s="551"/>
      <c r="W889" s="552"/>
      <c r="X889" s="560" t="e">
        <v>#N/A</v>
      </c>
      <c r="Y889" s="560"/>
      <c r="Z889" s="564"/>
      <c r="AA889" s="569"/>
      <c r="AB889" s="573" t="e">
        <v>#N/A</v>
      </c>
      <c r="AC889" s="577"/>
      <c r="AD889" s="580" t="str">
        <f t="shared" si="52"/>
        <v/>
      </c>
      <c r="AE889" s="583" t="str">
        <f t="shared" si="53"/>
        <v/>
      </c>
      <c r="AF889" s="583" t="str">
        <f t="shared" si="54"/>
        <v/>
      </c>
      <c r="AG889" s="583" t="str">
        <f t="shared" si="55"/>
        <v/>
      </c>
    </row>
    <row r="890" spans="1:33" ht="24.9" customHeight="1">
      <c r="A890" s="477">
        <v>875</v>
      </c>
      <c r="B890" s="488" t="str">
        <f>IF(基本情報入力シート!C927="","",基本情報入力シート!C927)</f>
        <v/>
      </c>
      <c r="C890" s="488"/>
      <c r="D890" s="488"/>
      <c r="E890" s="488"/>
      <c r="F890" s="488"/>
      <c r="G890" s="488"/>
      <c r="H890" s="488"/>
      <c r="I890" s="488"/>
      <c r="J890" s="494" t="str">
        <f>IF(基本情報入力シート!M927="","",基本情報入力シート!M927)</f>
        <v/>
      </c>
      <c r="K890" s="495" t="str">
        <f>IF(基本情報入力シート!R927="","",基本情報入力シート!R927)</f>
        <v/>
      </c>
      <c r="L890" s="495" t="str">
        <f>IF(基本情報入力シート!W927="","",基本情報入力シート!W927)</f>
        <v/>
      </c>
      <c r="M890" s="502" t="str">
        <f>IF(基本情報入力シート!X927="","",基本情報入力シート!X927)</f>
        <v/>
      </c>
      <c r="N890" s="512" t="str">
        <f>IF(基本情報入力シート!Y927="","",基本情報入力シート!Y927)</f>
        <v/>
      </c>
      <c r="O890" s="519"/>
      <c r="P890" s="523"/>
      <c r="Q890" s="526"/>
      <c r="R890" s="533"/>
      <c r="S890" s="537"/>
      <c r="T890" s="541" t="e">
        <v>#N/A</v>
      </c>
      <c r="U890" s="545"/>
      <c r="V890" s="551"/>
      <c r="W890" s="552"/>
      <c r="X890" s="560" t="e">
        <v>#N/A</v>
      </c>
      <c r="Y890" s="560"/>
      <c r="Z890" s="564"/>
      <c r="AA890" s="569"/>
      <c r="AB890" s="573" t="e">
        <v>#N/A</v>
      </c>
      <c r="AC890" s="577"/>
      <c r="AD890" s="580" t="str">
        <f t="shared" si="52"/>
        <v/>
      </c>
      <c r="AE890" s="583" t="str">
        <f t="shared" si="53"/>
        <v/>
      </c>
      <c r="AF890" s="583" t="str">
        <f t="shared" si="54"/>
        <v/>
      </c>
      <c r="AG890" s="583" t="str">
        <f t="shared" si="55"/>
        <v/>
      </c>
    </row>
    <row r="891" spans="1:33" ht="24.9" customHeight="1">
      <c r="A891" s="477">
        <v>876</v>
      </c>
      <c r="B891" s="488" t="str">
        <f>IF(基本情報入力シート!C928="","",基本情報入力シート!C928)</f>
        <v/>
      </c>
      <c r="C891" s="488"/>
      <c r="D891" s="488"/>
      <c r="E891" s="488"/>
      <c r="F891" s="488"/>
      <c r="G891" s="488"/>
      <c r="H891" s="488"/>
      <c r="I891" s="488"/>
      <c r="J891" s="494" t="str">
        <f>IF(基本情報入力シート!M928="","",基本情報入力シート!M928)</f>
        <v/>
      </c>
      <c r="K891" s="495" t="str">
        <f>IF(基本情報入力シート!R928="","",基本情報入力シート!R928)</f>
        <v/>
      </c>
      <c r="L891" s="495" t="str">
        <f>IF(基本情報入力シート!W928="","",基本情報入力シート!W928)</f>
        <v/>
      </c>
      <c r="M891" s="502" t="str">
        <f>IF(基本情報入力シート!X928="","",基本情報入力シート!X928)</f>
        <v/>
      </c>
      <c r="N891" s="512" t="str">
        <f>IF(基本情報入力シート!Y928="","",基本情報入力シート!Y928)</f>
        <v/>
      </c>
      <c r="O891" s="519"/>
      <c r="P891" s="523"/>
      <c r="Q891" s="526"/>
      <c r="R891" s="533"/>
      <c r="S891" s="537"/>
      <c r="T891" s="541" t="e">
        <v>#N/A</v>
      </c>
      <c r="U891" s="545"/>
      <c r="V891" s="551"/>
      <c r="W891" s="552"/>
      <c r="X891" s="560" t="e">
        <v>#N/A</v>
      </c>
      <c r="Y891" s="560"/>
      <c r="Z891" s="564"/>
      <c r="AA891" s="569"/>
      <c r="AB891" s="573" t="e">
        <v>#N/A</v>
      </c>
      <c r="AC891" s="577"/>
      <c r="AD891" s="580" t="str">
        <f t="shared" si="52"/>
        <v/>
      </c>
      <c r="AE891" s="583" t="str">
        <f t="shared" si="53"/>
        <v/>
      </c>
      <c r="AF891" s="583" t="str">
        <f t="shared" si="54"/>
        <v/>
      </c>
      <c r="AG891" s="583" t="str">
        <f t="shared" si="55"/>
        <v/>
      </c>
    </row>
    <row r="892" spans="1:33" ht="24.9" customHeight="1">
      <c r="A892" s="477">
        <v>877</v>
      </c>
      <c r="B892" s="488" t="str">
        <f>IF(基本情報入力シート!C929="","",基本情報入力シート!C929)</f>
        <v/>
      </c>
      <c r="C892" s="488"/>
      <c r="D892" s="488"/>
      <c r="E892" s="488"/>
      <c r="F892" s="488"/>
      <c r="G892" s="488"/>
      <c r="H892" s="488"/>
      <c r="I892" s="488"/>
      <c r="J892" s="494" t="str">
        <f>IF(基本情報入力シート!M929="","",基本情報入力シート!M929)</f>
        <v/>
      </c>
      <c r="K892" s="495" t="str">
        <f>IF(基本情報入力シート!R929="","",基本情報入力シート!R929)</f>
        <v/>
      </c>
      <c r="L892" s="495" t="str">
        <f>IF(基本情報入力シート!W929="","",基本情報入力シート!W929)</f>
        <v/>
      </c>
      <c r="M892" s="502" t="str">
        <f>IF(基本情報入力シート!X929="","",基本情報入力シート!X929)</f>
        <v/>
      </c>
      <c r="N892" s="512" t="str">
        <f>IF(基本情報入力シート!Y929="","",基本情報入力シート!Y929)</f>
        <v/>
      </c>
      <c r="O892" s="519"/>
      <c r="P892" s="523"/>
      <c r="Q892" s="526"/>
      <c r="R892" s="533"/>
      <c r="S892" s="537"/>
      <c r="T892" s="541" t="e">
        <v>#N/A</v>
      </c>
      <c r="U892" s="545"/>
      <c r="V892" s="551"/>
      <c r="W892" s="552"/>
      <c r="X892" s="560" t="e">
        <v>#N/A</v>
      </c>
      <c r="Y892" s="560"/>
      <c r="Z892" s="564"/>
      <c r="AA892" s="569"/>
      <c r="AB892" s="573" t="e">
        <v>#N/A</v>
      </c>
      <c r="AC892" s="577"/>
      <c r="AD892" s="580" t="str">
        <f t="shared" si="52"/>
        <v/>
      </c>
      <c r="AE892" s="583" t="str">
        <f t="shared" si="53"/>
        <v/>
      </c>
      <c r="AF892" s="583" t="str">
        <f t="shared" si="54"/>
        <v/>
      </c>
      <c r="AG892" s="583" t="str">
        <f t="shared" si="55"/>
        <v/>
      </c>
    </row>
    <row r="893" spans="1:33" ht="24.9" customHeight="1">
      <c r="A893" s="477">
        <v>878</v>
      </c>
      <c r="B893" s="488" t="str">
        <f>IF(基本情報入力シート!C930="","",基本情報入力シート!C930)</f>
        <v/>
      </c>
      <c r="C893" s="488"/>
      <c r="D893" s="488"/>
      <c r="E893" s="488"/>
      <c r="F893" s="488"/>
      <c r="G893" s="488"/>
      <c r="H893" s="488"/>
      <c r="I893" s="488"/>
      <c r="J893" s="494" t="str">
        <f>IF(基本情報入力シート!M930="","",基本情報入力シート!M930)</f>
        <v/>
      </c>
      <c r="K893" s="495" t="str">
        <f>IF(基本情報入力シート!R930="","",基本情報入力シート!R930)</f>
        <v/>
      </c>
      <c r="L893" s="495" t="str">
        <f>IF(基本情報入力シート!W930="","",基本情報入力シート!W930)</f>
        <v/>
      </c>
      <c r="M893" s="502" t="str">
        <f>IF(基本情報入力シート!X930="","",基本情報入力シート!X930)</f>
        <v/>
      </c>
      <c r="N893" s="512" t="str">
        <f>IF(基本情報入力シート!Y930="","",基本情報入力シート!Y930)</f>
        <v/>
      </c>
      <c r="O893" s="519"/>
      <c r="P893" s="523"/>
      <c r="Q893" s="526"/>
      <c r="R893" s="533"/>
      <c r="S893" s="537"/>
      <c r="T893" s="541" t="e">
        <v>#N/A</v>
      </c>
      <c r="U893" s="545"/>
      <c r="V893" s="551"/>
      <c r="W893" s="552"/>
      <c r="X893" s="560" t="e">
        <v>#N/A</v>
      </c>
      <c r="Y893" s="560"/>
      <c r="Z893" s="564"/>
      <c r="AA893" s="569"/>
      <c r="AB893" s="573" t="e">
        <v>#N/A</v>
      </c>
      <c r="AC893" s="577"/>
      <c r="AD893" s="580" t="str">
        <f t="shared" si="52"/>
        <v/>
      </c>
      <c r="AE893" s="583" t="str">
        <f t="shared" si="53"/>
        <v/>
      </c>
      <c r="AF893" s="583" t="str">
        <f t="shared" si="54"/>
        <v/>
      </c>
      <c r="AG893" s="583" t="str">
        <f t="shared" si="55"/>
        <v/>
      </c>
    </row>
    <row r="894" spans="1:33" ht="24.9" customHeight="1">
      <c r="A894" s="477">
        <v>879</v>
      </c>
      <c r="B894" s="488" t="str">
        <f>IF(基本情報入力シート!C931="","",基本情報入力シート!C931)</f>
        <v/>
      </c>
      <c r="C894" s="488"/>
      <c r="D894" s="488"/>
      <c r="E894" s="488"/>
      <c r="F894" s="488"/>
      <c r="G894" s="488"/>
      <c r="H894" s="488"/>
      <c r="I894" s="488"/>
      <c r="J894" s="494" t="str">
        <f>IF(基本情報入力シート!M931="","",基本情報入力シート!M931)</f>
        <v/>
      </c>
      <c r="K894" s="495" t="str">
        <f>IF(基本情報入力シート!R931="","",基本情報入力シート!R931)</f>
        <v/>
      </c>
      <c r="L894" s="495" t="str">
        <f>IF(基本情報入力シート!W931="","",基本情報入力シート!W931)</f>
        <v/>
      </c>
      <c r="M894" s="502" t="str">
        <f>IF(基本情報入力シート!X931="","",基本情報入力シート!X931)</f>
        <v/>
      </c>
      <c r="N894" s="512" t="str">
        <f>IF(基本情報入力シート!Y931="","",基本情報入力シート!Y931)</f>
        <v/>
      </c>
      <c r="O894" s="519"/>
      <c r="P894" s="523"/>
      <c r="Q894" s="526"/>
      <c r="R894" s="533"/>
      <c r="S894" s="537"/>
      <c r="T894" s="541" t="e">
        <v>#N/A</v>
      </c>
      <c r="U894" s="545"/>
      <c r="V894" s="551"/>
      <c r="W894" s="552"/>
      <c r="X894" s="560" t="e">
        <v>#N/A</v>
      </c>
      <c r="Y894" s="560"/>
      <c r="Z894" s="564"/>
      <c r="AA894" s="569"/>
      <c r="AB894" s="573" t="e">
        <v>#N/A</v>
      </c>
      <c r="AC894" s="577"/>
      <c r="AD894" s="580" t="str">
        <f t="shared" si="52"/>
        <v/>
      </c>
      <c r="AE894" s="583" t="str">
        <f t="shared" si="53"/>
        <v/>
      </c>
      <c r="AF894" s="583" t="str">
        <f t="shared" si="54"/>
        <v/>
      </c>
      <c r="AG894" s="583" t="str">
        <f t="shared" si="55"/>
        <v/>
      </c>
    </row>
    <row r="895" spans="1:33" ht="24.9" customHeight="1">
      <c r="A895" s="477">
        <v>880</v>
      </c>
      <c r="B895" s="488" t="str">
        <f>IF(基本情報入力シート!C932="","",基本情報入力シート!C932)</f>
        <v/>
      </c>
      <c r="C895" s="488"/>
      <c r="D895" s="488"/>
      <c r="E895" s="488"/>
      <c r="F895" s="488"/>
      <c r="G895" s="488"/>
      <c r="H895" s="488"/>
      <c r="I895" s="488"/>
      <c r="J895" s="494" t="str">
        <f>IF(基本情報入力シート!M932="","",基本情報入力シート!M932)</f>
        <v/>
      </c>
      <c r="K895" s="495" t="str">
        <f>IF(基本情報入力シート!R932="","",基本情報入力シート!R932)</f>
        <v/>
      </c>
      <c r="L895" s="495" t="str">
        <f>IF(基本情報入力シート!W932="","",基本情報入力シート!W932)</f>
        <v/>
      </c>
      <c r="M895" s="502" t="str">
        <f>IF(基本情報入力シート!X932="","",基本情報入力シート!X932)</f>
        <v/>
      </c>
      <c r="N895" s="512" t="str">
        <f>IF(基本情報入力シート!Y932="","",基本情報入力シート!Y932)</f>
        <v/>
      </c>
      <c r="O895" s="519"/>
      <c r="P895" s="523"/>
      <c r="Q895" s="526"/>
      <c r="R895" s="533"/>
      <c r="S895" s="537"/>
      <c r="T895" s="541" t="e">
        <v>#N/A</v>
      </c>
      <c r="U895" s="545"/>
      <c r="V895" s="551"/>
      <c r="W895" s="552"/>
      <c r="X895" s="560" t="e">
        <v>#N/A</v>
      </c>
      <c r="Y895" s="560"/>
      <c r="Z895" s="564"/>
      <c r="AA895" s="569"/>
      <c r="AB895" s="573" t="e">
        <v>#N/A</v>
      </c>
      <c r="AC895" s="577"/>
      <c r="AD895" s="580" t="str">
        <f t="shared" si="52"/>
        <v/>
      </c>
      <c r="AE895" s="583" t="str">
        <f t="shared" si="53"/>
        <v/>
      </c>
      <c r="AF895" s="583" t="str">
        <f t="shared" si="54"/>
        <v/>
      </c>
      <c r="AG895" s="583" t="str">
        <f t="shared" si="55"/>
        <v/>
      </c>
    </row>
    <row r="896" spans="1:33" ht="24.9" customHeight="1">
      <c r="A896" s="477">
        <v>881</v>
      </c>
      <c r="B896" s="488" t="str">
        <f>IF(基本情報入力シート!C933="","",基本情報入力シート!C933)</f>
        <v/>
      </c>
      <c r="C896" s="488"/>
      <c r="D896" s="488"/>
      <c r="E896" s="488"/>
      <c r="F896" s="488"/>
      <c r="G896" s="488"/>
      <c r="H896" s="488"/>
      <c r="I896" s="488"/>
      <c r="J896" s="494" t="str">
        <f>IF(基本情報入力シート!M933="","",基本情報入力シート!M933)</f>
        <v/>
      </c>
      <c r="K896" s="495" t="str">
        <f>IF(基本情報入力シート!R933="","",基本情報入力シート!R933)</f>
        <v/>
      </c>
      <c r="L896" s="495" t="str">
        <f>IF(基本情報入力シート!W933="","",基本情報入力シート!W933)</f>
        <v/>
      </c>
      <c r="M896" s="502" t="str">
        <f>IF(基本情報入力シート!X933="","",基本情報入力シート!X933)</f>
        <v/>
      </c>
      <c r="N896" s="512" t="str">
        <f>IF(基本情報入力シート!Y933="","",基本情報入力シート!Y933)</f>
        <v/>
      </c>
      <c r="O896" s="519"/>
      <c r="P896" s="523"/>
      <c r="Q896" s="526"/>
      <c r="R896" s="533"/>
      <c r="S896" s="537"/>
      <c r="T896" s="541" t="e">
        <v>#N/A</v>
      </c>
      <c r="U896" s="545"/>
      <c r="V896" s="551"/>
      <c r="W896" s="552"/>
      <c r="X896" s="560" t="e">
        <v>#N/A</v>
      </c>
      <c r="Y896" s="560"/>
      <c r="Z896" s="564"/>
      <c r="AA896" s="569"/>
      <c r="AB896" s="573" t="e">
        <v>#N/A</v>
      </c>
      <c r="AC896" s="577"/>
      <c r="AD896" s="580" t="str">
        <f t="shared" si="52"/>
        <v/>
      </c>
      <c r="AE896" s="583" t="str">
        <f t="shared" si="53"/>
        <v/>
      </c>
      <c r="AF896" s="583" t="str">
        <f t="shared" si="54"/>
        <v/>
      </c>
      <c r="AG896" s="583" t="str">
        <f t="shared" si="55"/>
        <v/>
      </c>
    </row>
    <row r="897" spans="1:33" ht="24.9" customHeight="1">
      <c r="A897" s="477">
        <v>882</v>
      </c>
      <c r="B897" s="488" t="str">
        <f>IF(基本情報入力シート!C934="","",基本情報入力シート!C934)</f>
        <v/>
      </c>
      <c r="C897" s="488"/>
      <c r="D897" s="488"/>
      <c r="E897" s="488"/>
      <c r="F897" s="488"/>
      <c r="G897" s="488"/>
      <c r="H897" s="488"/>
      <c r="I897" s="488"/>
      <c r="J897" s="494" t="str">
        <f>IF(基本情報入力シート!M934="","",基本情報入力シート!M934)</f>
        <v/>
      </c>
      <c r="K897" s="495" t="str">
        <f>IF(基本情報入力シート!R934="","",基本情報入力シート!R934)</f>
        <v/>
      </c>
      <c r="L897" s="495" t="str">
        <f>IF(基本情報入力シート!W934="","",基本情報入力シート!W934)</f>
        <v/>
      </c>
      <c r="M897" s="502" t="str">
        <f>IF(基本情報入力シート!X934="","",基本情報入力シート!X934)</f>
        <v/>
      </c>
      <c r="N897" s="512" t="str">
        <f>IF(基本情報入力シート!Y934="","",基本情報入力シート!Y934)</f>
        <v/>
      </c>
      <c r="O897" s="519"/>
      <c r="P897" s="523"/>
      <c r="Q897" s="526"/>
      <c r="R897" s="533"/>
      <c r="S897" s="537"/>
      <c r="T897" s="541" t="e">
        <v>#N/A</v>
      </c>
      <c r="U897" s="545"/>
      <c r="V897" s="551"/>
      <c r="W897" s="552"/>
      <c r="X897" s="560" t="e">
        <v>#N/A</v>
      </c>
      <c r="Y897" s="560"/>
      <c r="Z897" s="564"/>
      <c r="AA897" s="569"/>
      <c r="AB897" s="573" t="e">
        <v>#N/A</v>
      </c>
      <c r="AC897" s="577"/>
      <c r="AD897" s="580" t="str">
        <f t="shared" si="52"/>
        <v/>
      </c>
      <c r="AE897" s="583" t="str">
        <f t="shared" si="53"/>
        <v/>
      </c>
      <c r="AF897" s="583" t="str">
        <f t="shared" si="54"/>
        <v/>
      </c>
      <c r="AG897" s="583" t="str">
        <f t="shared" si="55"/>
        <v/>
      </c>
    </row>
    <row r="898" spans="1:33" ht="24.9" customHeight="1">
      <c r="A898" s="477">
        <v>883</v>
      </c>
      <c r="B898" s="488" t="str">
        <f>IF(基本情報入力シート!C935="","",基本情報入力シート!C935)</f>
        <v/>
      </c>
      <c r="C898" s="488"/>
      <c r="D898" s="488"/>
      <c r="E898" s="488"/>
      <c r="F898" s="488"/>
      <c r="G898" s="488"/>
      <c r="H898" s="488"/>
      <c r="I898" s="488"/>
      <c r="J898" s="494" t="str">
        <f>IF(基本情報入力シート!M935="","",基本情報入力シート!M935)</f>
        <v/>
      </c>
      <c r="K898" s="495" t="str">
        <f>IF(基本情報入力シート!R935="","",基本情報入力シート!R935)</f>
        <v/>
      </c>
      <c r="L898" s="495" t="str">
        <f>IF(基本情報入力シート!W935="","",基本情報入力シート!W935)</f>
        <v/>
      </c>
      <c r="M898" s="502" t="str">
        <f>IF(基本情報入力シート!X935="","",基本情報入力シート!X935)</f>
        <v/>
      </c>
      <c r="N898" s="512" t="str">
        <f>IF(基本情報入力シート!Y935="","",基本情報入力シート!Y935)</f>
        <v/>
      </c>
      <c r="O898" s="519"/>
      <c r="P898" s="523"/>
      <c r="Q898" s="526"/>
      <c r="R898" s="533"/>
      <c r="S898" s="537"/>
      <c r="T898" s="541" t="e">
        <v>#N/A</v>
      </c>
      <c r="U898" s="545"/>
      <c r="V898" s="551"/>
      <c r="W898" s="552"/>
      <c r="X898" s="560" t="e">
        <v>#N/A</v>
      </c>
      <c r="Y898" s="560"/>
      <c r="Z898" s="564"/>
      <c r="AA898" s="569"/>
      <c r="AB898" s="573" t="e">
        <v>#N/A</v>
      </c>
      <c r="AC898" s="577"/>
      <c r="AD898" s="580" t="str">
        <f t="shared" si="52"/>
        <v/>
      </c>
      <c r="AE898" s="583" t="str">
        <f t="shared" si="53"/>
        <v/>
      </c>
      <c r="AF898" s="583" t="str">
        <f t="shared" si="54"/>
        <v/>
      </c>
      <c r="AG898" s="583" t="str">
        <f t="shared" si="55"/>
        <v/>
      </c>
    </row>
    <row r="899" spans="1:33" ht="24.9" customHeight="1">
      <c r="A899" s="477">
        <v>884</v>
      </c>
      <c r="B899" s="488" t="str">
        <f>IF(基本情報入力シート!C936="","",基本情報入力シート!C936)</f>
        <v/>
      </c>
      <c r="C899" s="488"/>
      <c r="D899" s="488"/>
      <c r="E899" s="488"/>
      <c r="F899" s="488"/>
      <c r="G899" s="488"/>
      <c r="H899" s="488"/>
      <c r="I899" s="488"/>
      <c r="J899" s="494" t="str">
        <f>IF(基本情報入力シート!M936="","",基本情報入力シート!M936)</f>
        <v/>
      </c>
      <c r="K899" s="495" t="str">
        <f>IF(基本情報入力シート!R936="","",基本情報入力シート!R936)</f>
        <v/>
      </c>
      <c r="L899" s="495" t="str">
        <f>IF(基本情報入力シート!W936="","",基本情報入力シート!W936)</f>
        <v/>
      </c>
      <c r="M899" s="502" t="str">
        <f>IF(基本情報入力シート!X936="","",基本情報入力シート!X936)</f>
        <v/>
      </c>
      <c r="N899" s="512" t="str">
        <f>IF(基本情報入力シート!Y936="","",基本情報入力シート!Y936)</f>
        <v/>
      </c>
      <c r="O899" s="519"/>
      <c r="P899" s="523"/>
      <c r="Q899" s="526"/>
      <c r="R899" s="533"/>
      <c r="S899" s="537"/>
      <c r="T899" s="541" t="e">
        <v>#N/A</v>
      </c>
      <c r="U899" s="545"/>
      <c r="V899" s="551"/>
      <c r="W899" s="552"/>
      <c r="X899" s="560" t="e">
        <v>#N/A</v>
      </c>
      <c r="Y899" s="560"/>
      <c r="Z899" s="564"/>
      <c r="AA899" s="569"/>
      <c r="AB899" s="573" t="e">
        <v>#N/A</v>
      </c>
      <c r="AC899" s="577"/>
      <c r="AD899" s="580" t="str">
        <f t="shared" si="52"/>
        <v/>
      </c>
      <c r="AE899" s="583" t="str">
        <f t="shared" si="53"/>
        <v/>
      </c>
      <c r="AF899" s="583" t="str">
        <f t="shared" si="54"/>
        <v/>
      </c>
      <c r="AG899" s="583" t="str">
        <f t="shared" si="55"/>
        <v/>
      </c>
    </row>
    <row r="900" spans="1:33" ht="24.9" customHeight="1">
      <c r="A900" s="477">
        <v>885</v>
      </c>
      <c r="B900" s="488" t="str">
        <f>IF(基本情報入力シート!C937="","",基本情報入力シート!C937)</f>
        <v/>
      </c>
      <c r="C900" s="488"/>
      <c r="D900" s="488"/>
      <c r="E900" s="488"/>
      <c r="F900" s="488"/>
      <c r="G900" s="488"/>
      <c r="H900" s="488"/>
      <c r="I900" s="488"/>
      <c r="J900" s="494" t="str">
        <f>IF(基本情報入力シート!M937="","",基本情報入力シート!M937)</f>
        <v/>
      </c>
      <c r="K900" s="495" t="str">
        <f>IF(基本情報入力シート!R937="","",基本情報入力シート!R937)</f>
        <v/>
      </c>
      <c r="L900" s="495" t="str">
        <f>IF(基本情報入力シート!W937="","",基本情報入力シート!W937)</f>
        <v/>
      </c>
      <c r="M900" s="502" t="str">
        <f>IF(基本情報入力シート!X937="","",基本情報入力シート!X937)</f>
        <v/>
      </c>
      <c r="N900" s="512" t="str">
        <f>IF(基本情報入力シート!Y937="","",基本情報入力シート!Y937)</f>
        <v/>
      </c>
      <c r="O900" s="519"/>
      <c r="P900" s="523"/>
      <c r="Q900" s="526"/>
      <c r="R900" s="533"/>
      <c r="S900" s="537"/>
      <c r="T900" s="541" t="e">
        <v>#N/A</v>
      </c>
      <c r="U900" s="545"/>
      <c r="V900" s="551"/>
      <c r="W900" s="552"/>
      <c r="X900" s="560" t="e">
        <v>#N/A</v>
      </c>
      <c r="Y900" s="560"/>
      <c r="Z900" s="564"/>
      <c r="AA900" s="569"/>
      <c r="AB900" s="573" t="e">
        <v>#N/A</v>
      </c>
      <c r="AC900" s="577"/>
      <c r="AD900" s="580" t="str">
        <f t="shared" si="52"/>
        <v/>
      </c>
      <c r="AE900" s="583" t="str">
        <f t="shared" si="53"/>
        <v/>
      </c>
      <c r="AF900" s="583" t="str">
        <f t="shared" si="54"/>
        <v/>
      </c>
      <c r="AG900" s="583" t="str">
        <f t="shared" si="55"/>
        <v/>
      </c>
    </row>
    <row r="901" spans="1:33" ht="24.9" customHeight="1">
      <c r="A901" s="477">
        <v>886</v>
      </c>
      <c r="B901" s="488" t="str">
        <f>IF(基本情報入力シート!C938="","",基本情報入力シート!C938)</f>
        <v/>
      </c>
      <c r="C901" s="488"/>
      <c r="D901" s="488"/>
      <c r="E901" s="488"/>
      <c r="F901" s="488"/>
      <c r="G901" s="488"/>
      <c r="H901" s="488"/>
      <c r="I901" s="488"/>
      <c r="J901" s="494" t="str">
        <f>IF(基本情報入力シート!M938="","",基本情報入力シート!M938)</f>
        <v/>
      </c>
      <c r="K901" s="495" t="str">
        <f>IF(基本情報入力シート!R938="","",基本情報入力シート!R938)</f>
        <v/>
      </c>
      <c r="L901" s="495" t="str">
        <f>IF(基本情報入力シート!W938="","",基本情報入力シート!W938)</f>
        <v/>
      </c>
      <c r="M901" s="502" t="str">
        <f>IF(基本情報入力シート!X938="","",基本情報入力シート!X938)</f>
        <v/>
      </c>
      <c r="N901" s="512" t="str">
        <f>IF(基本情報入力シート!Y938="","",基本情報入力シート!Y938)</f>
        <v/>
      </c>
      <c r="O901" s="519"/>
      <c r="P901" s="523"/>
      <c r="Q901" s="526"/>
      <c r="R901" s="533"/>
      <c r="S901" s="537"/>
      <c r="T901" s="541" t="e">
        <v>#N/A</v>
      </c>
      <c r="U901" s="545"/>
      <c r="V901" s="551"/>
      <c r="W901" s="552"/>
      <c r="X901" s="560" t="e">
        <v>#N/A</v>
      </c>
      <c r="Y901" s="560"/>
      <c r="Z901" s="564"/>
      <c r="AA901" s="569"/>
      <c r="AB901" s="573" t="e">
        <v>#N/A</v>
      </c>
      <c r="AC901" s="577"/>
      <c r="AD901" s="580" t="str">
        <f t="shared" si="52"/>
        <v/>
      </c>
      <c r="AE901" s="583" t="str">
        <f t="shared" si="53"/>
        <v/>
      </c>
      <c r="AF901" s="583" t="str">
        <f t="shared" si="54"/>
        <v/>
      </c>
      <c r="AG901" s="583" t="str">
        <f t="shared" si="55"/>
        <v/>
      </c>
    </row>
    <row r="902" spans="1:33" ht="24.9" customHeight="1">
      <c r="A902" s="477">
        <v>887</v>
      </c>
      <c r="B902" s="488" t="str">
        <f>IF(基本情報入力シート!C939="","",基本情報入力シート!C939)</f>
        <v/>
      </c>
      <c r="C902" s="488"/>
      <c r="D902" s="488"/>
      <c r="E902" s="488"/>
      <c r="F902" s="488"/>
      <c r="G902" s="488"/>
      <c r="H902" s="488"/>
      <c r="I902" s="488"/>
      <c r="J902" s="494" t="str">
        <f>IF(基本情報入力シート!M939="","",基本情報入力シート!M939)</f>
        <v/>
      </c>
      <c r="K902" s="495" t="str">
        <f>IF(基本情報入力シート!R939="","",基本情報入力シート!R939)</f>
        <v/>
      </c>
      <c r="L902" s="495" t="str">
        <f>IF(基本情報入力シート!W939="","",基本情報入力シート!W939)</f>
        <v/>
      </c>
      <c r="M902" s="502" t="str">
        <f>IF(基本情報入力シート!X939="","",基本情報入力シート!X939)</f>
        <v/>
      </c>
      <c r="N902" s="512" t="str">
        <f>IF(基本情報入力シート!Y939="","",基本情報入力シート!Y939)</f>
        <v/>
      </c>
      <c r="O902" s="519"/>
      <c r="P902" s="523"/>
      <c r="Q902" s="526"/>
      <c r="R902" s="533"/>
      <c r="S902" s="537"/>
      <c r="T902" s="541" t="e">
        <v>#N/A</v>
      </c>
      <c r="U902" s="545"/>
      <c r="V902" s="551"/>
      <c r="W902" s="552"/>
      <c r="X902" s="560" t="e">
        <v>#N/A</v>
      </c>
      <c r="Y902" s="560"/>
      <c r="Z902" s="564"/>
      <c r="AA902" s="569"/>
      <c r="AB902" s="573" t="e">
        <v>#N/A</v>
      </c>
      <c r="AC902" s="577"/>
      <c r="AD902" s="580" t="str">
        <f t="shared" si="52"/>
        <v/>
      </c>
      <c r="AE902" s="583" t="str">
        <f t="shared" si="53"/>
        <v/>
      </c>
      <c r="AF902" s="583" t="str">
        <f t="shared" si="54"/>
        <v/>
      </c>
      <c r="AG902" s="583" t="str">
        <f t="shared" si="55"/>
        <v/>
      </c>
    </row>
    <row r="903" spans="1:33" ht="24.9" customHeight="1">
      <c r="A903" s="477">
        <v>888</v>
      </c>
      <c r="B903" s="488" t="str">
        <f>IF(基本情報入力シート!C940="","",基本情報入力シート!C940)</f>
        <v/>
      </c>
      <c r="C903" s="488"/>
      <c r="D903" s="488"/>
      <c r="E903" s="488"/>
      <c r="F903" s="488"/>
      <c r="G903" s="488"/>
      <c r="H903" s="488"/>
      <c r="I903" s="488"/>
      <c r="J903" s="494" t="str">
        <f>IF(基本情報入力シート!M940="","",基本情報入力シート!M940)</f>
        <v/>
      </c>
      <c r="K903" s="495" t="str">
        <f>IF(基本情報入力シート!R940="","",基本情報入力シート!R940)</f>
        <v/>
      </c>
      <c r="L903" s="495" t="str">
        <f>IF(基本情報入力シート!W940="","",基本情報入力シート!W940)</f>
        <v/>
      </c>
      <c r="M903" s="502" t="str">
        <f>IF(基本情報入力シート!X940="","",基本情報入力シート!X940)</f>
        <v/>
      </c>
      <c r="N903" s="512" t="str">
        <f>IF(基本情報入力シート!Y940="","",基本情報入力シート!Y940)</f>
        <v/>
      </c>
      <c r="O903" s="519"/>
      <c r="P903" s="523"/>
      <c r="Q903" s="526"/>
      <c r="R903" s="533"/>
      <c r="S903" s="537"/>
      <c r="T903" s="541" t="e">
        <v>#N/A</v>
      </c>
      <c r="U903" s="545"/>
      <c r="V903" s="551"/>
      <c r="W903" s="552"/>
      <c r="X903" s="560" t="e">
        <v>#N/A</v>
      </c>
      <c r="Y903" s="560"/>
      <c r="Z903" s="564"/>
      <c r="AA903" s="569"/>
      <c r="AB903" s="573" t="e">
        <v>#N/A</v>
      </c>
      <c r="AC903" s="577"/>
      <c r="AD903" s="580" t="str">
        <f t="shared" si="52"/>
        <v/>
      </c>
      <c r="AE903" s="583" t="str">
        <f t="shared" si="53"/>
        <v/>
      </c>
      <c r="AF903" s="583" t="str">
        <f t="shared" si="54"/>
        <v/>
      </c>
      <c r="AG903" s="583" t="str">
        <f t="shared" si="55"/>
        <v/>
      </c>
    </row>
    <row r="904" spans="1:33" ht="24.9" customHeight="1">
      <c r="A904" s="477">
        <v>889</v>
      </c>
      <c r="B904" s="488" t="str">
        <f>IF(基本情報入力シート!C941="","",基本情報入力シート!C941)</f>
        <v/>
      </c>
      <c r="C904" s="488"/>
      <c r="D904" s="488"/>
      <c r="E904" s="488"/>
      <c r="F904" s="488"/>
      <c r="G904" s="488"/>
      <c r="H904" s="488"/>
      <c r="I904" s="488"/>
      <c r="J904" s="494" t="str">
        <f>IF(基本情報入力シート!M941="","",基本情報入力シート!M941)</f>
        <v/>
      </c>
      <c r="K904" s="495" t="str">
        <f>IF(基本情報入力シート!R941="","",基本情報入力シート!R941)</f>
        <v/>
      </c>
      <c r="L904" s="495" t="str">
        <f>IF(基本情報入力シート!W941="","",基本情報入力シート!W941)</f>
        <v/>
      </c>
      <c r="M904" s="502" t="str">
        <f>IF(基本情報入力シート!X941="","",基本情報入力シート!X941)</f>
        <v/>
      </c>
      <c r="N904" s="512" t="str">
        <f>IF(基本情報入力シート!Y941="","",基本情報入力シート!Y941)</f>
        <v/>
      </c>
      <c r="O904" s="519"/>
      <c r="P904" s="523"/>
      <c r="Q904" s="526"/>
      <c r="R904" s="533"/>
      <c r="S904" s="537"/>
      <c r="T904" s="541" t="e">
        <v>#N/A</v>
      </c>
      <c r="U904" s="545"/>
      <c r="V904" s="551"/>
      <c r="W904" s="552"/>
      <c r="X904" s="560" t="e">
        <v>#N/A</v>
      </c>
      <c r="Y904" s="560"/>
      <c r="Z904" s="564"/>
      <c r="AA904" s="569"/>
      <c r="AB904" s="573" t="e">
        <v>#N/A</v>
      </c>
      <c r="AC904" s="577"/>
      <c r="AD904" s="580" t="str">
        <f t="shared" si="52"/>
        <v/>
      </c>
      <c r="AE904" s="583" t="str">
        <f t="shared" si="53"/>
        <v/>
      </c>
      <c r="AF904" s="583" t="str">
        <f t="shared" si="54"/>
        <v/>
      </c>
      <c r="AG904" s="583" t="str">
        <f t="shared" si="55"/>
        <v/>
      </c>
    </row>
    <row r="905" spans="1:33" ht="24.9" customHeight="1">
      <c r="A905" s="477">
        <v>890</v>
      </c>
      <c r="B905" s="488" t="str">
        <f>IF(基本情報入力シート!C942="","",基本情報入力シート!C942)</f>
        <v/>
      </c>
      <c r="C905" s="488"/>
      <c r="D905" s="488"/>
      <c r="E905" s="488"/>
      <c r="F905" s="488"/>
      <c r="G905" s="488"/>
      <c r="H905" s="488"/>
      <c r="I905" s="488"/>
      <c r="J905" s="494" t="str">
        <f>IF(基本情報入力シート!M942="","",基本情報入力シート!M942)</f>
        <v/>
      </c>
      <c r="K905" s="495" t="str">
        <f>IF(基本情報入力シート!R942="","",基本情報入力シート!R942)</f>
        <v/>
      </c>
      <c r="L905" s="495" t="str">
        <f>IF(基本情報入力シート!W942="","",基本情報入力シート!W942)</f>
        <v/>
      </c>
      <c r="M905" s="502" t="str">
        <f>IF(基本情報入力シート!X942="","",基本情報入力シート!X942)</f>
        <v/>
      </c>
      <c r="N905" s="512" t="str">
        <f>IF(基本情報入力シート!Y942="","",基本情報入力シート!Y942)</f>
        <v/>
      </c>
      <c r="O905" s="519"/>
      <c r="P905" s="523"/>
      <c r="Q905" s="526"/>
      <c r="R905" s="533"/>
      <c r="S905" s="537"/>
      <c r="T905" s="541" t="e">
        <v>#N/A</v>
      </c>
      <c r="U905" s="545"/>
      <c r="V905" s="551"/>
      <c r="W905" s="552"/>
      <c r="X905" s="560" t="e">
        <v>#N/A</v>
      </c>
      <c r="Y905" s="560"/>
      <c r="Z905" s="564"/>
      <c r="AA905" s="569"/>
      <c r="AB905" s="573" t="e">
        <v>#N/A</v>
      </c>
      <c r="AC905" s="577"/>
      <c r="AD905" s="580" t="str">
        <f t="shared" si="52"/>
        <v/>
      </c>
      <c r="AE905" s="583" t="str">
        <f t="shared" si="53"/>
        <v/>
      </c>
      <c r="AF905" s="583" t="str">
        <f t="shared" si="54"/>
        <v/>
      </c>
      <c r="AG905" s="583" t="str">
        <f t="shared" si="55"/>
        <v/>
      </c>
    </row>
    <row r="906" spans="1:33" ht="24.9" customHeight="1">
      <c r="A906" s="477">
        <v>891</v>
      </c>
      <c r="B906" s="488" t="str">
        <f>IF(基本情報入力シート!C943="","",基本情報入力シート!C943)</f>
        <v/>
      </c>
      <c r="C906" s="488"/>
      <c r="D906" s="488"/>
      <c r="E906" s="488"/>
      <c r="F906" s="488"/>
      <c r="G906" s="488"/>
      <c r="H906" s="488"/>
      <c r="I906" s="488"/>
      <c r="J906" s="494" t="str">
        <f>IF(基本情報入力シート!M943="","",基本情報入力シート!M943)</f>
        <v/>
      </c>
      <c r="K906" s="495" t="str">
        <f>IF(基本情報入力シート!R943="","",基本情報入力シート!R943)</f>
        <v/>
      </c>
      <c r="L906" s="495" t="str">
        <f>IF(基本情報入力シート!W943="","",基本情報入力シート!W943)</f>
        <v/>
      </c>
      <c r="M906" s="502" t="str">
        <f>IF(基本情報入力シート!X943="","",基本情報入力シート!X943)</f>
        <v/>
      </c>
      <c r="N906" s="512" t="str">
        <f>IF(基本情報入力シート!Y943="","",基本情報入力シート!Y943)</f>
        <v/>
      </c>
      <c r="O906" s="519"/>
      <c r="P906" s="523"/>
      <c r="Q906" s="526"/>
      <c r="R906" s="533"/>
      <c r="S906" s="537"/>
      <c r="T906" s="541" t="e">
        <v>#N/A</v>
      </c>
      <c r="U906" s="545"/>
      <c r="V906" s="551"/>
      <c r="W906" s="552"/>
      <c r="X906" s="560" t="e">
        <v>#N/A</v>
      </c>
      <c r="Y906" s="560"/>
      <c r="Z906" s="564"/>
      <c r="AA906" s="569"/>
      <c r="AB906" s="573" t="e">
        <v>#N/A</v>
      </c>
      <c r="AC906" s="577"/>
      <c r="AD906" s="580" t="str">
        <f t="shared" si="52"/>
        <v/>
      </c>
      <c r="AE906" s="583" t="str">
        <f t="shared" si="53"/>
        <v/>
      </c>
      <c r="AF906" s="583" t="str">
        <f t="shared" si="54"/>
        <v/>
      </c>
      <c r="AG906" s="583" t="str">
        <f t="shared" si="55"/>
        <v/>
      </c>
    </row>
    <row r="907" spans="1:33" ht="24.9" customHeight="1">
      <c r="A907" s="477">
        <v>892</v>
      </c>
      <c r="B907" s="488" t="str">
        <f>IF(基本情報入力シート!C944="","",基本情報入力シート!C944)</f>
        <v/>
      </c>
      <c r="C907" s="488"/>
      <c r="D907" s="488"/>
      <c r="E907" s="488"/>
      <c r="F907" s="488"/>
      <c r="G907" s="488"/>
      <c r="H907" s="488"/>
      <c r="I907" s="488"/>
      <c r="J907" s="494" t="str">
        <f>IF(基本情報入力シート!M944="","",基本情報入力シート!M944)</f>
        <v/>
      </c>
      <c r="K907" s="495" t="str">
        <f>IF(基本情報入力シート!R944="","",基本情報入力シート!R944)</f>
        <v/>
      </c>
      <c r="L907" s="495" t="str">
        <f>IF(基本情報入力シート!W944="","",基本情報入力シート!W944)</f>
        <v/>
      </c>
      <c r="M907" s="502" t="str">
        <f>IF(基本情報入力シート!X944="","",基本情報入力シート!X944)</f>
        <v/>
      </c>
      <c r="N907" s="512" t="str">
        <f>IF(基本情報入力シート!Y944="","",基本情報入力シート!Y944)</f>
        <v/>
      </c>
      <c r="O907" s="519"/>
      <c r="P907" s="523"/>
      <c r="Q907" s="526"/>
      <c r="R907" s="533"/>
      <c r="S907" s="537"/>
      <c r="T907" s="541" t="e">
        <v>#N/A</v>
      </c>
      <c r="U907" s="545"/>
      <c r="V907" s="551"/>
      <c r="W907" s="552"/>
      <c r="X907" s="560" t="e">
        <v>#N/A</v>
      </c>
      <c r="Y907" s="560"/>
      <c r="Z907" s="564"/>
      <c r="AA907" s="569"/>
      <c r="AB907" s="573" t="e">
        <v>#N/A</v>
      </c>
      <c r="AC907" s="577"/>
      <c r="AD907" s="580" t="str">
        <f t="shared" si="52"/>
        <v/>
      </c>
      <c r="AE907" s="583" t="str">
        <f t="shared" si="53"/>
        <v/>
      </c>
      <c r="AF907" s="583" t="str">
        <f t="shared" si="54"/>
        <v/>
      </c>
      <c r="AG907" s="583" t="str">
        <f t="shared" si="55"/>
        <v/>
      </c>
    </row>
    <row r="908" spans="1:33" ht="24.9" customHeight="1">
      <c r="A908" s="477">
        <v>893</v>
      </c>
      <c r="B908" s="488" t="str">
        <f>IF(基本情報入力シート!C945="","",基本情報入力シート!C945)</f>
        <v/>
      </c>
      <c r="C908" s="488"/>
      <c r="D908" s="488"/>
      <c r="E908" s="488"/>
      <c r="F908" s="488"/>
      <c r="G908" s="488"/>
      <c r="H908" s="488"/>
      <c r="I908" s="488"/>
      <c r="J908" s="494" t="str">
        <f>IF(基本情報入力シート!M945="","",基本情報入力シート!M945)</f>
        <v/>
      </c>
      <c r="K908" s="495" t="str">
        <f>IF(基本情報入力シート!R945="","",基本情報入力シート!R945)</f>
        <v/>
      </c>
      <c r="L908" s="495" t="str">
        <f>IF(基本情報入力シート!W945="","",基本情報入力シート!W945)</f>
        <v/>
      </c>
      <c r="M908" s="502" t="str">
        <f>IF(基本情報入力シート!X945="","",基本情報入力シート!X945)</f>
        <v/>
      </c>
      <c r="N908" s="512" t="str">
        <f>IF(基本情報入力シート!Y945="","",基本情報入力シート!Y945)</f>
        <v/>
      </c>
      <c r="O908" s="519"/>
      <c r="P908" s="523"/>
      <c r="Q908" s="526"/>
      <c r="R908" s="533"/>
      <c r="S908" s="537"/>
      <c r="T908" s="541" t="e">
        <v>#N/A</v>
      </c>
      <c r="U908" s="545"/>
      <c r="V908" s="551"/>
      <c r="W908" s="552"/>
      <c r="X908" s="560" t="e">
        <v>#N/A</v>
      </c>
      <c r="Y908" s="560"/>
      <c r="Z908" s="564"/>
      <c r="AA908" s="569"/>
      <c r="AB908" s="573" t="e">
        <v>#N/A</v>
      </c>
      <c r="AC908" s="577"/>
      <c r="AD908" s="580" t="str">
        <f t="shared" si="52"/>
        <v/>
      </c>
      <c r="AE908" s="583" t="str">
        <f t="shared" si="53"/>
        <v/>
      </c>
      <c r="AF908" s="583" t="str">
        <f t="shared" si="54"/>
        <v/>
      </c>
      <c r="AG908" s="583" t="str">
        <f t="shared" si="55"/>
        <v/>
      </c>
    </row>
    <row r="909" spans="1:33" ht="24.9" customHeight="1">
      <c r="A909" s="477">
        <v>894</v>
      </c>
      <c r="B909" s="488" t="str">
        <f>IF(基本情報入力シート!C946="","",基本情報入力シート!C946)</f>
        <v/>
      </c>
      <c r="C909" s="488"/>
      <c r="D909" s="488"/>
      <c r="E909" s="488"/>
      <c r="F909" s="488"/>
      <c r="G909" s="488"/>
      <c r="H909" s="488"/>
      <c r="I909" s="488"/>
      <c r="J909" s="494" t="str">
        <f>IF(基本情報入力シート!M946="","",基本情報入力シート!M946)</f>
        <v/>
      </c>
      <c r="K909" s="495" t="str">
        <f>IF(基本情報入力シート!R946="","",基本情報入力シート!R946)</f>
        <v/>
      </c>
      <c r="L909" s="495" t="str">
        <f>IF(基本情報入力シート!W946="","",基本情報入力シート!W946)</f>
        <v/>
      </c>
      <c r="M909" s="502" t="str">
        <f>IF(基本情報入力シート!X946="","",基本情報入力シート!X946)</f>
        <v/>
      </c>
      <c r="N909" s="512" t="str">
        <f>IF(基本情報入力シート!Y946="","",基本情報入力シート!Y946)</f>
        <v/>
      </c>
      <c r="O909" s="519"/>
      <c r="P909" s="523"/>
      <c r="Q909" s="526"/>
      <c r="R909" s="533"/>
      <c r="S909" s="537"/>
      <c r="T909" s="541" t="e">
        <v>#N/A</v>
      </c>
      <c r="U909" s="545"/>
      <c r="V909" s="551"/>
      <c r="W909" s="552"/>
      <c r="X909" s="560" t="e">
        <v>#N/A</v>
      </c>
      <c r="Y909" s="560"/>
      <c r="Z909" s="564"/>
      <c r="AA909" s="569"/>
      <c r="AB909" s="573" t="e">
        <v>#N/A</v>
      </c>
      <c r="AC909" s="577"/>
      <c r="AD909" s="580" t="str">
        <f t="shared" si="52"/>
        <v/>
      </c>
      <c r="AE909" s="583" t="str">
        <f t="shared" si="53"/>
        <v/>
      </c>
      <c r="AF909" s="583" t="str">
        <f t="shared" si="54"/>
        <v/>
      </c>
      <c r="AG909" s="583" t="str">
        <f t="shared" si="55"/>
        <v/>
      </c>
    </row>
    <row r="910" spans="1:33" ht="24.9" customHeight="1">
      <c r="A910" s="477">
        <v>895</v>
      </c>
      <c r="B910" s="488" t="str">
        <f>IF(基本情報入力シート!C947="","",基本情報入力シート!C947)</f>
        <v/>
      </c>
      <c r="C910" s="488"/>
      <c r="D910" s="488"/>
      <c r="E910" s="488"/>
      <c r="F910" s="488"/>
      <c r="G910" s="488"/>
      <c r="H910" s="488"/>
      <c r="I910" s="488"/>
      <c r="J910" s="494" t="str">
        <f>IF(基本情報入力シート!M947="","",基本情報入力シート!M947)</f>
        <v/>
      </c>
      <c r="K910" s="495" t="str">
        <f>IF(基本情報入力シート!R947="","",基本情報入力シート!R947)</f>
        <v/>
      </c>
      <c r="L910" s="495" t="str">
        <f>IF(基本情報入力シート!W947="","",基本情報入力シート!W947)</f>
        <v/>
      </c>
      <c r="M910" s="502" t="str">
        <f>IF(基本情報入力シート!X947="","",基本情報入力シート!X947)</f>
        <v/>
      </c>
      <c r="N910" s="512" t="str">
        <f>IF(基本情報入力シート!Y947="","",基本情報入力シート!Y947)</f>
        <v/>
      </c>
      <c r="O910" s="519"/>
      <c r="P910" s="523"/>
      <c r="Q910" s="526"/>
      <c r="R910" s="533"/>
      <c r="S910" s="537"/>
      <c r="T910" s="541" t="e">
        <v>#N/A</v>
      </c>
      <c r="U910" s="545"/>
      <c r="V910" s="551"/>
      <c r="W910" s="552"/>
      <c r="X910" s="560" t="e">
        <v>#N/A</v>
      </c>
      <c r="Y910" s="560"/>
      <c r="Z910" s="564"/>
      <c r="AA910" s="569"/>
      <c r="AB910" s="573" t="e">
        <v>#N/A</v>
      </c>
      <c r="AC910" s="577"/>
      <c r="AD910" s="580" t="str">
        <f t="shared" si="52"/>
        <v/>
      </c>
      <c r="AE910" s="583" t="str">
        <f t="shared" si="53"/>
        <v/>
      </c>
      <c r="AF910" s="583" t="str">
        <f t="shared" si="54"/>
        <v/>
      </c>
      <c r="AG910" s="583" t="str">
        <f t="shared" si="55"/>
        <v/>
      </c>
    </row>
    <row r="911" spans="1:33" ht="24.9" customHeight="1">
      <c r="A911" s="477">
        <v>896</v>
      </c>
      <c r="B911" s="488" t="str">
        <f>IF(基本情報入力シート!C948="","",基本情報入力シート!C948)</f>
        <v/>
      </c>
      <c r="C911" s="488"/>
      <c r="D911" s="488"/>
      <c r="E911" s="488"/>
      <c r="F911" s="488"/>
      <c r="G911" s="488"/>
      <c r="H911" s="488"/>
      <c r="I911" s="488"/>
      <c r="J911" s="494" t="str">
        <f>IF(基本情報入力シート!M948="","",基本情報入力シート!M948)</f>
        <v/>
      </c>
      <c r="K911" s="495" t="str">
        <f>IF(基本情報入力シート!R948="","",基本情報入力シート!R948)</f>
        <v/>
      </c>
      <c r="L911" s="495" t="str">
        <f>IF(基本情報入力シート!W948="","",基本情報入力シート!W948)</f>
        <v/>
      </c>
      <c r="M911" s="502" t="str">
        <f>IF(基本情報入力シート!X948="","",基本情報入力シート!X948)</f>
        <v/>
      </c>
      <c r="N911" s="512" t="str">
        <f>IF(基本情報入力シート!Y948="","",基本情報入力シート!Y948)</f>
        <v/>
      </c>
      <c r="O911" s="519"/>
      <c r="P911" s="523"/>
      <c r="Q911" s="526"/>
      <c r="R911" s="533"/>
      <c r="S911" s="537"/>
      <c r="T911" s="541" t="e">
        <v>#N/A</v>
      </c>
      <c r="U911" s="545"/>
      <c r="V911" s="551"/>
      <c r="W911" s="552"/>
      <c r="X911" s="560" t="e">
        <v>#N/A</v>
      </c>
      <c r="Y911" s="560"/>
      <c r="Z911" s="564"/>
      <c r="AA911" s="569"/>
      <c r="AB911" s="573" t="e">
        <v>#N/A</v>
      </c>
      <c r="AC911" s="577"/>
      <c r="AD911" s="580" t="str">
        <f t="shared" si="52"/>
        <v/>
      </c>
      <c r="AE911" s="583" t="str">
        <f t="shared" si="53"/>
        <v/>
      </c>
      <c r="AF911" s="583" t="str">
        <f t="shared" si="54"/>
        <v/>
      </c>
      <c r="AG911" s="583" t="str">
        <f t="shared" si="55"/>
        <v/>
      </c>
    </row>
    <row r="912" spans="1:33" ht="24.9" customHeight="1">
      <c r="A912" s="477">
        <v>897</v>
      </c>
      <c r="B912" s="488" t="str">
        <f>IF(基本情報入力シート!C949="","",基本情報入力シート!C949)</f>
        <v/>
      </c>
      <c r="C912" s="488"/>
      <c r="D912" s="488"/>
      <c r="E912" s="488"/>
      <c r="F912" s="488"/>
      <c r="G912" s="488"/>
      <c r="H912" s="488"/>
      <c r="I912" s="488"/>
      <c r="J912" s="494" t="str">
        <f>IF(基本情報入力シート!M949="","",基本情報入力シート!M949)</f>
        <v/>
      </c>
      <c r="K912" s="495" t="str">
        <f>IF(基本情報入力シート!R949="","",基本情報入力シート!R949)</f>
        <v/>
      </c>
      <c r="L912" s="495" t="str">
        <f>IF(基本情報入力シート!W949="","",基本情報入力シート!W949)</f>
        <v/>
      </c>
      <c r="M912" s="502" t="str">
        <f>IF(基本情報入力シート!X949="","",基本情報入力シート!X949)</f>
        <v/>
      </c>
      <c r="N912" s="512" t="str">
        <f>IF(基本情報入力シート!Y949="","",基本情報入力シート!Y949)</f>
        <v/>
      </c>
      <c r="O912" s="519"/>
      <c r="P912" s="523"/>
      <c r="Q912" s="526"/>
      <c r="R912" s="533"/>
      <c r="S912" s="537"/>
      <c r="T912" s="541" t="e">
        <v>#N/A</v>
      </c>
      <c r="U912" s="545"/>
      <c r="V912" s="551"/>
      <c r="W912" s="552"/>
      <c r="X912" s="560" t="e">
        <v>#N/A</v>
      </c>
      <c r="Y912" s="560"/>
      <c r="Z912" s="564"/>
      <c r="AA912" s="569"/>
      <c r="AB912" s="573" t="e">
        <v>#N/A</v>
      </c>
      <c r="AC912" s="577"/>
      <c r="AD912" s="580" t="str">
        <f t="shared" ref="AD912:AD975" si="56">IF(OR(U912="特定加算Ⅰ",U912="特定加算Ⅱ"),IF(OR(AND(N912&lt;&gt;"訪問型サービス（総合事業）",N912&lt;&gt;"通所型サービス（総合事業）",N912&lt;&gt;"（介護予防）短期入所生活介護",N912&lt;&gt;"（介護予防）短期入所療養介護（老健）",N912&lt;&gt;"（介護予防）短期入所療養介護 （病院等（老健以外）)",N912&lt;&gt;"（介護予防）短期入所療養介護（医療院）"),W912&lt;&gt;""),1,""),"")</f>
        <v/>
      </c>
      <c r="AE912" s="583" t="str">
        <f t="shared" ref="AE912:AE975" si="57">IF(AND(O912="",R912=""),"",O912&amp;"から"&amp;R912)</f>
        <v/>
      </c>
      <c r="AF912" s="583" t="str">
        <f t="shared" ref="AF912:AF975" si="58">IF(AND(P912="",U912=""),"",P912&amp;"から"&amp;U912)</f>
        <v/>
      </c>
      <c r="AG912" s="583" t="str">
        <f t="shared" ref="AG912:AG975" si="59">IF(AND(Q912="",Z912=""),"",Q912&amp;"から"&amp;Z912)</f>
        <v/>
      </c>
    </row>
    <row r="913" spans="1:33" ht="24.9" customHeight="1">
      <c r="A913" s="477">
        <v>898</v>
      </c>
      <c r="B913" s="488" t="str">
        <f>IF(基本情報入力シート!C950="","",基本情報入力シート!C950)</f>
        <v/>
      </c>
      <c r="C913" s="488"/>
      <c r="D913" s="488"/>
      <c r="E913" s="488"/>
      <c r="F913" s="488"/>
      <c r="G913" s="488"/>
      <c r="H913" s="488"/>
      <c r="I913" s="488"/>
      <c r="J913" s="494" t="str">
        <f>IF(基本情報入力シート!M950="","",基本情報入力シート!M950)</f>
        <v/>
      </c>
      <c r="K913" s="495" t="str">
        <f>IF(基本情報入力シート!R950="","",基本情報入力シート!R950)</f>
        <v/>
      </c>
      <c r="L913" s="495" t="str">
        <f>IF(基本情報入力シート!W950="","",基本情報入力シート!W950)</f>
        <v/>
      </c>
      <c r="M913" s="502" t="str">
        <f>IF(基本情報入力シート!X950="","",基本情報入力シート!X950)</f>
        <v/>
      </c>
      <c r="N913" s="512" t="str">
        <f>IF(基本情報入力シート!Y950="","",基本情報入力シート!Y950)</f>
        <v/>
      </c>
      <c r="O913" s="519"/>
      <c r="P913" s="523"/>
      <c r="Q913" s="526"/>
      <c r="R913" s="533"/>
      <c r="S913" s="537"/>
      <c r="T913" s="541" t="e">
        <v>#N/A</v>
      </c>
      <c r="U913" s="545"/>
      <c r="V913" s="551"/>
      <c r="W913" s="552"/>
      <c r="X913" s="560" t="e">
        <v>#N/A</v>
      </c>
      <c r="Y913" s="560"/>
      <c r="Z913" s="564"/>
      <c r="AA913" s="569"/>
      <c r="AB913" s="573" t="e">
        <v>#N/A</v>
      </c>
      <c r="AC913" s="577"/>
      <c r="AD913" s="580" t="str">
        <f t="shared" si="56"/>
        <v/>
      </c>
      <c r="AE913" s="583" t="str">
        <f t="shared" si="57"/>
        <v/>
      </c>
      <c r="AF913" s="583" t="str">
        <f t="shared" si="58"/>
        <v/>
      </c>
      <c r="AG913" s="583" t="str">
        <f t="shared" si="59"/>
        <v/>
      </c>
    </row>
    <row r="914" spans="1:33" ht="24.9" customHeight="1">
      <c r="A914" s="477">
        <v>899</v>
      </c>
      <c r="B914" s="488" t="str">
        <f>IF(基本情報入力シート!C951="","",基本情報入力シート!C951)</f>
        <v/>
      </c>
      <c r="C914" s="488"/>
      <c r="D914" s="488"/>
      <c r="E914" s="488"/>
      <c r="F914" s="488"/>
      <c r="G914" s="488"/>
      <c r="H914" s="488"/>
      <c r="I914" s="488"/>
      <c r="J914" s="494" t="str">
        <f>IF(基本情報入力シート!M951="","",基本情報入力シート!M951)</f>
        <v/>
      </c>
      <c r="K914" s="495" t="str">
        <f>IF(基本情報入力シート!R951="","",基本情報入力シート!R951)</f>
        <v/>
      </c>
      <c r="L914" s="495" t="str">
        <f>IF(基本情報入力シート!W951="","",基本情報入力シート!W951)</f>
        <v/>
      </c>
      <c r="M914" s="502" t="str">
        <f>IF(基本情報入力シート!X951="","",基本情報入力シート!X951)</f>
        <v/>
      </c>
      <c r="N914" s="512" t="str">
        <f>IF(基本情報入力シート!Y951="","",基本情報入力シート!Y951)</f>
        <v/>
      </c>
      <c r="O914" s="519"/>
      <c r="P914" s="523"/>
      <c r="Q914" s="526"/>
      <c r="R914" s="533"/>
      <c r="S914" s="537"/>
      <c r="T914" s="541" t="e">
        <v>#N/A</v>
      </c>
      <c r="U914" s="545"/>
      <c r="V914" s="551"/>
      <c r="W914" s="552"/>
      <c r="X914" s="560" t="e">
        <v>#N/A</v>
      </c>
      <c r="Y914" s="560"/>
      <c r="Z914" s="564"/>
      <c r="AA914" s="569"/>
      <c r="AB914" s="573" t="e">
        <v>#N/A</v>
      </c>
      <c r="AC914" s="577"/>
      <c r="AD914" s="580" t="str">
        <f t="shared" si="56"/>
        <v/>
      </c>
      <c r="AE914" s="583" t="str">
        <f t="shared" si="57"/>
        <v/>
      </c>
      <c r="AF914" s="583" t="str">
        <f t="shared" si="58"/>
        <v/>
      </c>
      <c r="AG914" s="583" t="str">
        <f t="shared" si="59"/>
        <v/>
      </c>
    </row>
    <row r="915" spans="1:33" ht="24.9" customHeight="1">
      <c r="A915" s="477">
        <v>900</v>
      </c>
      <c r="B915" s="488" t="str">
        <f>IF(基本情報入力シート!C952="","",基本情報入力シート!C952)</f>
        <v/>
      </c>
      <c r="C915" s="488"/>
      <c r="D915" s="488"/>
      <c r="E915" s="488"/>
      <c r="F915" s="488"/>
      <c r="G915" s="488"/>
      <c r="H915" s="488"/>
      <c r="I915" s="488"/>
      <c r="J915" s="494" t="str">
        <f>IF(基本情報入力シート!M952="","",基本情報入力シート!M952)</f>
        <v/>
      </c>
      <c r="K915" s="495" t="str">
        <f>IF(基本情報入力シート!R952="","",基本情報入力シート!R952)</f>
        <v/>
      </c>
      <c r="L915" s="495" t="str">
        <f>IF(基本情報入力シート!W952="","",基本情報入力シート!W952)</f>
        <v/>
      </c>
      <c r="M915" s="502" t="str">
        <f>IF(基本情報入力シート!X952="","",基本情報入力シート!X952)</f>
        <v/>
      </c>
      <c r="N915" s="512" t="str">
        <f>IF(基本情報入力シート!Y952="","",基本情報入力シート!Y952)</f>
        <v/>
      </c>
      <c r="O915" s="519"/>
      <c r="P915" s="523"/>
      <c r="Q915" s="526"/>
      <c r="R915" s="533"/>
      <c r="S915" s="537"/>
      <c r="T915" s="541" t="e">
        <v>#N/A</v>
      </c>
      <c r="U915" s="545"/>
      <c r="V915" s="551"/>
      <c r="W915" s="552"/>
      <c r="X915" s="560" t="e">
        <v>#N/A</v>
      </c>
      <c r="Y915" s="560"/>
      <c r="Z915" s="564"/>
      <c r="AA915" s="569"/>
      <c r="AB915" s="573" t="e">
        <v>#N/A</v>
      </c>
      <c r="AC915" s="577"/>
      <c r="AD915" s="580" t="str">
        <f t="shared" si="56"/>
        <v/>
      </c>
      <c r="AE915" s="583" t="str">
        <f t="shared" si="57"/>
        <v/>
      </c>
      <c r="AF915" s="583" t="str">
        <f t="shared" si="58"/>
        <v/>
      </c>
      <c r="AG915" s="583" t="str">
        <f t="shared" si="59"/>
        <v/>
      </c>
    </row>
    <row r="916" spans="1:33" ht="24.9" customHeight="1">
      <c r="A916" s="477">
        <v>901</v>
      </c>
      <c r="B916" s="488" t="str">
        <f>IF(基本情報入力シート!C953="","",基本情報入力シート!C953)</f>
        <v/>
      </c>
      <c r="C916" s="488"/>
      <c r="D916" s="488"/>
      <c r="E916" s="488"/>
      <c r="F916" s="488"/>
      <c r="G916" s="488"/>
      <c r="H916" s="488"/>
      <c r="I916" s="488"/>
      <c r="J916" s="494" t="str">
        <f>IF(基本情報入力シート!M953="","",基本情報入力シート!M953)</f>
        <v/>
      </c>
      <c r="K916" s="495" t="str">
        <f>IF(基本情報入力シート!R953="","",基本情報入力シート!R953)</f>
        <v/>
      </c>
      <c r="L916" s="495" t="str">
        <f>IF(基本情報入力シート!W953="","",基本情報入力シート!W953)</f>
        <v/>
      </c>
      <c r="M916" s="502" t="str">
        <f>IF(基本情報入力シート!X953="","",基本情報入力シート!X953)</f>
        <v/>
      </c>
      <c r="N916" s="512" t="str">
        <f>IF(基本情報入力シート!Y953="","",基本情報入力シート!Y953)</f>
        <v/>
      </c>
      <c r="O916" s="519"/>
      <c r="P916" s="523"/>
      <c r="Q916" s="526"/>
      <c r="R916" s="533"/>
      <c r="S916" s="537"/>
      <c r="T916" s="541" t="e">
        <v>#N/A</v>
      </c>
      <c r="U916" s="545"/>
      <c r="V916" s="551"/>
      <c r="W916" s="552"/>
      <c r="X916" s="560" t="e">
        <v>#N/A</v>
      </c>
      <c r="Y916" s="560"/>
      <c r="Z916" s="564"/>
      <c r="AA916" s="569"/>
      <c r="AB916" s="573" t="e">
        <v>#N/A</v>
      </c>
      <c r="AC916" s="577"/>
      <c r="AD916" s="580" t="str">
        <f t="shared" si="56"/>
        <v/>
      </c>
      <c r="AE916" s="583" t="str">
        <f t="shared" si="57"/>
        <v/>
      </c>
      <c r="AF916" s="583" t="str">
        <f t="shared" si="58"/>
        <v/>
      </c>
      <c r="AG916" s="583" t="str">
        <f t="shared" si="59"/>
        <v/>
      </c>
    </row>
    <row r="917" spans="1:33" ht="24.9" customHeight="1">
      <c r="A917" s="477">
        <v>902</v>
      </c>
      <c r="B917" s="488" t="str">
        <f>IF(基本情報入力シート!C954="","",基本情報入力シート!C954)</f>
        <v/>
      </c>
      <c r="C917" s="488"/>
      <c r="D917" s="488"/>
      <c r="E917" s="488"/>
      <c r="F917" s="488"/>
      <c r="G917" s="488"/>
      <c r="H917" s="488"/>
      <c r="I917" s="488"/>
      <c r="J917" s="494" t="str">
        <f>IF(基本情報入力シート!M954="","",基本情報入力シート!M954)</f>
        <v/>
      </c>
      <c r="K917" s="495" t="str">
        <f>IF(基本情報入力シート!R954="","",基本情報入力シート!R954)</f>
        <v/>
      </c>
      <c r="L917" s="495" t="str">
        <f>IF(基本情報入力シート!W954="","",基本情報入力シート!W954)</f>
        <v/>
      </c>
      <c r="M917" s="502" t="str">
        <f>IF(基本情報入力シート!X954="","",基本情報入力シート!X954)</f>
        <v/>
      </c>
      <c r="N917" s="512" t="str">
        <f>IF(基本情報入力シート!Y954="","",基本情報入力シート!Y954)</f>
        <v/>
      </c>
      <c r="O917" s="519"/>
      <c r="P917" s="523"/>
      <c r="Q917" s="526"/>
      <c r="R917" s="533"/>
      <c r="S917" s="537"/>
      <c r="T917" s="541" t="e">
        <v>#N/A</v>
      </c>
      <c r="U917" s="545"/>
      <c r="V917" s="551"/>
      <c r="W917" s="552"/>
      <c r="X917" s="560" t="e">
        <v>#N/A</v>
      </c>
      <c r="Y917" s="560"/>
      <c r="Z917" s="564"/>
      <c r="AA917" s="569"/>
      <c r="AB917" s="573" t="e">
        <v>#N/A</v>
      </c>
      <c r="AC917" s="577"/>
      <c r="AD917" s="580" t="str">
        <f t="shared" si="56"/>
        <v/>
      </c>
      <c r="AE917" s="583" t="str">
        <f t="shared" si="57"/>
        <v/>
      </c>
      <c r="AF917" s="583" t="str">
        <f t="shared" si="58"/>
        <v/>
      </c>
      <c r="AG917" s="583" t="str">
        <f t="shared" si="59"/>
        <v/>
      </c>
    </row>
    <row r="918" spans="1:33" ht="24.9" customHeight="1">
      <c r="A918" s="477">
        <v>903</v>
      </c>
      <c r="B918" s="488" t="str">
        <f>IF(基本情報入力シート!C955="","",基本情報入力シート!C955)</f>
        <v/>
      </c>
      <c r="C918" s="488"/>
      <c r="D918" s="488"/>
      <c r="E918" s="488"/>
      <c r="F918" s="488"/>
      <c r="G918" s="488"/>
      <c r="H918" s="488"/>
      <c r="I918" s="488"/>
      <c r="J918" s="494" t="str">
        <f>IF(基本情報入力シート!M955="","",基本情報入力シート!M955)</f>
        <v/>
      </c>
      <c r="K918" s="495" t="str">
        <f>IF(基本情報入力シート!R955="","",基本情報入力シート!R955)</f>
        <v/>
      </c>
      <c r="L918" s="495" t="str">
        <f>IF(基本情報入力シート!W955="","",基本情報入力シート!W955)</f>
        <v/>
      </c>
      <c r="M918" s="502" t="str">
        <f>IF(基本情報入力シート!X955="","",基本情報入力シート!X955)</f>
        <v/>
      </c>
      <c r="N918" s="512" t="str">
        <f>IF(基本情報入力シート!Y955="","",基本情報入力シート!Y955)</f>
        <v/>
      </c>
      <c r="O918" s="519"/>
      <c r="P918" s="523"/>
      <c r="Q918" s="526"/>
      <c r="R918" s="533"/>
      <c r="S918" s="537"/>
      <c r="T918" s="541" t="e">
        <v>#N/A</v>
      </c>
      <c r="U918" s="545"/>
      <c r="V918" s="551"/>
      <c r="W918" s="552"/>
      <c r="X918" s="560" t="e">
        <v>#N/A</v>
      </c>
      <c r="Y918" s="560"/>
      <c r="Z918" s="564"/>
      <c r="AA918" s="569"/>
      <c r="AB918" s="573" t="e">
        <v>#N/A</v>
      </c>
      <c r="AC918" s="577"/>
      <c r="AD918" s="580" t="str">
        <f t="shared" si="56"/>
        <v/>
      </c>
      <c r="AE918" s="583" t="str">
        <f t="shared" si="57"/>
        <v/>
      </c>
      <c r="AF918" s="583" t="str">
        <f t="shared" si="58"/>
        <v/>
      </c>
      <c r="AG918" s="583" t="str">
        <f t="shared" si="59"/>
        <v/>
      </c>
    </row>
    <row r="919" spans="1:33" ht="24.9" customHeight="1">
      <c r="A919" s="477">
        <v>904</v>
      </c>
      <c r="B919" s="488" t="str">
        <f>IF(基本情報入力シート!C956="","",基本情報入力シート!C956)</f>
        <v/>
      </c>
      <c r="C919" s="488"/>
      <c r="D919" s="488"/>
      <c r="E919" s="488"/>
      <c r="F919" s="488"/>
      <c r="G919" s="488"/>
      <c r="H919" s="488"/>
      <c r="I919" s="488"/>
      <c r="J919" s="494" t="str">
        <f>IF(基本情報入力シート!M956="","",基本情報入力シート!M956)</f>
        <v/>
      </c>
      <c r="K919" s="495" t="str">
        <f>IF(基本情報入力シート!R956="","",基本情報入力シート!R956)</f>
        <v/>
      </c>
      <c r="L919" s="495" t="str">
        <f>IF(基本情報入力シート!W956="","",基本情報入力シート!W956)</f>
        <v/>
      </c>
      <c r="M919" s="502" t="str">
        <f>IF(基本情報入力シート!X956="","",基本情報入力シート!X956)</f>
        <v/>
      </c>
      <c r="N919" s="512" t="str">
        <f>IF(基本情報入力シート!Y956="","",基本情報入力シート!Y956)</f>
        <v/>
      </c>
      <c r="O919" s="519"/>
      <c r="P919" s="523"/>
      <c r="Q919" s="526"/>
      <c r="R919" s="533"/>
      <c r="S919" s="537"/>
      <c r="T919" s="541" t="e">
        <v>#N/A</v>
      </c>
      <c r="U919" s="545"/>
      <c r="V919" s="551"/>
      <c r="W919" s="552"/>
      <c r="X919" s="560" t="e">
        <v>#N/A</v>
      </c>
      <c r="Y919" s="560"/>
      <c r="Z919" s="564"/>
      <c r="AA919" s="569"/>
      <c r="AB919" s="573" t="e">
        <v>#N/A</v>
      </c>
      <c r="AC919" s="577"/>
      <c r="AD919" s="580" t="str">
        <f t="shared" si="56"/>
        <v/>
      </c>
      <c r="AE919" s="583" t="str">
        <f t="shared" si="57"/>
        <v/>
      </c>
      <c r="AF919" s="583" t="str">
        <f t="shared" si="58"/>
        <v/>
      </c>
      <c r="AG919" s="583" t="str">
        <f t="shared" si="59"/>
        <v/>
      </c>
    </row>
    <row r="920" spans="1:33" ht="24.9" customHeight="1">
      <c r="A920" s="477">
        <v>905</v>
      </c>
      <c r="B920" s="488" t="str">
        <f>IF(基本情報入力シート!C957="","",基本情報入力シート!C957)</f>
        <v/>
      </c>
      <c r="C920" s="488"/>
      <c r="D920" s="488"/>
      <c r="E920" s="488"/>
      <c r="F920" s="488"/>
      <c r="G920" s="488"/>
      <c r="H920" s="488"/>
      <c r="I920" s="488"/>
      <c r="J920" s="494" t="str">
        <f>IF(基本情報入力シート!M957="","",基本情報入力シート!M957)</f>
        <v/>
      </c>
      <c r="K920" s="495" t="str">
        <f>IF(基本情報入力シート!R957="","",基本情報入力シート!R957)</f>
        <v/>
      </c>
      <c r="L920" s="495" t="str">
        <f>IF(基本情報入力シート!W957="","",基本情報入力シート!W957)</f>
        <v/>
      </c>
      <c r="M920" s="502" t="str">
        <f>IF(基本情報入力シート!X957="","",基本情報入力シート!X957)</f>
        <v/>
      </c>
      <c r="N920" s="512" t="str">
        <f>IF(基本情報入力シート!Y957="","",基本情報入力シート!Y957)</f>
        <v/>
      </c>
      <c r="O920" s="519"/>
      <c r="P920" s="523"/>
      <c r="Q920" s="526"/>
      <c r="R920" s="533"/>
      <c r="S920" s="537"/>
      <c r="T920" s="541" t="e">
        <v>#N/A</v>
      </c>
      <c r="U920" s="545"/>
      <c r="V920" s="551"/>
      <c r="W920" s="552"/>
      <c r="X920" s="560" t="e">
        <v>#N/A</v>
      </c>
      <c r="Y920" s="560"/>
      <c r="Z920" s="564"/>
      <c r="AA920" s="569"/>
      <c r="AB920" s="573" t="e">
        <v>#N/A</v>
      </c>
      <c r="AC920" s="577"/>
      <c r="AD920" s="580" t="str">
        <f t="shared" si="56"/>
        <v/>
      </c>
      <c r="AE920" s="583" t="str">
        <f t="shared" si="57"/>
        <v/>
      </c>
      <c r="AF920" s="583" t="str">
        <f t="shared" si="58"/>
        <v/>
      </c>
      <c r="AG920" s="583" t="str">
        <f t="shared" si="59"/>
        <v/>
      </c>
    </row>
    <row r="921" spans="1:33" ht="24.9" customHeight="1">
      <c r="A921" s="477">
        <v>906</v>
      </c>
      <c r="B921" s="488" t="str">
        <f>IF(基本情報入力シート!C958="","",基本情報入力シート!C958)</f>
        <v/>
      </c>
      <c r="C921" s="488"/>
      <c r="D921" s="488"/>
      <c r="E921" s="488"/>
      <c r="F921" s="488"/>
      <c r="G921" s="488"/>
      <c r="H921" s="488"/>
      <c r="I921" s="488"/>
      <c r="J921" s="494" t="str">
        <f>IF(基本情報入力シート!M958="","",基本情報入力シート!M958)</f>
        <v/>
      </c>
      <c r="K921" s="495" t="str">
        <f>IF(基本情報入力シート!R958="","",基本情報入力シート!R958)</f>
        <v/>
      </c>
      <c r="L921" s="495" t="str">
        <f>IF(基本情報入力シート!W958="","",基本情報入力シート!W958)</f>
        <v/>
      </c>
      <c r="M921" s="502" t="str">
        <f>IF(基本情報入力シート!X958="","",基本情報入力シート!X958)</f>
        <v/>
      </c>
      <c r="N921" s="512" t="str">
        <f>IF(基本情報入力シート!Y958="","",基本情報入力シート!Y958)</f>
        <v/>
      </c>
      <c r="O921" s="519"/>
      <c r="P921" s="523"/>
      <c r="Q921" s="526"/>
      <c r="R921" s="533"/>
      <c r="S921" s="537"/>
      <c r="T921" s="541" t="e">
        <v>#N/A</v>
      </c>
      <c r="U921" s="545"/>
      <c r="V921" s="551"/>
      <c r="W921" s="552"/>
      <c r="X921" s="560" t="e">
        <v>#N/A</v>
      </c>
      <c r="Y921" s="560"/>
      <c r="Z921" s="564"/>
      <c r="AA921" s="569"/>
      <c r="AB921" s="573" t="e">
        <v>#N/A</v>
      </c>
      <c r="AC921" s="577"/>
      <c r="AD921" s="580" t="str">
        <f t="shared" si="56"/>
        <v/>
      </c>
      <c r="AE921" s="583" t="str">
        <f t="shared" si="57"/>
        <v/>
      </c>
      <c r="AF921" s="583" t="str">
        <f t="shared" si="58"/>
        <v/>
      </c>
      <c r="AG921" s="583" t="str">
        <f t="shared" si="59"/>
        <v/>
      </c>
    </row>
    <row r="922" spans="1:33" ht="24.9" customHeight="1">
      <c r="A922" s="477">
        <v>907</v>
      </c>
      <c r="B922" s="488" t="str">
        <f>IF(基本情報入力シート!C959="","",基本情報入力シート!C959)</f>
        <v/>
      </c>
      <c r="C922" s="488"/>
      <c r="D922" s="488"/>
      <c r="E922" s="488"/>
      <c r="F922" s="488"/>
      <c r="G922" s="488"/>
      <c r="H922" s="488"/>
      <c r="I922" s="488"/>
      <c r="J922" s="494" t="str">
        <f>IF(基本情報入力シート!M959="","",基本情報入力シート!M959)</f>
        <v/>
      </c>
      <c r="K922" s="495" t="str">
        <f>IF(基本情報入力シート!R959="","",基本情報入力シート!R959)</f>
        <v/>
      </c>
      <c r="L922" s="495" t="str">
        <f>IF(基本情報入力シート!W959="","",基本情報入力シート!W959)</f>
        <v/>
      </c>
      <c r="M922" s="502" t="str">
        <f>IF(基本情報入力シート!X959="","",基本情報入力シート!X959)</f>
        <v/>
      </c>
      <c r="N922" s="512" t="str">
        <f>IF(基本情報入力シート!Y959="","",基本情報入力シート!Y959)</f>
        <v/>
      </c>
      <c r="O922" s="519"/>
      <c r="P922" s="523"/>
      <c r="Q922" s="526"/>
      <c r="R922" s="533"/>
      <c r="S922" s="537"/>
      <c r="T922" s="541" t="e">
        <v>#N/A</v>
      </c>
      <c r="U922" s="545"/>
      <c r="V922" s="551"/>
      <c r="W922" s="552"/>
      <c r="X922" s="560" t="e">
        <v>#N/A</v>
      </c>
      <c r="Y922" s="560"/>
      <c r="Z922" s="564"/>
      <c r="AA922" s="569"/>
      <c r="AB922" s="573" t="e">
        <v>#N/A</v>
      </c>
      <c r="AC922" s="577"/>
      <c r="AD922" s="580" t="str">
        <f t="shared" si="56"/>
        <v/>
      </c>
      <c r="AE922" s="583" t="str">
        <f t="shared" si="57"/>
        <v/>
      </c>
      <c r="AF922" s="583" t="str">
        <f t="shared" si="58"/>
        <v/>
      </c>
      <c r="AG922" s="583" t="str">
        <f t="shared" si="59"/>
        <v/>
      </c>
    </row>
    <row r="923" spans="1:33" ht="24.9" customHeight="1">
      <c r="A923" s="477">
        <v>908</v>
      </c>
      <c r="B923" s="488" t="str">
        <f>IF(基本情報入力シート!C960="","",基本情報入力シート!C960)</f>
        <v/>
      </c>
      <c r="C923" s="488"/>
      <c r="D923" s="488"/>
      <c r="E923" s="488"/>
      <c r="F923" s="488"/>
      <c r="G923" s="488"/>
      <c r="H923" s="488"/>
      <c r="I923" s="488"/>
      <c r="J923" s="494" t="str">
        <f>IF(基本情報入力シート!M960="","",基本情報入力シート!M960)</f>
        <v/>
      </c>
      <c r="K923" s="495" t="str">
        <f>IF(基本情報入力シート!R960="","",基本情報入力シート!R960)</f>
        <v/>
      </c>
      <c r="L923" s="495" t="str">
        <f>IF(基本情報入力シート!W960="","",基本情報入力シート!W960)</f>
        <v/>
      </c>
      <c r="M923" s="502" t="str">
        <f>IF(基本情報入力シート!X960="","",基本情報入力シート!X960)</f>
        <v/>
      </c>
      <c r="N923" s="512" t="str">
        <f>IF(基本情報入力シート!Y960="","",基本情報入力シート!Y960)</f>
        <v/>
      </c>
      <c r="O923" s="519"/>
      <c r="P923" s="523"/>
      <c r="Q923" s="526"/>
      <c r="R923" s="533"/>
      <c r="S923" s="537"/>
      <c r="T923" s="541" t="e">
        <v>#N/A</v>
      </c>
      <c r="U923" s="545"/>
      <c r="V923" s="551"/>
      <c r="W923" s="552"/>
      <c r="X923" s="560" t="e">
        <v>#N/A</v>
      </c>
      <c r="Y923" s="560"/>
      <c r="Z923" s="564"/>
      <c r="AA923" s="569"/>
      <c r="AB923" s="573" t="e">
        <v>#N/A</v>
      </c>
      <c r="AC923" s="577"/>
      <c r="AD923" s="580" t="str">
        <f t="shared" si="56"/>
        <v/>
      </c>
      <c r="AE923" s="583" t="str">
        <f t="shared" si="57"/>
        <v/>
      </c>
      <c r="AF923" s="583" t="str">
        <f t="shared" si="58"/>
        <v/>
      </c>
      <c r="AG923" s="583" t="str">
        <f t="shared" si="59"/>
        <v/>
      </c>
    </row>
    <row r="924" spans="1:33" ht="24.9" customHeight="1">
      <c r="A924" s="477">
        <v>909</v>
      </c>
      <c r="B924" s="488" t="str">
        <f>IF(基本情報入力シート!C961="","",基本情報入力シート!C961)</f>
        <v/>
      </c>
      <c r="C924" s="488"/>
      <c r="D924" s="488"/>
      <c r="E924" s="488"/>
      <c r="F924" s="488"/>
      <c r="G924" s="488"/>
      <c r="H924" s="488"/>
      <c r="I924" s="488"/>
      <c r="J924" s="494" t="str">
        <f>IF(基本情報入力シート!M961="","",基本情報入力シート!M961)</f>
        <v/>
      </c>
      <c r="K924" s="495" t="str">
        <f>IF(基本情報入力シート!R961="","",基本情報入力シート!R961)</f>
        <v/>
      </c>
      <c r="L924" s="495" t="str">
        <f>IF(基本情報入力シート!W961="","",基本情報入力シート!W961)</f>
        <v/>
      </c>
      <c r="M924" s="502" t="str">
        <f>IF(基本情報入力シート!X961="","",基本情報入力シート!X961)</f>
        <v/>
      </c>
      <c r="N924" s="512" t="str">
        <f>IF(基本情報入力シート!Y961="","",基本情報入力シート!Y961)</f>
        <v/>
      </c>
      <c r="O924" s="519"/>
      <c r="P924" s="523"/>
      <c r="Q924" s="526"/>
      <c r="R924" s="533"/>
      <c r="S924" s="537"/>
      <c r="T924" s="541" t="e">
        <v>#N/A</v>
      </c>
      <c r="U924" s="545"/>
      <c r="V924" s="551"/>
      <c r="W924" s="552"/>
      <c r="X924" s="560" t="e">
        <v>#N/A</v>
      </c>
      <c r="Y924" s="560"/>
      <c r="Z924" s="564"/>
      <c r="AA924" s="569"/>
      <c r="AB924" s="573" t="e">
        <v>#N/A</v>
      </c>
      <c r="AC924" s="577"/>
      <c r="AD924" s="580" t="str">
        <f t="shared" si="56"/>
        <v/>
      </c>
      <c r="AE924" s="583" t="str">
        <f t="shared" si="57"/>
        <v/>
      </c>
      <c r="AF924" s="583" t="str">
        <f t="shared" si="58"/>
        <v/>
      </c>
      <c r="AG924" s="583" t="str">
        <f t="shared" si="59"/>
        <v/>
      </c>
    </row>
    <row r="925" spans="1:33" ht="24.9" customHeight="1">
      <c r="A925" s="477">
        <v>910</v>
      </c>
      <c r="B925" s="488" t="str">
        <f>IF(基本情報入力シート!C962="","",基本情報入力シート!C962)</f>
        <v/>
      </c>
      <c r="C925" s="488"/>
      <c r="D925" s="488"/>
      <c r="E925" s="488"/>
      <c r="F925" s="488"/>
      <c r="G925" s="488"/>
      <c r="H925" s="488"/>
      <c r="I925" s="488"/>
      <c r="J925" s="494" t="str">
        <f>IF(基本情報入力シート!M962="","",基本情報入力シート!M962)</f>
        <v/>
      </c>
      <c r="K925" s="495" t="str">
        <f>IF(基本情報入力シート!R962="","",基本情報入力シート!R962)</f>
        <v/>
      </c>
      <c r="L925" s="495" t="str">
        <f>IF(基本情報入力シート!W962="","",基本情報入力シート!W962)</f>
        <v/>
      </c>
      <c r="M925" s="502" t="str">
        <f>IF(基本情報入力シート!X962="","",基本情報入力シート!X962)</f>
        <v/>
      </c>
      <c r="N925" s="512" t="str">
        <f>IF(基本情報入力シート!Y962="","",基本情報入力シート!Y962)</f>
        <v/>
      </c>
      <c r="O925" s="519"/>
      <c r="P925" s="523"/>
      <c r="Q925" s="526"/>
      <c r="R925" s="533"/>
      <c r="S925" s="537"/>
      <c r="T925" s="541" t="e">
        <v>#N/A</v>
      </c>
      <c r="U925" s="545"/>
      <c r="V925" s="551"/>
      <c r="W925" s="552"/>
      <c r="X925" s="560" t="e">
        <v>#N/A</v>
      </c>
      <c r="Y925" s="560"/>
      <c r="Z925" s="564"/>
      <c r="AA925" s="569"/>
      <c r="AB925" s="573" t="e">
        <v>#N/A</v>
      </c>
      <c r="AC925" s="577"/>
      <c r="AD925" s="580" t="str">
        <f t="shared" si="56"/>
        <v/>
      </c>
      <c r="AE925" s="583" t="str">
        <f t="shared" si="57"/>
        <v/>
      </c>
      <c r="AF925" s="583" t="str">
        <f t="shared" si="58"/>
        <v/>
      </c>
      <c r="AG925" s="583" t="str">
        <f t="shared" si="59"/>
        <v/>
      </c>
    </row>
    <row r="926" spans="1:33" ht="24.9" customHeight="1">
      <c r="A926" s="477">
        <v>911</v>
      </c>
      <c r="B926" s="488" t="str">
        <f>IF(基本情報入力シート!C963="","",基本情報入力シート!C963)</f>
        <v/>
      </c>
      <c r="C926" s="488"/>
      <c r="D926" s="488"/>
      <c r="E926" s="488"/>
      <c r="F926" s="488"/>
      <c r="G926" s="488"/>
      <c r="H926" s="488"/>
      <c r="I926" s="488"/>
      <c r="J926" s="494" t="str">
        <f>IF(基本情報入力シート!M963="","",基本情報入力シート!M963)</f>
        <v/>
      </c>
      <c r="K926" s="495" t="str">
        <f>IF(基本情報入力シート!R963="","",基本情報入力シート!R963)</f>
        <v/>
      </c>
      <c r="L926" s="495" t="str">
        <f>IF(基本情報入力シート!W963="","",基本情報入力シート!W963)</f>
        <v/>
      </c>
      <c r="M926" s="502" t="str">
        <f>IF(基本情報入力シート!X963="","",基本情報入力シート!X963)</f>
        <v/>
      </c>
      <c r="N926" s="512" t="str">
        <f>IF(基本情報入力シート!Y963="","",基本情報入力シート!Y963)</f>
        <v/>
      </c>
      <c r="O926" s="519"/>
      <c r="P926" s="523"/>
      <c r="Q926" s="526"/>
      <c r="R926" s="533"/>
      <c r="S926" s="537"/>
      <c r="T926" s="541" t="e">
        <v>#N/A</v>
      </c>
      <c r="U926" s="545"/>
      <c r="V926" s="551"/>
      <c r="W926" s="552"/>
      <c r="X926" s="560" t="e">
        <v>#N/A</v>
      </c>
      <c r="Y926" s="560"/>
      <c r="Z926" s="564"/>
      <c r="AA926" s="569"/>
      <c r="AB926" s="573" t="e">
        <v>#N/A</v>
      </c>
      <c r="AC926" s="577"/>
      <c r="AD926" s="580" t="str">
        <f t="shared" si="56"/>
        <v/>
      </c>
      <c r="AE926" s="583" t="str">
        <f t="shared" si="57"/>
        <v/>
      </c>
      <c r="AF926" s="583" t="str">
        <f t="shared" si="58"/>
        <v/>
      </c>
      <c r="AG926" s="583" t="str">
        <f t="shared" si="59"/>
        <v/>
      </c>
    </row>
    <row r="927" spans="1:33" ht="24.9" customHeight="1">
      <c r="A927" s="477">
        <v>912</v>
      </c>
      <c r="B927" s="488" t="str">
        <f>IF(基本情報入力シート!C964="","",基本情報入力シート!C964)</f>
        <v/>
      </c>
      <c r="C927" s="488"/>
      <c r="D927" s="488"/>
      <c r="E927" s="488"/>
      <c r="F927" s="488"/>
      <c r="G927" s="488"/>
      <c r="H927" s="488"/>
      <c r="I927" s="488"/>
      <c r="J927" s="494" t="str">
        <f>IF(基本情報入力シート!M964="","",基本情報入力シート!M964)</f>
        <v/>
      </c>
      <c r="K927" s="495" t="str">
        <f>IF(基本情報入力シート!R964="","",基本情報入力シート!R964)</f>
        <v/>
      </c>
      <c r="L927" s="495" t="str">
        <f>IF(基本情報入力シート!W964="","",基本情報入力シート!W964)</f>
        <v/>
      </c>
      <c r="M927" s="502" t="str">
        <f>IF(基本情報入力シート!X964="","",基本情報入力シート!X964)</f>
        <v/>
      </c>
      <c r="N927" s="512" t="str">
        <f>IF(基本情報入力シート!Y964="","",基本情報入力シート!Y964)</f>
        <v/>
      </c>
      <c r="O927" s="519"/>
      <c r="P927" s="523"/>
      <c r="Q927" s="526"/>
      <c r="R927" s="533"/>
      <c r="S927" s="537"/>
      <c r="T927" s="541" t="e">
        <v>#N/A</v>
      </c>
      <c r="U927" s="545"/>
      <c r="V927" s="551"/>
      <c r="W927" s="552"/>
      <c r="X927" s="560" t="e">
        <v>#N/A</v>
      </c>
      <c r="Y927" s="560"/>
      <c r="Z927" s="564"/>
      <c r="AA927" s="569"/>
      <c r="AB927" s="573" t="e">
        <v>#N/A</v>
      </c>
      <c r="AC927" s="577"/>
      <c r="AD927" s="580" t="str">
        <f t="shared" si="56"/>
        <v/>
      </c>
      <c r="AE927" s="583" t="str">
        <f t="shared" si="57"/>
        <v/>
      </c>
      <c r="AF927" s="583" t="str">
        <f t="shared" si="58"/>
        <v/>
      </c>
      <c r="AG927" s="583" t="str">
        <f t="shared" si="59"/>
        <v/>
      </c>
    </row>
    <row r="928" spans="1:33" ht="24.9" customHeight="1">
      <c r="A928" s="477">
        <v>913</v>
      </c>
      <c r="B928" s="488" t="str">
        <f>IF(基本情報入力シート!C965="","",基本情報入力シート!C965)</f>
        <v/>
      </c>
      <c r="C928" s="488"/>
      <c r="D928" s="488"/>
      <c r="E928" s="488"/>
      <c r="F928" s="488"/>
      <c r="G928" s="488"/>
      <c r="H928" s="488"/>
      <c r="I928" s="488"/>
      <c r="J928" s="494" t="str">
        <f>IF(基本情報入力シート!M965="","",基本情報入力シート!M965)</f>
        <v/>
      </c>
      <c r="K928" s="495" t="str">
        <f>IF(基本情報入力シート!R965="","",基本情報入力シート!R965)</f>
        <v/>
      </c>
      <c r="L928" s="495" t="str">
        <f>IF(基本情報入力シート!W965="","",基本情報入力シート!W965)</f>
        <v/>
      </c>
      <c r="M928" s="502" t="str">
        <f>IF(基本情報入力シート!X965="","",基本情報入力シート!X965)</f>
        <v/>
      </c>
      <c r="N928" s="512" t="str">
        <f>IF(基本情報入力シート!Y965="","",基本情報入力シート!Y965)</f>
        <v/>
      </c>
      <c r="O928" s="519"/>
      <c r="P928" s="523"/>
      <c r="Q928" s="526"/>
      <c r="R928" s="533"/>
      <c r="S928" s="537"/>
      <c r="T928" s="541" t="e">
        <v>#N/A</v>
      </c>
      <c r="U928" s="545"/>
      <c r="V928" s="551"/>
      <c r="W928" s="552"/>
      <c r="X928" s="560" t="e">
        <v>#N/A</v>
      </c>
      <c r="Y928" s="560"/>
      <c r="Z928" s="564"/>
      <c r="AA928" s="569"/>
      <c r="AB928" s="573" t="e">
        <v>#N/A</v>
      </c>
      <c r="AC928" s="577"/>
      <c r="AD928" s="580" t="str">
        <f t="shared" si="56"/>
        <v/>
      </c>
      <c r="AE928" s="583" t="str">
        <f t="shared" si="57"/>
        <v/>
      </c>
      <c r="AF928" s="583" t="str">
        <f t="shared" si="58"/>
        <v/>
      </c>
      <c r="AG928" s="583" t="str">
        <f t="shared" si="59"/>
        <v/>
      </c>
    </row>
    <row r="929" spans="1:33" ht="24.9" customHeight="1">
      <c r="A929" s="477">
        <v>914</v>
      </c>
      <c r="B929" s="488" t="str">
        <f>IF(基本情報入力シート!C966="","",基本情報入力シート!C966)</f>
        <v/>
      </c>
      <c r="C929" s="488"/>
      <c r="D929" s="488"/>
      <c r="E929" s="488"/>
      <c r="F929" s="488"/>
      <c r="G929" s="488"/>
      <c r="H929" s="488"/>
      <c r="I929" s="488"/>
      <c r="J929" s="494" t="str">
        <f>IF(基本情報入力シート!M966="","",基本情報入力シート!M966)</f>
        <v/>
      </c>
      <c r="K929" s="495" t="str">
        <f>IF(基本情報入力シート!R966="","",基本情報入力シート!R966)</f>
        <v/>
      </c>
      <c r="L929" s="495" t="str">
        <f>IF(基本情報入力シート!W966="","",基本情報入力シート!W966)</f>
        <v/>
      </c>
      <c r="M929" s="502" t="str">
        <f>IF(基本情報入力シート!X966="","",基本情報入力シート!X966)</f>
        <v/>
      </c>
      <c r="N929" s="512" t="str">
        <f>IF(基本情報入力シート!Y966="","",基本情報入力シート!Y966)</f>
        <v/>
      </c>
      <c r="O929" s="519"/>
      <c r="P929" s="523"/>
      <c r="Q929" s="526"/>
      <c r="R929" s="533"/>
      <c r="S929" s="537"/>
      <c r="T929" s="541" t="e">
        <v>#N/A</v>
      </c>
      <c r="U929" s="545"/>
      <c r="V929" s="551"/>
      <c r="W929" s="552"/>
      <c r="X929" s="560" t="e">
        <v>#N/A</v>
      </c>
      <c r="Y929" s="560"/>
      <c r="Z929" s="564"/>
      <c r="AA929" s="569"/>
      <c r="AB929" s="573" t="e">
        <v>#N/A</v>
      </c>
      <c r="AC929" s="577"/>
      <c r="AD929" s="580" t="str">
        <f t="shared" si="56"/>
        <v/>
      </c>
      <c r="AE929" s="583" t="str">
        <f t="shared" si="57"/>
        <v/>
      </c>
      <c r="AF929" s="583" t="str">
        <f t="shared" si="58"/>
        <v/>
      </c>
      <c r="AG929" s="583" t="str">
        <f t="shared" si="59"/>
        <v/>
      </c>
    </row>
    <row r="930" spans="1:33" ht="24.9" customHeight="1">
      <c r="A930" s="477">
        <v>915</v>
      </c>
      <c r="B930" s="488" t="str">
        <f>IF(基本情報入力シート!C967="","",基本情報入力シート!C967)</f>
        <v/>
      </c>
      <c r="C930" s="488"/>
      <c r="D930" s="488"/>
      <c r="E930" s="488"/>
      <c r="F930" s="488"/>
      <c r="G930" s="488"/>
      <c r="H930" s="488"/>
      <c r="I930" s="488"/>
      <c r="J930" s="494" t="str">
        <f>IF(基本情報入力シート!M967="","",基本情報入力シート!M967)</f>
        <v/>
      </c>
      <c r="K930" s="495" t="str">
        <f>IF(基本情報入力シート!R967="","",基本情報入力シート!R967)</f>
        <v/>
      </c>
      <c r="L930" s="495" t="str">
        <f>IF(基本情報入力シート!W967="","",基本情報入力シート!W967)</f>
        <v/>
      </c>
      <c r="M930" s="502" t="str">
        <f>IF(基本情報入力シート!X967="","",基本情報入力シート!X967)</f>
        <v/>
      </c>
      <c r="N930" s="512" t="str">
        <f>IF(基本情報入力シート!Y967="","",基本情報入力シート!Y967)</f>
        <v/>
      </c>
      <c r="O930" s="519"/>
      <c r="P930" s="523"/>
      <c r="Q930" s="526"/>
      <c r="R930" s="533"/>
      <c r="S930" s="537"/>
      <c r="T930" s="541" t="e">
        <v>#N/A</v>
      </c>
      <c r="U930" s="545"/>
      <c r="V930" s="551"/>
      <c r="W930" s="552"/>
      <c r="X930" s="560" t="e">
        <v>#N/A</v>
      </c>
      <c r="Y930" s="560"/>
      <c r="Z930" s="564"/>
      <c r="AA930" s="569"/>
      <c r="AB930" s="573" t="e">
        <v>#N/A</v>
      </c>
      <c r="AC930" s="577"/>
      <c r="AD930" s="580" t="str">
        <f t="shared" si="56"/>
        <v/>
      </c>
      <c r="AE930" s="583" t="str">
        <f t="shared" si="57"/>
        <v/>
      </c>
      <c r="AF930" s="583" t="str">
        <f t="shared" si="58"/>
        <v/>
      </c>
      <c r="AG930" s="583" t="str">
        <f t="shared" si="59"/>
        <v/>
      </c>
    </row>
    <row r="931" spans="1:33" ht="24.9" customHeight="1">
      <c r="A931" s="477">
        <v>916</v>
      </c>
      <c r="B931" s="488" t="str">
        <f>IF(基本情報入力シート!C968="","",基本情報入力シート!C968)</f>
        <v/>
      </c>
      <c r="C931" s="488"/>
      <c r="D931" s="488"/>
      <c r="E931" s="488"/>
      <c r="F931" s="488"/>
      <c r="G931" s="488"/>
      <c r="H931" s="488"/>
      <c r="I931" s="488"/>
      <c r="J931" s="494" t="str">
        <f>IF(基本情報入力シート!M968="","",基本情報入力シート!M968)</f>
        <v/>
      </c>
      <c r="K931" s="495" t="str">
        <f>IF(基本情報入力シート!R968="","",基本情報入力シート!R968)</f>
        <v/>
      </c>
      <c r="L931" s="495" t="str">
        <f>IF(基本情報入力シート!W968="","",基本情報入力シート!W968)</f>
        <v/>
      </c>
      <c r="M931" s="502" t="str">
        <f>IF(基本情報入力シート!X968="","",基本情報入力シート!X968)</f>
        <v/>
      </c>
      <c r="N931" s="512" t="str">
        <f>IF(基本情報入力シート!Y968="","",基本情報入力シート!Y968)</f>
        <v/>
      </c>
      <c r="O931" s="519"/>
      <c r="P931" s="523"/>
      <c r="Q931" s="526"/>
      <c r="R931" s="533"/>
      <c r="S931" s="537"/>
      <c r="T931" s="541" t="e">
        <v>#N/A</v>
      </c>
      <c r="U931" s="545"/>
      <c r="V931" s="551"/>
      <c r="W931" s="552"/>
      <c r="X931" s="560" t="e">
        <v>#N/A</v>
      </c>
      <c r="Y931" s="560"/>
      <c r="Z931" s="564"/>
      <c r="AA931" s="569"/>
      <c r="AB931" s="573" t="e">
        <v>#N/A</v>
      </c>
      <c r="AC931" s="577"/>
      <c r="AD931" s="580" t="str">
        <f t="shared" si="56"/>
        <v/>
      </c>
      <c r="AE931" s="583" t="str">
        <f t="shared" si="57"/>
        <v/>
      </c>
      <c r="AF931" s="583" t="str">
        <f t="shared" si="58"/>
        <v/>
      </c>
      <c r="AG931" s="583" t="str">
        <f t="shared" si="59"/>
        <v/>
      </c>
    </row>
    <row r="932" spans="1:33" ht="24.9" customHeight="1">
      <c r="A932" s="477">
        <v>917</v>
      </c>
      <c r="B932" s="488" t="str">
        <f>IF(基本情報入力シート!C969="","",基本情報入力シート!C969)</f>
        <v/>
      </c>
      <c r="C932" s="488"/>
      <c r="D932" s="488"/>
      <c r="E932" s="488"/>
      <c r="F932" s="488"/>
      <c r="G932" s="488"/>
      <c r="H932" s="488"/>
      <c r="I932" s="488"/>
      <c r="J932" s="494" t="str">
        <f>IF(基本情報入力シート!M969="","",基本情報入力シート!M969)</f>
        <v/>
      </c>
      <c r="K932" s="495" t="str">
        <f>IF(基本情報入力シート!R969="","",基本情報入力シート!R969)</f>
        <v/>
      </c>
      <c r="L932" s="495" t="str">
        <f>IF(基本情報入力シート!W969="","",基本情報入力シート!W969)</f>
        <v/>
      </c>
      <c r="M932" s="502" t="str">
        <f>IF(基本情報入力シート!X969="","",基本情報入力シート!X969)</f>
        <v/>
      </c>
      <c r="N932" s="512" t="str">
        <f>IF(基本情報入力シート!Y969="","",基本情報入力シート!Y969)</f>
        <v/>
      </c>
      <c r="O932" s="519"/>
      <c r="P932" s="523"/>
      <c r="Q932" s="526"/>
      <c r="R932" s="533"/>
      <c r="S932" s="537"/>
      <c r="T932" s="541" t="e">
        <v>#N/A</v>
      </c>
      <c r="U932" s="545"/>
      <c r="V932" s="551"/>
      <c r="W932" s="552"/>
      <c r="X932" s="560" t="e">
        <v>#N/A</v>
      </c>
      <c r="Y932" s="560"/>
      <c r="Z932" s="564"/>
      <c r="AA932" s="569"/>
      <c r="AB932" s="573" t="e">
        <v>#N/A</v>
      </c>
      <c r="AC932" s="577"/>
      <c r="AD932" s="580" t="str">
        <f t="shared" si="56"/>
        <v/>
      </c>
      <c r="AE932" s="583" t="str">
        <f t="shared" si="57"/>
        <v/>
      </c>
      <c r="AF932" s="583" t="str">
        <f t="shared" si="58"/>
        <v/>
      </c>
      <c r="AG932" s="583" t="str">
        <f t="shared" si="59"/>
        <v/>
      </c>
    </row>
    <row r="933" spans="1:33" ht="24.9" customHeight="1">
      <c r="A933" s="477">
        <v>918</v>
      </c>
      <c r="B933" s="488" t="str">
        <f>IF(基本情報入力シート!C970="","",基本情報入力シート!C970)</f>
        <v/>
      </c>
      <c r="C933" s="488"/>
      <c r="D933" s="488"/>
      <c r="E933" s="488"/>
      <c r="F933" s="488"/>
      <c r="G933" s="488"/>
      <c r="H933" s="488"/>
      <c r="I933" s="488"/>
      <c r="J933" s="494" t="str">
        <f>IF(基本情報入力シート!M970="","",基本情報入力シート!M970)</f>
        <v/>
      </c>
      <c r="K933" s="495" t="str">
        <f>IF(基本情報入力シート!R970="","",基本情報入力シート!R970)</f>
        <v/>
      </c>
      <c r="L933" s="495" t="str">
        <f>IF(基本情報入力シート!W970="","",基本情報入力シート!W970)</f>
        <v/>
      </c>
      <c r="M933" s="502" t="str">
        <f>IF(基本情報入力シート!X970="","",基本情報入力シート!X970)</f>
        <v/>
      </c>
      <c r="N933" s="512" t="str">
        <f>IF(基本情報入力シート!Y970="","",基本情報入力シート!Y970)</f>
        <v/>
      </c>
      <c r="O933" s="519"/>
      <c r="P933" s="523"/>
      <c r="Q933" s="526"/>
      <c r="R933" s="533"/>
      <c r="S933" s="537"/>
      <c r="T933" s="541" t="e">
        <v>#N/A</v>
      </c>
      <c r="U933" s="545"/>
      <c r="V933" s="551"/>
      <c r="W933" s="552"/>
      <c r="X933" s="560" t="e">
        <v>#N/A</v>
      </c>
      <c r="Y933" s="560"/>
      <c r="Z933" s="564"/>
      <c r="AA933" s="569"/>
      <c r="AB933" s="573" t="e">
        <v>#N/A</v>
      </c>
      <c r="AC933" s="577"/>
      <c r="AD933" s="580" t="str">
        <f t="shared" si="56"/>
        <v/>
      </c>
      <c r="AE933" s="583" t="str">
        <f t="shared" si="57"/>
        <v/>
      </c>
      <c r="AF933" s="583" t="str">
        <f t="shared" si="58"/>
        <v/>
      </c>
      <c r="AG933" s="583" t="str">
        <f t="shared" si="59"/>
        <v/>
      </c>
    </row>
    <row r="934" spans="1:33" ht="24.9" customHeight="1">
      <c r="A934" s="477">
        <v>919</v>
      </c>
      <c r="B934" s="488" t="str">
        <f>IF(基本情報入力シート!C971="","",基本情報入力シート!C971)</f>
        <v/>
      </c>
      <c r="C934" s="488"/>
      <c r="D934" s="488"/>
      <c r="E934" s="488"/>
      <c r="F934" s="488"/>
      <c r="G934" s="488"/>
      <c r="H934" s="488"/>
      <c r="I934" s="488"/>
      <c r="J934" s="494" t="str">
        <f>IF(基本情報入力シート!M971="","",基本情報入力シート!M971)</f>
        <v/>
      </c>
      <c r="K934" s="495" t="str">
        <f>IF(基本情報入力シート!R971="","",基本情報入力シート!R971)</f>
        <v/>
      </c>
      <c r="L934" s="495" t="str">
        <f>IF(基本情報入力シート!W971="","",基本情報入力シート!W971)</f>
        <v/>
      </c>
      <c r="M934" s="502" t="str">
        <f>IF(基本情報入力シート!X971="","",基本情報入力シート!X971)</f>
        <v/>
      </c>
      <c r="N934" s="512" t="str">
        <f>IF(基本情報入力シート!Y971="","",基本情報入力シート!Y971)</f>
        <v/>
      </c>
      <c r="O934" s="519"/>
      <c r="P934" s="523"/>
      <c r="Q934" s="526"/>
      <c r="R934" s="533"/>
      <c r="S934" s="537"/>
      <c r="T934" s="541" t="e">
        <v>#N/A</v>
      </c>
      <c r="U934" s="545"/>
      <c r="V934" s="551"/>
      <c r="W934" s="552"/>
      <c r="X934" s="560" t="e">
        <v>#N/A</v>
      </c>
      <c r="Y934" s="560"/>
      <c r="Z934" s="564"/>
      <c r="AA934" s="569"/>
      <c r="AB934" s="573" t="e">
        <v>#N/A</v>
      </c>
      <c r="AC934" s="577"/>
      <c r="AD934" s="580" t="str">
        <f t="shared" si="56"/>
        <v/>
      </c>
      <c r="AE934" s="583" t="str">
        <f t="shared" si="57"/>
        <v/>
      </c>
      <c r="AF934" s="583" t="str">
        <f t="shared" si="58"/>
        <v/>
      </c>
      <c r="AG934" s="583" t="str">
        <f t="shared" si="59"/>
        <v/>
      </c>
    </row>
    <row r="935" spans="1:33" ht="24.9" customHeight="1">
      <c r="A935" s="477">
        <v>920</v>
      </c>
      <c r="B935" s="488" t="str">
        <f>IF(基本情報入力シート!C972="","",基本情報入力シート!C972)</f>
        <v/>
      </c>
      <c r="C935" s="488"/>
      <c r="D935" s="488"/>
      <c r="E935" s="488"/>
      <c r="F935" s="488"/>
      <c r="G935" s="488"/>
      <c r="H935" s="488"/>
      <c r="I935" s="488"/>
      <c r="J935" s="494" t="str">
        <f>IF(基本情報入力シート!M972="","",基本情報入力シート!M972)</f>
        <v/>
      </c>
      <c r="K935" s="495" t="str">
        <f>IF(基本情報入力シート!R972="","",基本情報入力シート!R972)</f>
        <v/>
      </c>
      <c r="L935" s="495" t="str">
        <f>IF(基本情報入力シート!W972="","",基本情報入力シート!W972)</f>
        <v/>
      </c>
      <c r="M935" s="502" t="str">
        <f>IF(基本情報入力シート!X972="","",基本情報入力シート!X972)</f>
        <v/>
      </c>
      <c r="N935" s="512" t="str">
        <f>IF(基本情報入力シート!Y972="","",基本情報入力シート!Y972)</f>
        <v/>
      </c>
      <c r="O935" s="519"/>
      <c r="P935" s="523"/>
      <c r="Q935" s="526"/>
      <c r="R935" s="533"/>
      <c r="S935" s="537"/>
      <c r="T935" s="541" t="e">
        <v>#N/A</v>
      </c>
      <c r="U935" s="545"/>
      <c r="V935" s="551"/>
      <c r="W935" s="552"/>
      <c r="X935" s="560" t="e">
        <v>#N/A</v>
      </c>
      <c r="Y935" s="560"/>
      <c r="Z935" s="564"/>
      <c r="AA935" s="569"/>
      <c r="AB935" s="573" t="e">
        <v>#N/A</v>
      </c>
      <c r="AC935" s="577"/>
      <c r="AD935" s="580" t="str">
        <f t="shared" si="56"/>
        <v/>
      </c>
      <c r="AE935" s="583" t="str">
        <f t="shared" si="57"/>
        <v/>
      </c>
      <c r="AF935" s="583" t="str">
        <f t="shared" si="58"/>
        <v/>
      </c>
      <c r="AG935" s="583" t="str">
        <f t="shared" si="59"/>
        <v/>
      </c>
    </row>
    <row r="936" spans="1:33" ht="24.9" customHeight="1">
      <c r="A936" s="477">
        <v>921</v>
      </c>
      <c r="B936" s="488" t="str">
        <f>IF(基本情報入力シート!C973="","",基本情報入力シート!C973)</f>
        <v/>
      </c>
      <c r="C936" s="488"/>
      <c r="D936" s="488"/>
      <c r="E936" s="488"/>
      <c r="F936" s="488"/>
      <c r="G936" s="488"/>
      <c r="H936" s="488"/>
      <c r="I936" s="488"/>
      <c r="J936" s="494" t="str">
        <f>IF(基本情報入力シート!M973="","",基本情報入力シート!M973)</f>
        <v/>
      </c>
      <c r="K936" s="495" t="str">
        <f>IF(基本情報入力シート!R973="","",基本情報入力シート!R973)</f>
        <v/>
      </c>
      <c r="L936" s="495" t="str">
        <f>IF(基本情報入力シート!W973="","",基本情報入力シート!W973)</f>
        <v/>
      </c>
      <c r="M936" s="502" t="str">
        <f>IF(基本情報入力シート!X973="","",基本情報入力シート!X973)</f>
        <v/>
      </c>
      <c r="N936" s="512" t="str">
        <f>IF(基本情報入力シート!Y973="","",基本情報入力シート!Y973)</f>
        <v/>
      </c>
      <c r="O936" s="519"/>
      <c r="P936" s="523"/>
      <c r="Q936" s="526"/>
      <c r="R936" s="533"/>
      <c r="S936" s="537"/>
      <c r="T936" s="541" t="e">
        <v>#N/A</v>
      </c>
      <c r="U936" s="545"/>
      <c r="V936" s="551"/>
      <c r="W936" s="552"/>
      <c r="X936" s="560" t="e">
        <v>#N/A</v>
      </c>
      <c r="Y936" s="560"/>
      <c r="Z936" s="564"/>
      <c r="AA936" s="569"/>
      <c r="AB936" s="573" t="e">
        <v>#N/A</v>
      </c>
      <c r="AC936" s="577"/>
      <c r="AD936" s="580" t="str">
        <f t="shared" si="56"/>
        <v/>
      </c>
      <c r="AE936" s="583" t="str">
        <f t="shared" si="57"/>
        <v/>
      </c>
      <c r="AF936" s="583" t="str">
        <f t="shared" si="58"/>
        <v/>
      </c>
      <c r="AG936" s="583" t="str">
        <f t="shared" si="59"/>
        <v/>
      </c>
    </row>
    <row r="937" spans="1:33" ht="24.9" customHeight="1">
      <c r="A937" s="477">
        <v>922</v>
      </c>
      <c r="B937" s="488" t="str">
        <f>IF(基本情報入力シート!C974="","",基本情報入力シート!C974)</f>
        <v/>
      </c>
      <c r="C937" s="488"/>
      <c r="D937" s="488"/>
      <c r="E937" s="488"/>
      <c r="F937" s="488"/>
      <c r="G937" s="488"/>
      <c r="H937" s="488"/>
      <c r="I937" s="488"/>
      <c r="J937" s="494" t="str">
        <f>IF(基本情報入力シート!M974="","",基本情報入力シート!M974)</f>
        <v/>
      </c>
      <c r="K937" s="495" t="str">
        <f>IF(基本情報入力シート!R974="","",基本情報入力シート!R974)</f>
        <v/>
      </c>
      <c r="L937" s="495" t="str">
        <f>IF(基本情報入力シート!W974="","",基本情報入力シート!W974)</f>
        <v/>
      </c>
      <c r="M937" s="502" t="str">
        <f>IF(基本情報入力シート!X974="","",基本情報入力シート!X974)</f>
        <v/>
      </c>
      <c r="N937" s="512" t="str">
        <f>IF(基本情報入力シート!Y974="","",基本情報入力シート!Y974)</f>
        <v/>
      </c>
      <c r="O937" s="519"/>
      <c r="P937" s="523"/>
      <c r="Q937" s="526"/>
      <c r="R937" s="533"/>
      <c r="S937" s="537"/>
      <c r="T937" s="541" t="e">
        <v>#N/A</v>
      </c>
      <c r="U937" s="545"/>
      <c r="V937" s="551"/>
      <c r="W937" s="552"/>
      <c r="X937" s="560" t="e">
        <v>#N/A</v>
      </c>
      <c r="Y937" s="560"/>
      <c r="Z937" s="564"/>
      <c r="AA937" s="569"/>
      <c r="AB937" s="573" t="e">
        <v>#N/A</v>
      </c>
      <c r="AC937" s="577"/>
      <c r="AD937" s="580" t="str">
        <f t="shared" si="56"/>
        <v/>
      </c>
      <c r="AE937" s="583" t="str">
        <f t="shared" si="57"/>
        <v/>
      </c>
      <c r="AF937" s="583" t="str">
        <f t="shared" si="58"/>
        <v/>
      </c>
      <c r="AG937" s="583" t="str">
        <f t="shared" si="59"/>
        <v/>
      </c>
    </row>
    <row r="938" spans="1:33" ht="24.9" customHeight="1">
      <c r="A938" s="477">
        <v>923</v>
      </c>
      <c r="B938" s="488" t="str">
        <f>IF(基本情報入力シート!C975="","",基本情報入力シート!C975)</f>
        <v/>
      </c>
      <c r="C938" s="488"/>
      <c r="D938" s="488"/>
      <c r="E938" s="488"/>
      <c r="F938" s="488"/>
      <c r="G938" s="488"/>
      <c r="H938" s="488"/>
      <c r="I938" s="488"/>
      <c r="J938" s="494" t="str">
        <f>IF(基本情報入力シート!M975="","",基本情報入力シート!M975)</f>
        <v/>
      </c>
      <c r="K938" s="495" t="str">
        <f>IF(基本情報入力シート!R975="","",基本情報入力シート!R975)</f>
        <v/>
      </c>
      <c r="L938" s="495" t="str">
        <f>IF(基本情報入力シート!W975="","",基本情報入力シート!W975)</f>
        <v/>
      </c>
      <c r="M938" s="502" t="str">
        <f>IF(基本情報入力シート!X975="","",基本情報入力シート!X975)</f>
        <v/>
      </c>
      <c r="N938" s="512" t="str">
        <f>IF(基本情報入力シート!Y975="","",基本情報入力シート!Y975)</f>
        <v/>
      </c>
      <c r="O938" s="519"/>
      <c r="P938" s="523"/>
      <c r="Q938" s="526"/>
      <c r="R938" s="533"/>
      <c r="S938" s="537"/>
      <c r="T938" s="541" t="e">
        <v>#N/A</v>
      </c>
      <c r="U938" s="545"/>
      <c r="V938" s="551"/>
      <c r="W938" s="552"/>
      <c r="X938" s="560" t="e">
        <v>#N/A</v>
      </c>
      <c r="Y938" s="560"/>
      <c r="Z938" s="564"/>
      <c r="AA938" s="569"/>
      <c r="AB938" s="573" t="e">
        <v>#N/A</v>
      </c>
      <c r="AC938" s="577"/>
      <c r="AD938" s="580" t="str">
        <f t="shared" si="56"/>
        <v/>
      </c>
      <c r="AE938" s="583" t="str">
        <f t="shared" si="57"/>
        <v/>
      </c>
      <c r="AF938" s="583" t="str">
        <f t="shared" si="58"/>
        <v/>
      </c>
      <c r="AG938" s="583" t="str">
        <f t="shared" si="59"/>
        <v/>
      </c>
    </row>
    <row r="939" spans="1:33" ht="24.9" customHeight="1">
      <c r="A939" s="477">
        <v>924</v>
      </c>
      <c r="B939" s="488" t="str">
        <f>IF(基本情報入力シート!C976="","",基本情報入力シート!C976)</f>
        <v/>
      </c>
      <c r="C939" s="488"/>
      <c r="D939" s="488"/>
      <c r="E939" s="488"/>
      <c r="F939" s="488"/>
      <c r="G939" s="488"/>
      <c r="H939" s="488"/>
      <c r="I939" s="488"/>
      <c r="J939" s="494" t="str">
        <f>IF(基本情報入力シート!M976="","",基本情報入力シート!M976)</f>
        <v/>
      </c>
      <c r="K939" s="495" t="str">
        <f>IF(基本情報入力シート!R976="","",基本情報入力シート!R976)</f>
        <v/>
      </c>
      <c r="L939" s="495" t="str">
        <f>IF(基本情報入力シート!W976="","",基本情報入力シート!W976)</f>
        <v/>
      </c>
      <c r="M939" s="502" t="str">
        <f>IF(基本情報入力シート!X976="","",基本情報入力シート!X976)</f>
        <v/>
      </c>
      <c r="N939" s="512" t="str">
        <f>IF(基本情報入力シート!Y976="","",基本情報入力シート!Y976)</f>
        <v/>
      </c>
      <c r="O939" s="519"/>
      <c r="P939" s="523"/>
      <c r="Q939" s="526"/>
      <c r="R939" s="533"/>
      <c r="S939" s="537"/>
      <c r="T939" s="541" t="e">
        <v>#N/A</v>
      </c>
      <c r="U939" s="545"/>
      <c r="V939" s="551"/>
      <c r="W939" s="552"/>
      <c r="X939" s="560" t="e">
        <v>#N/A</v>
      </c>
      <c r="Y939" s="560"/>
      <c r="Z939" s="564"/>
      <c r="AA939" s="569"/>
      <c r="AB939" s="573" t="e">
        <v>#N/A</v>
      </c>
      <c r="AC939" s="577"/>
      <c r="AD939" s="580" t="str">
        <f t="shared" si="56"/>
        <v/>
      </c>
      <c r="AE939" s="583" t="str">
        <f t="shared" si="57"/>
        <v/>
      </c>
      <c r="AF939" s="583" t="str">
        <f t="shared" si="58"/>
        <v/>
      </c>
      <c r="AG939" s="583" t="str">
        <f t="shared" si="59"/>
        <v/>
      </c>
    </row>
    <row r="940" spans="1:33" ht="24.9" customHeight="1">
      <c r="A940" s="477">
        <v>925</v>
      </c>
      <c r="B940" s="488" t="str">
        <f>IF(基本情報入力シート!C977="","",基本情報入力シート!C977)</f>
        <v/>
      </c>
      <c r="C940" s="488"/>
      <c r="D940" s="488"/>
      <c r="E940" s="488"/>
      <c r="F940" s="488"/>
      <c r="G940" s="488"/>
      <c r="H940" s="488"/>
      <c r="I940" s="488"/>
      <c r="J940" s="494" t="str">
        <f>IF(基本情報入力シート!M977="","",基本情報入力シート!M977)</f>
        <v/>
      </c>
      <c r="K940" s="495" t="str">
        <f>IF(基本情報入力シート!R977="","",基本情報入力シート!R977)</f>
        <v/>
      </c>
      <c r="L940" s="495" t="str">
        <f>IF(基本情報入力シート!W977="","",基本情報入力シート!W977)</f>
        <v/>
      </c>
      <c r="M940" s="502" t="str">
        <f>IF(基本情報入力シート!X977="","",基本情報入力シート!X977)</f>
        <v/>
      </c>
      <c r="N940" s="512" t="str">
        <f>IF(基本情報入力シート!Y977="","",基本情報入力シート!Y977)</f>
        <v/>
      </c>
      <c r="O940" s="519"/>
      <c r="P940" s="523"/>
      <c r="Q940" s="526"/>
      <c r="R940" s="533"/>
      <c r="S940" s="537"/>
      <c r="T940" s="541" t="e">
        <v>#N/A</v>
      </c>
      <c r="U940" s="545"/>
      <c r="V940" s="551"/>
      <c r="W940" s="552"/>
      <c r="X940" s="560" t="e">
        <v>#N/A</v>
      </c>
      <c r="Y940" s="560"/>
      <c r="Z940" s="564"/>
      <c r="AA940" s="569"/>
      <c r="AB940" s="573" t="e">
        <v>#N/A</v>
      </c>
      <c r="AC940" s="577"/>
      <c r="AD940" s="580" t="str">
        <f t="shared" si="56"/>
        <v/>
      </c>
      <c r="AE940" s="583" t="str">
        <f t="shared" si="57"/>
        <v/>
      </c>
      <c r="AF940" s="583" t="str">
        <f t="shared" si="58"/>
        <v/>
      </c>
      <c r="AG940" s="583" t="str">
        <f t="shared" si="59"/>
        <v/>
      </c>
    </row>
    <row r="941" spans="1:33" ht="24.9" customHeight="1">
      <c r="A941" s="477">
        <v>926</v>
      </c>
      <c r="B941" s="488" t="str">
        <f>IF(基本情報入力シート!C978="","",基本情報入力シート!C978)</f>
        <v/>
      </c>
      <c r="C941" s="488"/>
      <c r="D941" s="488"/>
      <c r="E941" s="488"/>
      <c r="F941" s="488"/>
      <c r="G941" s="488"/>
      <c r="H941" s="488"/>
      <c r="I941" s="488"/>
      <c r="J941" s="494" t="str">
        <f>IF(基本情報入力シート!M978="","",基本情報入力シート!M978)</f>
        <v/>
      </c>
      <c r="K941" s="495" t="str">
        <f>IF(基本情報入力シート!R978="","",基本情報入力シート!R978)</f>
        <v/>
      </c>
      <c r="L941" s="495" t="str">
        <f>IF(基本情報入力シート!W978="","",基本情報入力シート!W978)</f>
        <v/>
      </c>
      <c r="M941" s="502" t="str">
        <f>IF(基本情報入力シート!X978="","",基本情報入力シート!X978)</f>
        <v/>
      </c>
      <c r="N941" s="512" t="str">
        <f>IF(基本情報入力シート!Y978="","",基本情報入力シート!Y978)</f>
        <v/>
      </c>
      <c r="O941" s="519"/>
      <c r="P941" s="523"/>
      <c r="Q941" s="526"/>
      <c r="R941" s="533"/>
      <c r="S941" s="537"/>
      <c r="T941" s="541" t="e">
        <v>#N/A</v>
      </c>
      <c r="U941" s="545"/>
      <c r="V941" s="551"/>
      <c r="W941" s="552"/>
      <c r="X941" s="560" t="e">
        <v>#N/A</v>
      </c>
      <c r="Y941" s="560"/>
      <c r="Z941" s="564"/>
      <c r="AA941" s="569"/>
      <c r="AB941" s="573" t="e">
        <v>#N/A</v>
      </c>
      <c r="AC941" s="577"/>
      <c r="AD941" s="580" t="str">
        <f t="shared" si="56"/>
        <v/>
      </c>
      <c r="AE941" s="583" t="str">
        <f t="shared" si="57"/>
        <v/>
      </c>
      <c r="AF941" s="583" t="str">
        <f t="shared" si="58"/>
        <v/>
      </c>
      <c r="AG941" s="583" t="str">
        <f t="shared" si="59"/>
        <v/>
      </c>
    </row>
    <row r="942" spans="1:33" ht="24.9" customHeight="1">
      <c r="A942" s="477">
        <v>927</v>
      </c>
      <c r="B942" s="488" t="str">
        <f>IF(基本情報入力シート!C979="","",基本情報入力シート!C979)</f>
        <v/>
      </c>
      <c r="C942" s="488"/>
      <c r="D942" s="488"/>
      <c r="E942" s="488"/>
      <c r="F942" s="488"/>
      <c r="G942" s="488"/>
      <c r="H942" s="488"/>
      <c r="I942" s="488"/>
      <c r="J942" s="494" t="str">
        <f>IF(基本情報入力シート!M979="","",基本情報入力シート!M979)</f>
        <v/>
      </c>
      <c r="K942" s="495" t="str">
        <f>IF(基本情報入力シート!R979="","",基本情報入力シート!R979)</f>
        <v/>
      </c>
      <c r="L942" s="495" t="str">
        <f>IF(基本情報入力シート!W979="","",基本情報入力シート!W979)</f>
        <v/>
      </c>
      <c r="M942" s="502" t="str">
        <f>IF(基本情報入力シート!X979="","",基本情報入力シート!X979)</f>
        <v/>
      </c>
      <c r="N942" s="512" t="str">
        <f>IF(基本情報入力シート!Y979="","",基本情報入力シート!Y979)</f>
        <v/>
      </c>
      <c r="O942" s="519"/>
      <c r="P942" s="523"/>
      <c r="Q942" s="526"/>
      <c r="R942" s="533"/>
      <c r="S942" s="537"/>
      <c r="T942" s="541" t="e">
        <v>#N/A</v>
      </c>
      <c r="U942" s="545"/>
      <c r="V942" s="551"/>
      <c r="W942" s="552"/>
      <c r="X942" s="560" t="e">
        <v>#N/A</v>
      </c>
      <c r="Y942" s="560"/>
      <c r="Z942" s="564"/>
      <c r="AA942" s="569"/>
      <c r="AB942" s="573" t="e">
        <v>#N/A</v>
      </c>
      <c r="AC942" s="577"/>
      <c r="AD942" s="580" t="str">
        <f t="shared" si="56"/>
        <v/>
      </c>
      <c r="AE942" s="583" t="str">
        <f t="shared" si="57"/>
        <v/>
      </c>
      <c r="AF942" s="583" t="str">
        <f t="shared" si="58"/>
        <v/>
      </c>
      <c r="AG942" s="583" t="str">
        <f t="shared" si="59"/>
        <v/>
      </c>
    </row>
    <row r="943" spans="1:33" ht="24.9" customHeight="1">
      <c r="A943" s="477">
        <v>928</v>
      </c>
      <c r="B943" s="488" t="str">
        <f>IF(基本情報入力シート!C980="","",基本情報入力シート!C980)</f>
        <v/>
      </c>
      <c r="C943" s="488"/>
      <c r="D943" s="488"/>
      <c r="E943" s="488"/>
      <c r="F943" s="488"/>
      <c r="G943" s="488"/>
      <c r="H943" s="488"/>
      <c r="I943" s="488"/>
      <c r="J943" s="494" t="str">
        <f>IF(基本情報入力シート!M980="","",基本情報入力シート!M980)</f>
        <v/>
      </c>
      <c r="K943" s="495" t="str">
        <f>IF(基本情報入力シート!R980="","",基本情報入力シート!R980)</f>
        <v/>
      </c>
      <c r="L943" s="495" t="str">
        <f>IF(基本情報入力シート!W980="","",基本情報入力シート!W980)</f>
        <v/>
      </c>
      <c r="M943" s="502" t="str">
        <f>IF(基本情報入力シート!X980="","",基本情報入力シート!X980)</f>
        <v/>
      </c>
      <c r="N943" s="512" t="str">
        <f>IF(基本情報入力シート!Y980="","",基本情報入力シート!Y980)</f>
        <v/>
      </c>
      <c r="O943" s="519"/>
      <c r="P943" s="523"/>
      <c r="Q943" s="526"/>
      <c r="R943" s="533"/>
      <c r="S943" s="537"/>
      <c r="T943" s="541" t="e">
        <v>#N/A</v>
      </c>
      <c r="U943" s="545"/>
      <c r="V943" s="551"/>
      <c r="W943" s="552"/>
      <c r="X943" s="560" t="e">
        <v>#N/A</v>
      </c>
      <c r="Y943" s="560"/>
      <c r="Z943" s="564"/>
      <c r="AA943" s="569"/>
      <c r="AB943" s="573" t="e">
        <v>#N/A</v>
      </c>
      <c r="AC943" s="577"/>
      <c r="AD943" s="580" t="str">
        <f t="shared" si="56"/>
        <v/>
      </c>
      <c r="AE943" s="583" t="str">
        <f t="shared" si="57"/>
        <v/>
      </c>
      <c r="AF943" s="583" t="str">
        <f t="shared" si="58"/>
        <v/>
      </c>
      <c r="AG943" s="583" t="str">
        <f t="shared" si="59"/>
        <v/>
      </c>
    </row>
    <row r="944" spans="1:33" ht="24.9" customHeight="1">
      <c r="A944" s="477">
        <v>929</v>
      </c>
      <c r="B944" s="488" t="str">
        <f>IF(基本情報入力シート!C981="","",基本情報入力シート!C981)</f>
        <v/>
      </c>
      <c r="C944" s="488"/>
      <c r="D944" s="488"/>
      <c r="E944" s="488"/>
      <c r="F944" s="488"/>
      <c r="G944" s="488"/>
      <c r="H944" s="488"/>
      <c r="I944" s="488"/>
      <c r="J944" s="494" t="str">
        <f>IF(基本情報入力シート!M981="","",基本情報入力シート!M981)</f>
        <v/>
      </c>
      <c r="K944" s="495" t="str">
        <f>IF(基本情報入力シート!R981="","",基本情報入力シート!R981)</f>
        <v/>
      </c>
      <c r="L944" s="495" t="str">
        <f>IF(基本情報入力シート!W981="","",基本情報入力シート!W981)</f>
        <v/>
      </c>
      <c r="M944" s="502" t="str">
        <f>IF(基本情報入力シート!X981="","",基本情報入力シート!X981)</f>
        <v/>
      </c>
      <c r="N944" s="512" t="str">
        <f>IF(基本情報入力シート!Y981="","",基本情報入力シート!Y981)</f>
        <v/>
      </c>
      <c r="O944" s="519"/>
      <c r="P944" s="523"/>
      <c r="Q944" s="526"/>
      <c r="R944" s="533"/>
      <c r="S944" s="537"/>
      <c r="T944" s="541" t="e">
        <v>#N/A</v>
      </c>
      <c r="U944" s="545"/>
      <c r="V944" s="551"/>
      <c r="W944" s="552"/>
      <c r="X944" s="560" t="e">
        <v>#N/A</v>
      </c>
      <c r="Y944" s="560"/>
      <c r="Z944" s="564"/>
      <c r="AA944" s="569"/>
      <c r="AB944" s="573" t="e">
        <v>#N/A</v>
      </c>
      <c r="AC944" s="577"/>
      <c r="AD944" s="580" t="str">
        <f t="shared" si="56"/>
        <v/>
      </c>
      <c r="AE944" s="583" t="str">
        <f t="shared" si="57"/>
        <v/>
      </c>
      <c r="AF944" s="583" t="str">
        <f t="shared" si="58"/>
        <v/>
      </c>
      <c r="AG944" s="583" t="str">
        <f t="shared" si="59"/>
        <v/>
      </c>
    </row>
    <row r="945" spans="1:33" ht="24.9" customHeight="1">
      <c r="A945" s="477">
        <v>930</v>
      </c>
      <c r="B945" s="488" t="str">
        <f>IF(基本情報入力シート!C982="","",基本情報入力シート!C982)</f>
        <v/>
      </c>
      <c r="C945" s="488"/>
      <c r="D945" s="488"/>
      <c r="E945" s="488"/>
      <c r="F945" s="488"/>
      <c r="G945" s="488"/>
      <c r="H945" s="488"/>
      <c r="I945" s="488"/>
      <c r="J945" s="494" t="str">
        <f>IF(基本情報入力シート!M982="","",基本情報入力シート!M982)</f>
        <v/>
      </c>
      <c r="K945" s="495" t="str">
        <f>IF(基本情報入力シート!R982="","",基本情報入力シート!R982)</f>
        <v/>
      </c>
      <c r="L945" s="495" t="str">
        <f>IF(基本情報入力シート!W982="","",基本情報入力シート!W982)</f>
        <v/>
      </c>
      <c r="M945" s="502" t="str">
        <f>IF(基本情報入力シート!X982="","",基本情報入力シート!X982)</f>
        <v/>
      </c>
      <c r="N945" s="512" t="str">
        <f>IF(基本情報入力シート!Y982="","",基本情報入力シート!Y982)</f>
        <v/>
      </c>
      <c r="O945" s="519"/>
      <c r="P945" s="523"/>
      <c r="Q945" s="526"/>
      <c r="R945" s="533"/>
      <c r="S945" s="537"/>
      <c r="T945" s="541" t="e">
        <v>#N/A</v>
      </c>
      <c r="U945" s="545"/>
      <c r="V945" s="551"/>
      <c r="W945" s="552"/>
      <c r="X945" s="560" t="e">
        <v>#N/A</v>
      </c>
      <c r="Y945" s="560"/>
      <c r="Z945" s="564"/>
      <c r="AA945" s="569"/>
      <c r="AB945" s="573" t="e">
        <v>#N/A</v>
      </c>
      <c r="AC945" s="577"/>
      <c r="AD945" s="580" t="str">
        <f t="shared" si="56"/>
        <v/>
      </c>
      <c r="AE945" s="583" t="str">
        <f t="shared" si="57"/>
        <v/>
      </c>
      <c r="AF945" s="583" t="str">
        <f t="shared" si="58"/>
        <v/>
      </c>
      <c r="AG945" s="583" t="str">
        <f t="shared" si="59"/>
        <v/>
      </c>
    </row>
    <row r="946" spans="1:33" ht="24.9" customHeight="1">
      <c r="A946" s="477">
        <v>931</v>
      </c>
      <c r="B946" s="488" t="str">
        <f>IF(基本情報入力シート!C983="","",基本情報入力シート!C983)</f>
        <v/>
      </c>
      <c r="C946" s="488"/>
      <c r="D946" s="488"/>
      <c r="E946" s="488"/>
      <c r="F946" s="488"/>
      <c r="G946" s="488"/>
      <c r="H946" s="488"/>
      <c r="I946" s="488"/>
      <c r="J946" s="494" t="str">
        <f>IF(基本情報入力シート!M983="","",基本情報入力シート!M983)</f>
        <v/>
      </c>
      <c r="K946" s="495" t="str">
        <f>IF(基本情報入力シート!R983="","",基本情報入力シート!R983)</f>
        <v/>
      </c>
      <c r="L946" s="495" t="str">
        <f>IF(基本情報入力シート!W983="","",基本情報入力シート!W983)</f>
        <v/>
      </c>
      <c r="M946" s="502" t="str">
        <f>IF(基本情報入力シート!X983="","",基本情報入力シート!X983)</f>
        <v/>
      </c>
      <c r="N946" s="512" t="str">
        <f>IF(基本情報入力シート!Y983="","",基本情報入力シート!Y983)</f>
        <v/>
      </c>
      <c r="O946" s="519"/>
      <c r="P946" s="523"/>
      <c r="Q946" s="526"/>
      <c r="R946" s="533"/>
      <c r="S946" s="537"/>
      <c r="T946" s="541" t="e">
        <v>#N/A</v>
      </c>
      <c r="U946" s="545"/>
      <c r="V946" s="551"/>
      <c r="W946" s="552"/>
      <c r="X946" s="560" t="e">
        <v>#N/A</v>
      </c>
      <c r="Y946" s="560"/>
      <c r="Z946" s="564"/>
      <c r="AA946" s="569"/>
      <c r="AB946" s="573" t="e">
        <v>#N/A</v>
      </c>
      <c r="AC946" s="577"/>
      <c r="AD946" s="580" t="str">
        <f t="shared" si="56"/>
        <v/>
      </c>
      <c r="AE946" s="583" t="str">
        <f t="shared" si="57"/>
        <v/>
      </c>
      <c r="AF946" s="583" t="str">
        <f t="shared" si="58"/>
        <v/>
      </c>
      <c r="AG946" s="583" t="str">
        <f t="shared" si="59"/>
        <v/>
      </c>
    </row>
    <row r="947" spans="1:33" ht="24.9" customHeight="1">
      <c r="A947" s="477">
        <v>932</v>
      </c>
      <c r="B947" s="488" t="str">
        <f>IF(基本情報入力シート!C984="","",基本情報入力シート!C984)</f>
        <v/>
      </c>
      <c r="C947" s="488"/>
      <c r="D947" s="488"/>
      <c r="E947" s="488"/>
      <c r="F947" s="488"/>
      <c r="G947" s="488"/>
      <c r="H947" s="488"/>
      <c r="I947" s="488"/>
      <c r="J947" s="494" t="str">
        <f>IF(基本情報入力シート!M984="","",基本情報入力シート!M984)</f>
        <v/>
      </c>
      <c r="K947" s="495" t="str">
        <f>IF(基本情報入力シート!R984="","",基本情報入力シート!R984)</f>
        <v/>
      </c>
      <c r="L947" s="495" t="str">
        <f>IF(基本情報入力シート!W984="","",基本情報入力シート!W984)</f>
        <v/>
      </c>
      <c r="M947" s="502" t="str">
        <f>IF(基本情報入力シート!X984="","",基本情報入力シート!X984)</f>
        <v/>
      </c>
      <c r="N947" s="512" t="str">
        <f>IF(基本情報入力シート!Y984="","",基本情報入力シート!Y984)</f>
        <v/>
      </c>
      <c r="O947" s="519"/>
      <c r="P947" s="523"/>
      <c r="Q947" s="526"/>
      <c r="R947" s="533"/>
      <c r="S947" s="537"/>
      <c r="T947" s="541" t="e">
        <v>#N/A</v>
      </c>
      <c r="U947" s="545"/>
      <c r="V947" s="551"/>
      <c r="W947" s="552"/>
      <c r="X947" s="560" t="e">
        <v>#N/A</v>
      </c>
      <c r="Y947" s="560"/>
      <c r="Z947" s="564"/>
      <c r="AA947" s="569"/>
      <c r="AB947" s="573" t="e">
        <v>#N/A</v>
      </c>
      <c r="AC947" s="577"/>
      <c r="AD947" s="580" t="str">
        <f t="shared" si="56"/>
        <v/>
      </c>
      <c r="AE947" s="583" t="str">
        <f t="shared" si="57"/>
        <v/>
      </c>
      <c r="AF947" s="583" t="str">
        <f t="shared" si="58"/>
        <v/>
      </c>
      <c r="AG947" s="583" t="str">
        <f t="shared" si="59"/>
        <v/>
      </c>
    </row>
    <row r="948" spans="1:33" ht="24.9" customHeight="1">
      <c r="A948" s="477">
        <v>933</v>
      </c>
      <c r="B948" s="488" t="str">
        <f>IF(基本情報入力シート!C985="","",基本情報入力シート!C985)</f>
        <v/>
      </c>
      <c r="C948" s="488"/>
      <c r="D948" s="488"/>
      <c r="E948" s="488"/>
      <c r="F948" s="488"/>
      <c r="G948" s="488"/>
      <c r="H948" s="488"/>
      <c r="I948" s="488"/>
      <c r="J948" s="494" t="str">
        <f>IF(基本情報入力シート!M985="","",基本情報入力シート!M985)</f>
        <v/>
      </c>
      <c r="K948" s="495" t="str">
        <f>IF(基本情報入力シート!R985="","",基本情報入力シート!R985)</f>
        <v/>
      </c>
      <c r="L948" s="495" t="str">
        <f>IF(基本情報入力シート!W985="","",基本情報入力シート!W985)</f>
        <v/>
      </c>
      <c r="M948" s="502" t="str">
        <f>IF(基本情報入力シート!X985="","",基本情報入力シート!X985)</f>
        <v/>
      </c>
      <c r="N948" s="512" t="str">
        <f>IF(基本情報入力シート!Y985="","",基本情報入力シート!Y985)</f>
        <v/>
      </c>
      <c r="O948" s="519"/>
      <c r="P948" s="523"/>
      <c r="Q948" s="526"/>
      <c r="R948" s="533"/>
      <c r="S948" s="537"/>
      <c r="T948" s="541" t="e">
        <v>#N/A</v>
      </c>
      <c r="U948" s="545"/>
      <c r="V948" s="551"/>
      <c r="W948" s="552"/>
      <c r="X948" s="560" t="e">
        <v>#N/A</v>
      </c>
      <c r="Y948" s="560"/>
      <c r="Z948" s="564"/>
      <c r="AA948" s="569"/>
      <c r="AB948" s="573" t="e">
        <v>#N/A</v>
      </c>
      <c r="AC948" s="577"/>
      <c r="AD948" s="580" t="str">
        <f t="shared" si="56"/>
        <v/>
      </c>
      <c r="AE948" s="583" t="str">
        <f t="shared" si="57"/>
        <v/>
      </c>
      <c r="AF948" s="583" t="str">
        <f t="shared" si="58"/>
        <v/>
      </c>
      <c r="AG948" s="583" t="str">
        <f t="shared" si="59"/>
        <v/>
      </c>
    </row>
    <row r="949" spans="1:33" ht="24.9" customHeight="1">
      <c r="A949" s="477">
        <v>934</v>
      </c>
      <c r="B949" s="488" t="str">
        <f>IF(基本情報入力シート!C986="","",基本情報入力シート!C986)</f>
        <v/>
      </c>
      <c r="C949" s="488"/>
      <c r="D949" s="488"/>
      <c r="E949" s="488"/>
      <c r="F949" s="488"/>
      <c r="G949" s="488"/>
      <c r="H949" s="488"/>
      <c r="I949" s="488"/>
      <c r="J949" s="494" t="str">
        <f>IF(基本情報入力シート!M986="","",基本情報入力シート!M986)</f>
        <v/>
      </c>
      <c r="K949" s="495" t="str">
        <f>IF(基本情報入力シート!R986="","",基本情報入力シート!R986)</f>
        <v/>
      </c>
      <c r="L949" s="495" t="str">
        <f>IF(基本情報入力シート!W986="","",基本情報入力シート!W986)</f>
        <v/>
      </c>
      <c r="M949" s="502" t="str">
        <f>IF(基本情報入力シート!X986="","",基本情報入力シート!X986)</f>
        <v/>
      </c>
      <c r="N949" s="512" t="str">
        <f>IF(基本情報入力シート!Y986="","",基本情報入力シート!Y986)</f>
        <v/>
      </c>
      <c r="O949" s="519"/>
      <c r="P949" s="523"/>
      <c r="Q949" s="526"/>
      <c r="R949" s="533"/>
      <c r="S949" s="537"/>
      <c r="T949" s="541" t="e">
        <v>#N/A</v>
      </c>
      <c r="U949" s="545"/>
      <c r="V949" s="551"/>
      <c r="W949" s="552"/>
      <c r="X949" s="560" t="e">
        <v>#N/A</v>
      </c>
      <c r="Y949" s="560"/>
      <c r="Z949" s="564"/>
      <c r="AA949" s="569"/>
      <c r="AB949" s="573" t="e">
        <v>#N/A</v>
      </c>
      <c r="AC949" s="577"/>
      <c r="AD949" s="580" t="str">
        <f t="shared" si="56"/>
        <v/>
      </c>
      <c r="AE949" s="583" t="str">
        <f t="shared" si="57"/>
        <v/>
      </c>
      <c r="AF949" s="583" t="str">
        <f t="shared" si="58"/>
        <v/>
      </c>
      <c r="AG949" s="583" t="str">
        <f t="shared" si="59"/>
        <v/>
      </c>
    </row>
    <row r="950" spans="1:33" ht="24.9" customHeight="1">
      <c r="A950" s="477">
        <v>935</v>
      </c>
      <c r="B950" s="488" t="str">
        <f>IF(基本情報入力シート!C987="","",基本情報入力シート!C987)</f>
        <v/>
      </c>
      <c r="C950" s="488"/>
      <c r="D950" s="488"/>
      <c r="E950" s="488"/>
      <c r="F950" s="488"/>
      <c r="G950" s="488"/>
      <c r="H950" s="488"/>
      <c r="I950" s="488"/>
      <c r="J950" s="494" t="str">
        <f>IF(基本情報入力シート!M987="","",基本情報入力シート!M987)</f>
        <v/>
      </c>
      <c r="K950" s="495" t="str">
        <f>IF(基本情報入力シート!R987="","",基本情報入力シート!R987)</f>
        <v/>
      </c>
      <c r="L950" s="495" t="str">
        <f>IF(基本情報入力シート!W987="","",基本情報入力シート!W987)</f>
        <v/>
      </c>
      <c r="M950" s="502" t="str">
        <f>IF(基本情報入力シート!X987="","",基本情報入力シート!X987)</f>
        <v/>
      </c>
      <c r="N950" s="512" t="str">
        <f>IF(基本情報入力シート!Y987="","",基本情報入力シート!Y987)</f>
        <v/>
      </c>
      <c r="O950" s="519"/>
      <c r="P950" s="523"/>
      <c r="Q950" s="526"/>
      <c r="R950" s="533"/>
      <c r="S950" s="537"/>
      <c r="T950" s="541" t="e">
        <v>#N/A</v>
      </c>
      <c r="U950" s="545"/>
      <c r="V950" s="551"/>
      <c r="W950" s="552"/>
      <c r="X950" s="560" t="e">
        <v>#N/A</v>
      </c>
      <c r="Y950" s="560"/>
      <c r="Z950" s="564"/>
      <c r="AA950" s="569"/>
      <c r="AB950" s="573" t="e">
        <v>#N/A</v>
      </c>
      <c r="AC950" s="577"/>
      <c r="AD950" s="580" t="str">
        <f t="shared" si="56"/>
        <v/>
      </c>
      <c r="AE950" s="583" t="str">
        <f t="shared" si="57"/>
        <v/>
      </c>
      <c r="AF950" s="583" t="str">
        <f t="shared" si="58"/>
        <v/>
      </c>
      <c r="AG950" s="583" t="str">
        <f t="shared" si="59"/>
        <v/>
      </c>
    </row>
    <row r="951" spans="1:33" ht="24.9" customHeight="1">
      <c r="A951" s="477">
        <v>936</v>
      </c>
      <c r="B951" s="488" t="str">
        <f>IF(基本情報入力シート!C988="","",基本情報入力シート!C988)</f>
        <v/>
      </c>
      <c r="C951" s="488"/>
      <c r="D951" s="488"/>
      <c r="E951" s="488"/>
      <c r="F951" s="488"/>
      <c r="G951" s="488"/>
      <c r="H951" s="488"/>
      <c r="I951" s="488"/>
      <c r="J951" s="494" t="str">
        <f>IF(基本情報入力シート!M988="","",基本情報入力シート!M988)</f>
        <v/>
      </c>
      <c r="K951" s="495" t="str">
        <f>IF(基本情報入力シート!R988="","",基本情報入力シート!R988)</f>
        <v/>
      </c>
      <c r="L951" s="495" t="str">
        <f>IF(基本情報入力シート!W988="","",基本情報入力シート!W988)</f>
        <v/>
      </c>
      <c r="M951" s="502" t="str">
        <f>IF(基本情報入力シート!X988="","",基本情報入力シート!X988)</f>
        <v/>
      </c>
      <c r="N951" s="512" t="str">
        <f>IF(基本情報入力シート!Y988="","",基本情報入力シート!Y988)</f>
        <v/>
      </c>
      <c r="O951" s="519"/>
      <c r="P951" s="523"/>
      <c r="Q951" s="526"/>
      <c r="R951" s="533"/>
      <c r="S951" s="537"/>
      <c r="T951" s="541" t="e">
        <v>#N/A</v>
      </c>
      <c r="U951" s="545"/>
      <c r="V951" s="551"/>
      <c r="W951" s="552"/>
      <c r="X951" s="560" t="e">
        <v>#N/A</v>
      </c>
      <c r="Y951" s="560"/>
      <c r="Z951" s="564"/>
      <c r="AA951" s="569"/>
      <c r="AB951" s="573" t="e">
        <v>#N/A</v>
      </c>
      <c r="AC951" s="577"/>
      <c r="AD951" s="580" t="str">
        <f t="shared" si="56"/>
        <v/>
      </c>
      <c r="AE951" s="583" t="str">
        <f t="shared" si="57"/>
        <v/>
      </c>
      <c r="AF951" s="583" t="str">
        <f t="shared" si="58"/>
        <v/>
      </c>
      <c r="AG951" s="583" t="str">
        <f t="shared" si="59"/>
        <v/>
      </c>
    </row>
    <row r="952" spans="1:33" ht="24.9" customHeight="1">
      <c r="A952" s="477">
        <v>937</v>
      </c>
      <c r="B952" s="488" t="str">
        <f>IF(基本情報入力シート!C989="","",基本情報入力シート!C989)</f>
        <v/>
      </c>
      <c r="C952" s="488"/>
      <c r="D952" s="488"/>
      <c r="E952" s="488"/>
      <c r="F952" s="488"/>
      <c r="G952" s="488"/>
      <c r="H952" s="488"/>
      <c r="I952" s="488"/>
      <c r="J952" s="494" t="str">
        <f>IF(基本情報入力シート!M989="","",基本情報入力シート!M989)</f>
        <v/>
      </c>
      <c r="K952" s="495" t="str">
        <f>IF(基本情報入力シート!R989="","",基本情報入力シート!R989)</f>
        <v/>
      </c>
      <c r="L952" s="495" t="str">
        <f>IF(基本情報入力シート!W989="","",基本情報入力シート!W989)</f>
        <v/>
      </c>
      <c r="M952" s="502" t="str">
        <f>IF(基本情報入力シート!X989="","",基本情報入力シート!X989)</f>
        <v/>
      </c>
      <c r="N952" s="512" t="str">
        <f>IF(基本情報入力シート!Y989="","",基本情報入力シート!Y989)</f>
        <v/>
      </c>
      <c r="O952" s="519"/>
      <c r="P952" s="523"/>
      <c r="Q952" s="526"/>
      <c r="R952" s="533"/>
      <c r="S952" s="537"/>
      <c r="T952" s="541" t="e">
        <v>#N/A</v>
      </c>
      <c r="U952" s="545"/>
      <c r="V952" s="551"/>
      <c r="W952" s="552"/>
      <c r="X952" s="560" t="e">
        <v>#N/A</v>
      </c>
      <c r="Y952" s="560"/>
      <c r="Z952" s="564"/>
      <c r="AA952" s="569"/>
      <c r="AB952" s="573" t="e">
        <v>#N/A</v>
      </c>
      <c r="AC952" s="577"/>
      <c r="AD952" s="580" t="str">
        <f t="shared" si="56"/>
        <v/>
      </c>
      <c r="AE952" s="583" t="str">
        <f t="shared" si="57"/>
        <v/>
      </c>
      <c r="AF952" s="583" t="str">
        <f t="shared" si="58"/>
        <v/>
      </c>
      <c r="AG952" s="583" t="str">
        <f t="shared" si="59"/>
        <v/>
      </c>
    </row>
    <row r="953" spans="1:33" ht="24.9" customHeight="1">
      <c r="A953" s="477">
        <v>938</v>
      </c>
      <c r="B953" s="488" t="str">
        <f>IF(基本情報入力シート!C990="","",基本情報入力シート!C990)</f>
        <v/>
      </c>
      <c r="C953" s="488"/>
      <c r="D953" s="488"/>
      <c r="E953" s="488"/>
      <c r="F953" s="488"/>
      <c r="G953" s="488"/>
      <c r="H953" s="488"/>
      <c r="I953" s="488"/>
      <c r="J953" s="494" t="str">
        <f>IF(基本情報入力シート!M990="","",基本情報入力シート!M990)</f>
        <v/>
      </c>
      <c r="K953" s="495" t="str">
        <f>IF(基本情報入力シート!R990="","",基本情報入力シート!R990)</f>
        <v/>
      </c>
      <c r="L953" s="495" t="str">
        <f>IF(基本情報入力シート!W990="","",基本情報入力シート!W990)</f>
        <v/>
      </c>
      <c r="M953" s="502" t="str">
        <f>IF(基本情報入力シート!X990="","",基本情報入力シート!X990)</f>
        <v/>
      </c>
      <c r="N953" s="512" t="str">
        <f>IF(基本情報入力シート!Y990="","",基本情報入力シート!Y990)</f>
        <v/>
      </c>
      <c r="O953" s="519"/>
      <c r="P953" s="523"/>
      <c r="Q953" s="526"/>
      <c r="R953" s="533"/>
      <c r="S953" s="537"/>
      <c r="T953" s="541" t="e">
        <v>#N/A</v>
      </c>
      <c r="U953" s="545"/>
      <c r="V953" s="551"/>
      <c r="W953" s="552"/>
      <c r="X953" s="560" t="e">
        <v>#N/A</v>
      </c>
      <c r="Y953" s="560"/>
      <c r="Z953" s="564"/>
      <c r="AA953" s="569"/>
      <c r="AB953" s="573" t="e">
        <v>#N/A</v>
      </c>
      <c r="AC953" s="577"/>
      <c r="AD953" s="580" t="str">
        <f t="shared" si="56"/>
        <v/>
      </c>
      <c r="AE953" s="583" t="str">
        <f t="shared" si="57"/>
        <v/>
      </c>
      <c r="AF953" s="583" t="str">
        <f t="shared" si="58"/>
        <v/>
      </c>
      <c r="AG953" s="583" t="str">
        <f t="shared" si="59"/>
        <v/>
      </c>
    </row>
    <row r="954" spans="1:33" ht="24.9" customHeight="1">
      <c r="A954" s="477">
        <v>939</v>
      </c>
      <c r="B954" s="488" t="str">
        <f>IF(基本情報入力シート!C991="","",基本情報入力シート!C991)</f>
        <v/>
      </c>
      <c r="C954" s="488"/>
      <c r="D954" s="488"/>
      <c r="E954" s="488"/>
      <c r="F954" s="488"/>
      <c r="G954" s="488"/>
      <c r="H954" s="488"/>
      <c r="I954" s="488"/>
      <c r="J954" s="494" t="str">
        <f>IF(基本情報入力シート!M991="","",基本情報入力シート!M991)</f>
        <v/>
      </c>
      <c r="K954" s="495" t="str">
        <f>IF(基本情報入力シート!R991="","",基本情報入力シート!R991)</f>
        <v/>
      </c>
      <c r="L954" s="495" t="str">
        <f>IF(基本情報入力シート!W991="","",基本情報入力シート!W991)</f>
        <v/>
      </c>
      <c r="M954" s="502" t="str">
        <f>IF(基本情報入力シート!X991="","",基本情報入力シート!X991)</f>
        <v/>
      </c>
      <c r="N954" s="512" t="str">
        <f>IF(基本情報入力シート!Y991="","",基本情報入力シート!Y991)</f>
        <v/>
      </c>
      <c r="O954" s="519"/>
      <c r="P954" s="523"/>
      <c r="Q954" s="526"/>
      <c r="R954" s="533"/>
      <c r="S954" s="537"/>
      <c r="T954" s="541" t="e">
        <v>#N/A</v>
      </c>
      <c r="U954" s="545"/>
      <c r="V954" s="551"/>
      <c r="W954" s="552"/>
      <c r="X954" s="560" t="e">
        <v>#N/A</v>
      </c>
      <c r="Y954" s="560"/>
      <c r="Z954" s="564"/>
      <c r="AA954" s="569"/>
      <c r="AB954" s="573" t="e">
        <v>#N/A</v>
      </c>
      <c r="AC954" s="577"/>
      <c r="AD954" s="580" t="str">
        <f t="shared" si="56"/>
        <v/>
      </c>
      <c r="AE954" s="583" t="str">
        <f t="shared" si="57"/>
        <v/>
      </c>
      <c r="AF954" s="583" t="str">
        <f t="shared" si="58"/>
        <v/>
      </c>
      <c r="AG954" s="583" t="str">
        <f t="shared" si="59"/>
        <v/>
      </c>
    </row>
    <row r="955" spans="1:33" ht="24.9" customHeight="1">
      <c r="A955" s="477">
        <v>940</v>
      </c>
      <c r="B955" s="488" t="str">
        <f>IF(基本情報入力シート!C992="","",基本情報入力シート!C992)</f>
        <v/>
      </c>
      <c r="C955" s="488"/>
      <c r="D955" s="488"/>
      <c r="E955" s="488"/>
      <c r="F955" s="488"/>
      <c r="G955" s="488"/>
      <c r="H955" s="488"/>
      <c r="I955" s="488"/>
      <c r="J955" s="494" t="str">
        <f>IF(基本情報入力シート!M992="","",基本情報入力シート!M992)</f>
        <v/>
      </c>
      <c r="K955" s="495" t="str">
        <f>IF(基本情報入力シート!R992="","",基本情報入力シート!R992)</f>
        <v/>
      </c>
      <c r="L955" s="495" t="str">
        <f>IF(基本情報入力シート!W992="","",基本情報入力シート!W992)</f>
        <v/>
      </c>
      <c r="M955" s="502" t="str">
        <f>IF(基本情報入力シート!X992="","",基本情報入力シート!X992)</f>
        <v/>
      </c>
      <c r="N955" s="512" t="str">
        <f>IF(基本情報入力シート!Y992="","",基本情報入力シート!Y992)</f>
        <v/>
      </c>
      <c r="O955" s="519"/>
      <c r="P955" s="523"/>
      <c r="Q955" s="526"/>
      <c r="R955" s="533"/>
      <c r="S955" s="537"/>
      <c r="T955" s="541" t="e">
        <v>#N/A</v>
      </c>
      <c r="U955" s="545"/>
      <c r="V955" s="551"/>
      <c r="W955" s="552"/>
      <c r="X955" s="560" t="e">
        <v>#N/A</v>
      </c>
      <c r="Y955" s="560"/>
      <c r="Z955" s="564"/>
      <c r="AA955" s="569"/>
      <c r="AB955" s="573" t="e">
        <v>#N/A</v>
      </c>
      <c r="AC955" s="577"/>
      <c r="AD955" s="580" t="str">
        <f t="shared" si="56"/>
        <v/>
      </c>
      <c r="AE955" s="583" t="str">
        <f t="shared" si="57"/>
        <v/>
      </c>
      <c r="AF955" s="583" t="str">
        <f t="shared" si="58"/>
        <v/>
      </c>
      <c r="AG955" s="583" t="str">
        <f t="shared" si="59"/>
        <v/>
      </c>
    </row>
    <row r="956" spans="1:33" ht="24.9" customHeight="1">
      <c r="A956" s="477">
        <v>941</v>
      </c>
      <c r="B956" s="488" t="str">
        <f>IF(基本情報入力シート!C993="","",基本情報入力シート!C993)</f>
        <v/>
      </c>
      <c r="C956" s="488"/>
      <c r="D956" s="488"/>
      <c r="E956" s="488"/>
      <c r="F956" s="488"/>
      <c r="G956" s="488"/>
      <c r="H956" s="488"/>
      <c r="I956" s="488"/>
      <c r="J956" s="494" t="str">
        <f>IF(基本情報入力シート!M993="","",基本情報入力シート!M993)</f>
        <v/>
      </c>
      <c r="K956" s="495" t="str">
        <f>IF(基本情報入力シート!R993="","",基本情報入力シート!R993)</f>
        <v/>
      </c>
      <c r="L956" s="495" t="str">
        <f>IF(基本情報入力シート!W993="","",基本情報入力シート!W993)</f>
        <v/>
      </c>
      <c r="M956" s="502" t="str">
        <f>IF(基本情報入力シート!X993="","",基本情報入力シート!X993)</f>
        <v/>
      </c>
      <c r="N956" s="512" t="str">
        <f>IF(基本情報入力シート!Y993="","",基本情報入力シート!Y993)</f>
        <v/>
      </c>
      <c r="O956" s="519"/>
      <c r="P956" s="523"/>
      <c r="Q956" s="526"/>
      <c r="R956" s="533"/>
      <c r="S956" s="537"/>
      <c r="T956" s="541" t="e">
        <v>#N/A</v>
      </c>
      <c r="U956" s="545"/>
      <c r="V956" s="551"/>
      <c r="W956" s="552"/>
      <c r="X956" s="560" t="e">
        <v>#N/A</v>
      </c>
      <c r="Y956" s="560"/>
      <c r="Z956" s="564"/>
      <c r="AA956" s="569"/>
      <c r="AB956" s="573" t="e">
        <v>#N/A</v>
      </c>
      <c r="AC956" s="577"/>
      <c r="AD956" s="580" t="str">
        <f t="shared" si="56"/>
        <v/>
      </c>
      <c r="AE956" s="583" t="str">
        <f t="shared" si="57"/>
        <v/>
      </c>
      <c r="AF956" s="583" t="str">
        <f t="shared" si="58"/>
        <v/>
      </c>
      <c r="AG956" s="583" t="str">
        <f t="shared" si="59"/>
        <v/>
      </c>
    </row>
    <row r="957" spans="1:33" ht="24.9" customHeight="1">
      <c r="A957" s="477">
        <v>942</v>
      </c>
      <c r="B957" s="488" t="str">
        <f>IF(基本情報入力シート!C994="","",基本情報入力シート!C994)</f>
        <v/>
      </c>
      <c r="C957" s="488"/>
      <c r="D957" s="488"/>
      <c r="E957" s="488"/>
      <c r="F957" s="488"/>
      <c r="G957" s="488"/>
      <c r="H957" s="488"/>
      <c r="I957" s="488"/>
      <c r="J957" s="494" t="str">
        <f>IF(基本情報入力シート!M994="","",基本情報入力シート!M994)</f>
        <v/>
      </c>
      <c r="K957" s="495" t="str">
        <f>IF(基本情報入力シート!R994="","",基本情報入力シート!R994)</f>
        <v/>
      </c>
      <c r="L957" s="495" t="str">
        <f>IF(基本情報入力シート!W994="","",基本情報入力シート!W994)</f>
        <v/>
      </c>
      <c r="M957" s="502" t="str">
        <f>IF(基本情報入力シート!X994="","",基本情報入力シート!X994)</f>
        <v/>
      </c>
      <c r="N957" s="512" t="str">
        <f>IF(基本情報入力シート!Y994="","",基本情報入力シート!Y994)</f>
        <v/>
      </c>
      <c r="O957" s="519"/>
      <c r="P957" s="523"/>
      <c r="Q957" s="526"/>
      <c r="R957" s="533"/>
      <c r="S957" s="537"/>
      <c r="T957" s="541" t="e">
        <v>#N/A</v>
      </c>
      <c r="U957" s="545"/>
      <c r="V957" s="551"/>
      <c r="W957" s="552"/>
      <c r="X957" s="560" t="e">
        <v>#N/A</v>
      </c>
      <c r="Y957" s="560"/>
      <c r="Z957" s="564"/>
      <c r="AA957" s="569"/>
      <c r="AB957" s="573" t="e">
        <v>#N/A</v>
      </c>
      <c r="AC957" s="577"/>
      <c r="AD957" s="580" t="str">
        <f t="shared" si="56"/>
        <v/>
      </c>
      <c r="AE957" s="583" t="str">
        <f t="shared" si="57"/>
        <v/>
      </c>
      <c r="AF957" s="583" t="str">
        <f t="shared" si="58"/>
        <v/>
      </c>
      <c r="AG957" s="583" t="str">
        <f t="shared" si="59"/>
        <v/>
      </c>
    </row>
    <row r="958" spans="1:33" ht="24.9" customHeight="1">
      <c r="A958" s="477">
        <v>943</v>
      </c>
      <c r="B958" s="488" t="str">
        <f>IF(基本情報入力シート!C995="","",基本情報入力シート!C995)</f>
        <v/>
      </c>
      <c r="C958" s="488"/>
      <c r="D958" s="488"/>
      <c r="E958" s="488"/>
      <c r="F958" s="488"/>
      <c r="G958" s="488"/>
      <c r="H958" s="488"/>
      <c r="I958" s="488"/>
      <c r="J958" s="494" t="str">
        <f>IF(基本情報入力シート!M995="","",基本情報入力シート!M995)</f>
        <v/>
      </c>
      <c r="K958" s="495" t="str">
        <f>IF(基本情報入力シート!R995="","",基本情報入力シート!R995)</f>
        <v/>
      </c>
      <c r="L958" s="495" t="str">
        <f>IF(基本情報入力シート!W995="","",基本情報入力シート!W995)</f>
        <v/>
      </c>
      <c r="M958" s="502" t="str">
        <f>IF(基本情報入力シート!X995="","",基本情報入力シート!X995)</f>
        <v/>
      </c>
      <c r="N958" s="512" t="str">
        <f>IF(基本情報入力シート!Y995="","",基本情報入力シート!Y995)</f>
        <v/>
      </c>
      <c r="O958" s="519"/>
      <c r="P958" s="523"/>
      <c r="Q958" s="526"/>
      <c r="R958" s="533"/>
      <c r="S958" s="537"/>
      <c r="T958" s="541" t="e">
        <v>#N/A</v>
      </c>
      <c r="U958" s="545"/>
      <c r="V958" s="551"/>
      <c r="W958" s="552"/>
      <c r="X958" s="560" t="e">
        <v>#N/A</v>
      </c>
      <c r="Y958" s="560"/>
      <c r="Z958" s="564"/>
      <c r="AA958" s="569"/>
      <c r="AB958" s="573" t="e">
        <v>#N/A</v>
      </c>
      <c r="AC958" s="577"/>
      <c r="AD958" s="580" t="str">
        <f t="shared" si="56"/>
        <v/>
      </c>
      <c r="AE958" s="583" t="str">
        <f t="shared" si="57"/>
        <v/>
      </c>
      <c r="AF958" s="583" t="str">
        <f t="shared" si="58"/>
        <v/>
      </c>
      <c r="AG958" s="583" t="str">
        <f t="shared" si="59"/>
        <v/>
      </c>
    </row>
    <row r="959" spans="1:33" ht="24.9" customHeight="1">
      <c r="A959" s="477">
        <v>944</v>
      </c>
      <c r="B959" s="488" t="str">
        <f>IF(基本情報入力シート!C996="","",基本情報入力シート!C996)</f>
        <v/>
      </c>
      <c r="C959" s="488"/>
      <c r="D959" s="488"/>
      <c r="E959" s="488"/>
      <c r="F959" s="488"/>
      <c r="G959" s="488"/>
      <c r="H959" s="488"/>
      <c r="I959" s="488"/>
      <c r="J959" s="494" t="str">
        <f>IF(基本情報入力シート!M996="","",基本情報入力シート!M996)</f>
        <v/>
      </c>
      <c r="K959" s="495" t="str">
        <f>IF(基本情報入力シート!R996="","",基本情報入力シート!R996)</f>
        <v/>
      </c>
      <c r="L959" s="495" t="str">
        <f>IF(基本情報入力シート!W996="","",基本情報入力シート!W996)</f>
        <v/>
      </c>
      <c r="M959" s="502" t="str">
        <f>IF(基本情報入力シート!X996="","",基本情報入力シート!X996)</f>
        <v/>
      </c>
      <c r="N959" s="512" t="str">
        <f>IF(基本情報入力シート!Y996="","",基本情報入力シート!Y996)</f>
        <v/>
      </c>
      <c r="O959" s="519"/>
      <c r="P959" s="523"/>
      <c r="Q959" s="526"/>
      <c r="R959" s="533"/>
      <c r="S959" s="537"/>
      <c r="T959" s="541" t="e">
        <v>#N/A</v>
      </c>
      <c r="U959" s="545"/>
      <c r="V959" s="551"/>
      <c r="W959" s="552"/>
      <c r="X959" s="560" t="e">
        <v>#N/A</v>
      </c>
      <c r="Y959" s="560"/>
      <c r="Z959" s="564"/>
      <c r="AA959" s="569"/>
      <c r="AB959" s="573" t="e">
        <v>#N/A</v>
      </c>
      <c r="AC959" s="577"/>
      <c r="AD959" s="580" t="str">
        <f t="shared" si="56"/>
        <v/>
      </c>
      <c r="AE959" s="583" t="str">
        <f t="shared" si="57"/>
        <v/>
      </c>
      <c r="AF959" s="583" t="str">
        <f t="shared" si="58"/>
        <v/>
      </c>
      <c r="AG959" s="583" t="str">
        <f t="shared" si="59"/>
        <v/>
      </c>
    </row>
    <row r="960" spans="1:33" ht="24.9" customHeight="1">
      <c r="A960" s="477">
        <v>945</v>
      </c>
      <c r="B960" s="488" t="str">
        <f>IF(基本情報入力シート!C997="","",基本情報入力シート!C997)</f>
        <v/>
      </c>
      <c r="C960" s="488"/>
      <c r="D960" s="488"/>
      <c r="E960" s="488"/>
      <c r="F960" s="488"/>
      <c r="G960" s="488"/>
      <c r="H960" s="488"/>
      <c r="I960" s="488"/>
      <c r="J960" s="494" t="str">
        <f>IF(基本情報入力シート!M997="","",基本情報入力シート!M997)</f>
        <v/>
      </c>
      <c r="K960" s="495" t="str">
        <f>IF(基本情報入力シート!R997="","",基本情報入力シート!R997)</f>
        <v/>
      </c>
      <c r="L960" s="495" t="str">
        <f>IF(基本情報入力シート!W997="","",基本情報入力シート!W997)</f>
        <v/>
      </c>
      <c r="M960" s="502" t="str">
        <f>IF(基本情報入力シート!X997="","",基本情報入力シート!X997)</f>
        <v/>
      </c>
      <c r="N960" s="512" t="str">
        <f>IF(基本情報入力シート!Y997="","",基本情報入力シート!Y997)</f>
        <v/>
      </c>
      <c r="O960" s="519"/>
      <c r="P960" s="523"/>
      <c r="Q960" s="526"/>
      <c r="R960" s="533"/>
      <c r="S960" s="537"/>
      <c r="T960" s="541" t="e">
        <v>#N/A</v>
      </c>
      <c r="U960" s="545"/>
      <c r="V960" s="551"/>
      <c r="W960" s="552"/>
      <c r="X960" s="560" t="e">
        <v>#N/A</v>
      </c>
      <c r="Y960" s="560"/>
      <c r="Z960" s="564"/>
      <c r="AA960" s="569"/>
      <c r="AB960" s="573" t="e">
        <v>#N/A</v>
      </c>
      <c r="AC960" s="577"/>
      <c r="AD960" s="580" t="str">
        <f t="shared" si="56"/>
        <v/>
      </c>
      <c r="AE960" s="583" t="str">
        <f t="shared" si="57"/>
        <v/>
      </c>
      <c r="AF960" s="583" t="str">
        <f t="shared" si="58"/>
        <v/>
      </c>
      <c r="AG960" s="583" t="str">
        <f t="shared" si="59"/>
        <v/>
      </c>
    </row>
    <row r="961" spans="1:33" ht="24.9" customHeight="1">
      <c r="A961" s="477">
        <v>946</v>
      </c>
      <c r="B961" s="488" t="str">
        <f>IF(基本情報入力シート!C998="","",基本情報入力シート!C998)</f>
        <v/>
      </c>
      <c r="C961" s="488"/>
      <c r="D961" s="488"/>
      <c r="E961" s="488"/>
      <c r="F961" s="488"/>
      <c r="G961" s="488"/>
      <c r="H961" s="488"/>
      <c r="I961" s="488"/>
      <c r="J961" s="494" t="str">
        <f>IF(基本情報入力シート!M998="","",基本情報入力シート!M998)</f>
        <v/>
      </c>
      <c r="K961" s="495" t="str">
        <f>IF(基本情報入力シート!R998="","",基本情報入力シート!R998)</f>
        <v/>
      </c>
      <c r="L961" s="495" t="str">
        <f>IF(基本情報入力シート!W998="","",基本情報入力シート!W998)</f>
        <v/>
      </c>
      <c r="M961" s="502" t="str">
        <f>IF(基本情報入力シート!X998="","",基本情報入力シート!X998)</f>
        <v/>
      </c>
      <c r="N961" s="512" t="str">
        <f>IF(基本情報入力シート!Y998="","",基本情報入力シート!Y998)</f>
        <v/>
      </c>
      <c r="O961" s="519"/>
      <c r="P961" s="523"/>
      <c r="Q961" s="526"/>
      <c r="R961" s="533"/>
      <c r="S961" s="537"/>
      <c r="T961" s="541" t="e">
        <v>#N/A</v>
      </c>
      <c r="U961" s="545"/>
      <c r="V961" s="551"/>
      <c r="W961" s="552"/>
      <c r="X961" s="560" t="e">
        <v>#N/A</v>
      </c>
      <c r="Y961" s="560"/>
      <c r="Z961" s="564"/>
      <c r="AA961" s="569"/>
      <c r="AB961" s="573" t="e">
        <v>#N/A</v>
      </c>
      <c r="AC961" s="577"/>
      <c r="AD961" s="580" t="str">
        <f t="shared" si="56"/>
        <v/>
      </c>
      <c r="AE961" s="583" t="str">
        <f t="shared" si="57"/>
        <v/>
      </c>
      <c r="AF961" s="583" t="str">
        <f t="shared" si="58"/>
        <v/>
      </c>
      <c r="AG961" s="583" t="str">
        <f t="shared" si="59"/>
        <v/>
      </c>
    </row>
    <row r="962" spans="1:33" ht="24.9" customHeight="1">
      <c r="A962" s="477">
        <v>947</v>
      </c>
      <c r="B962" s="488" t="str">
        <f>IF(基本情報入力シート!C999="","",基本情報入力シート!C999)</f>
        <v/>
      </c>
      <c r="C962" s="488"/>
      <c r="D962" s="488"/>
      <c r="E962" s="488"/>
      <c r="F962" s="488"/>
      <c r="G962" s="488"/>
      <c r="H962" s="488"/>
      <c r="I962" s="488"/>
      <c r="J962" s="494" t="str">
        <f>IF(基本情報入力シート!M999="","",基本情報入力シート!M999)</f>
        <v/>
      </c>
      <c r="K962" s="495" t="str">
        <f>IF(基本情報入力シート!R999="","",基本情報入力シート!R999)</f>
        <v/>
      </c>
      <c r="L962" s="495" t="str">
        <f>IF(基本情報入力シート!W999="","",基本情報入力シート!W999)</f>
        <v/>
      </c>
      <c r="M962" s="502" t="str">
        <f>IF(基本情報入力シート!X999="","",基本情報入力シート!X999)</f>
        <v/>
      </c>
      <c r="N962" s="512" t="str">
        <f>IF(基本情報入力シート!Y999="","",基本情報入力シート!Y999)</f>
        <v/>
      </c>
      <c r="O962" s="519"/>
      <c r="P962" s="523"/>
      <c r="Q962" s="526"/>
      <c r="R962" s="533"/>
      <c r="S962" s="537"/>
      <c r="T962" s="541" t="e">
        <v>#N/A</v>
      </c>
      <c r="U962" s="545"/>
      <c r="V962" s="551"/>
      <c r="W962" s="552"/>
      <c r="X962" s="560" t="e">
        <v>#N/A</v>
      </c>
      <c r="Y962" s="560"/>
      <c r="Z962" s="564"/>
      <c r="AA962" s="569"/>
      <c r="AB962" s="573" t="e">
        <v>#N/A</v>
      </c>
      <c r="AC962" s="577"/>
      <c r="AD962" s="580" t="str">
        <f t="shared" si="56"/>
        <v/>
      </c>
      <c r="AE962" s="583" t="str">
        <f t="shared" si="57"/>
        <v/>
      </c>
      <c r="AF962" s="583" t="str">
        <f t="shared" si="58"/>
        <v/>
      </c>
      <c r="AG962" s="583" t="str">
        <f t="shared" si="59"/>
        <v/>
      </c>
    </row>
    <row r="963" spans="1:33" ht="24.9" customHeight="1">
      <c r="A963" s="477">
        <v>948</v>
      </c>
      <c r="B963" s="488" t="str">
        <f>IF(基本情報入力シート!C1000="","",基本情報入力シート!C1000)</f>
        <v/>
      </c>
      <c r="C963" s="488"/>
      <c r="D963" s="488"/>
      <c r="E963" s="488"/>
      <c r="F963" s="488"/>
      <c r="G963" s="488"/>
      <c r="H963" s="488"/>
      <c r="I963" s="488"/>
      <c r="J963" s="494" t="str">
        <f>IF(基本情報入力シート!M1000="","",基本情報入力シート!M1000)</f>
        <v/>
      </c>
      <c r="K963" s="495" t="str">
        <f>IF(基本情報入力シート!R1000="","",基本情報入力シート!R1000)</f>
        <v/>
      </c>
      <c r="L963" s="495" t="str">
        <f>IF(基本情報入力シート!W1000="","",基本情報入力シート!W1000)</f>
        <v/>
      </c>
      <c r="M963" s="502" t="str">
        <f>IF(基本情報入力シート!X1000="","",基本情報入力シート!X1000)</f>
        <v/>
      </c>
      <c r="N963" s="512" t="str">
        <f>IF(基本情報入力シート!Y1000="","",基本情報入力シート!Y1000)</f>
        <v/>
      </c>
      <c r="O963" s="519"/>
      <c r="P963" s="523"/>
      <c r="Q963" s="526"/>
      <c r="R963" s="533"/>
      <c r="S963" s="537"/>
      <c r="T963" s="541" t="e">
        <v>#N/A</v>
      </c>
      <c r="U963" s="545"/>
      <c r="V963" s="551"/>
      <c r="W963" s="552"/>
      <c r="X963" s="560" t="e">
        <v>#N/A</v>
      </c>
      <c r="Y963" s="560"/>
      <c r="Z963" s="564"/>
      <c r="AA963" s="569"/>
      <c r="AB963" s="573" t="e">
        <v>#N/A</v>
      </c>
      <c r="AC963" s="577"/>
      <c r="AD963" s="580" t="str">
        <f t="shared" si="56"/>
        <v/>
      </c>
      <c r="AE963" s="583" t="str">
        <f t="shared" si="57"/>
        <v/>
      </c>
      <c r="AF963" s="583" t="str">
        <f t="shared" si="58"/>
        <v/>
      </c>
      <c r="AG963" s="583" t="str">
        <f t="shared" si="59"/>
        <v/>
      </c>
    </row>
    <row r="964" spans="1:33" ht="24.9" customHeight="1">
      <c r="A964" s="477">
        <v>949</v>
      </c>
      <c r="B964" s="488" t="str">
        <f>IF(基本情報入力シート!C1001="","",基本情報入力シート!C1001)</f>
        <v/>
      </c>
      <c r="C964" s="488"/>
      <c r="D964" s="488"/>
      <c r="E964" s="488"/>
      <c r="F964" s="488"/>
      <c r="G964" s="488"/>
      <c r="H964" s="488"/>
      <c r="I964" s="488"/>
      <c r="J964" s="494" t="str">
        <f>IF(基本情報入力シート!M1001="","",基本情報入力シート!M1001)</f>
        <v/>
      </c>
      <c r="K964" s="495" t="str">
        <f>IF(基本情報入力シート!R1001="","",基本情報入力シート!R1001)</f>
        <v/>
      </c>
      <c r="L964" s="495" t="str">
        <f>IF(基本情報入力シート!W1001="","",基本情報入力シート!W1001)</f>
        <v/>
      </c>
      <c r="M964" s="502" t="str">
        <f>IF(基本情報入力シート!X1001="","",基本情報入力シート!X1001)</f>
        <v/>
      </c>
      <c r="N964" s="512" t="str">
        <f>IF(基本情報入力シート!Y1001="","",基本情報入力シート!Y1001)</f>
        <v/>
      </c>
      <c r="O964" s="519"/>
      <c r="P964" s="523"/>
      <c r="Q964" s="526"/>
      <c r="R964" s="533"/>
      <c r="S964" s="537"/>
      <c r="T964" s="541" t="e">
        <v>#N/A</v>
      </c>
      <c r="U964" s="545"/>
      <c r="V964" s="551"/>
      <c r="W964" s="552"/>
      <c r="X964" s="560" t="e">
        <v>#N/A</v>
      </c>
      <c r="Y964" s="560"/>
      <c r="Z964" s="564"/>
      <c r="AA964" s="569"/>
      <c r="AB964" s="573" t="e">
        <v>#N/A</v>
      </c>
      <c r="AC964" s="577"/>
      <c r="AD964" s="580" t="str">
        <f t="shared" si="56"/>
        <v/>
      </c>
      <c r="AE964" s="583" t="str">
        <f t="shared" si="57"/>
        <v/>
      </c>
      <c r="AF964" s="583" t="str">
        <f t="shared" si="58"/>
        <v/>
      </c>
      <c r="AG964" s="583" t="str">
        <f t="shared" si="59"/>
        <v/>
      </c>
    </row>
    <row r="965" spans="1:33" ht="24.9" customHeight="1">
      <c r="A965" s="477">
        <v>950</v>
      </c>
      <c r="B965" s="488" t="str">
        <f>IF(基本情報入力シート!C1002="","",基本情報入力シート!C1002)</f>
        <v/>
      </c>
      <c r="C965" s="488"/>
      <c r="D965" s="488"/>
      <c r="E965" s="488"/>
      <c r="F965" s="488"/>
      <c r="G965" s="488"/>
      <c r="H965" s="488"/>
      <c r="I965" s="488"/>
      <c r="J965" s="494" t="str">
        <f>IF(基本情報入力シート!M1002="","",基本情報入力シート!M1002)</f>
        <v/>
      </c>
      <c r="K965" s="495" t="str">
        <f>IF(基本情報入力シート!R1002="","",基本情報入力シート!R1002)</f>
        <v/>
      </c>
      <c r="L965" s="495" t="str">
        <f>IF(基本情報入力シート!W1002="","",基本情報入力シート!W1002)</f>
        <v/>
      </c>
      <c r="M965" s="502" t="str">
        <f>IF(基本情報入力シート!X1002="","",基本情報入力シート!X1002)</f>
        <v/>
      </c>
      <c r="N965" s="512" t="str">
        <f>IF(基本情報入力シート!Y1002="","",基本情報入力シート!Y1002)</f>
        <v/>
      </c>
      <c r="O965" s="519"/>
      <c r="P965" s="523"/>
      <c r="Q965" s="526"/>
      <c r="R965" s="533"/>
      <c r="S965" s="537"/>
      <c r="T965" s="541" t="e">
        <v>#N/A</v>
      </c>
      <c r="U965" s="545"/>
      <c r="V965" s="551"/>
      <c r="W965" s="552"/>
      <c r="X965" s="560" t="e">
        <v>#N/A</v>
      </c>
      <c r="Y965" s="560"/>
      <c r="Z965" s="564"/>
      <c r="AA965" s="569"/>
      <c r="AB965" s="573" t="e">
        <v>#N/A</v>
      </c>
      <c r="AC965" s="577"/>
      <c r="AD965" s="580" t="str">
        <f t="shared" si="56"/>
        <v/>
      </c>
      <c r="AE965" s="583" t="str">
        <f t="shared" si="57"/>
        <v/>
      </c>
      <c r="AF965" s="583" t="str">
        <f t="shared" si="58"/>
        <v/>
      </c>
      <c r="AG965" s="583" t="str">
        <f t="shared" si="59"/>
        <v/>
      </c>
    </row>
    <row r="966" spans="1:33" ht="24.9" customHeight="1">
      <c r="A966" s="477">
        <v>951</v>
      </c>
      <c r="B966" s="488" t="str">
        <f>IF(基本情報入力シート!C1003="","",基本情報入力シート!C1003)</f>
        <v/>
      </c>
      <c r="C966" s="488"/>
      <c r="D966" s="488"/>
      <c r="E966" s="488"/>
      <c r="F966" s="488"/>
      <c r="G966" s="488"/>
      <c r="H966" s="488"/>
      <c r="I966" s="488"/>
      <c r="J966" s="494" t="str">
        <f>IF(基本情報入力シート!M1003="","",基本情報入力シート!M1003)</f>
        <v/>
      </c>
      <c r="K966" s="495" t="str">
        <f>IF(基本情報入力シート!R1003="","",基本情報入力シート!R1003)</f>
        <v/>
      </c>
      <c r="L966" s="495" t="str">
        <f>IF(基本情報入力シート!W1003="","",基本情報入力シート!W1003)</f>
        <v/>
      </c>
      <c r="M966" s="502" t="str">
        <f>IF(基本情報入力シート!X1003="","",基本情報入力シート!X1003)</f>
        <v/>
      </c>
      <c r="N966" s="512" t="str">
        <f>IF(基本情報入力シート!Y1003="","",基本情報入力シート!Y1003)</f>
        <v/>
      </c>
      <c r="O966" s="519"/>
      <c r="P966" s="523"/>
      <c r="Q966" s="526"/>
      <c r="R966" s="533"/>
      <c r="S966" s="537"/>
      <c r="T966" s="541" t="e">
        <v>#N/A</v>
      </c>
      <c r="U966" s="545"/>
      <c r="V966" s="551"/>
      <c r="W966" s="552"/>
      <c r="X966" s="560" t="e">
        <v>#N/A</v>
      </c>
      <c r="Y966" s="560"/>
      <c r="Z966" s="564"/>
      <c r="AA966" s="569"/>
      <c r="AB966" s="573" t="e">
        <v>#N/A</v>
      </c>
      <c r="AC966" s="577"/>
      <c r="AD966" s="580" t="str">
        <f t="shared" si="56"/>
        <v/>
      </c>
      <c r="AE966" s="583" t="str">
        <f t="shared" si="57"/>
        <v/>
      </c>
      <c r="AF966" s="583" t="str">
        <f t="shared" si="58"/>
        <v/>
      </c>
      <c r="AG966" s="583" t="str">
        <f t="shared" si="59"/>
        <v/>
      </c>
    </row>
    <row r="967" spans="1:33" ht="24.9" customHeight="1">
      <c r="A967" s="477">
        <v>952</v>
      </c>
      <c r="B967" s="488" t="str">
        <f>IF(基本情報入力シート!C1004="","",基本情報入力シート!C1004)</f>
        <v/>
      </c>
      <c r="C967" s="488"/>
      <c r="D967" s="488"/>
      <c r="E967" s="488"/>
      <c r="F967" s="488"/>
      <c r="G967" s="488"/>
      <c r="H967" s="488"/>
      <c r="I967" s="488"/>
      <c r="J967" s="494" t="str">
        <f>IF(基本情報入力シート!M1004="","",基本情報入力シート!M1004)</f>
        <v/>
      </c>
      <c r="K967" s="495" t="str">
        <f>IF(基本情報入力シート!R1004="","",基本情報入力シート!R1004)</f>
        <v/>
      </c>
      <c r="L967" s="495" t="str">
        <f>IF(基本情報入力シート!W1004="","",基本情報入力シート!W1004)</f>
        <v/>
      </c>
      <c r="M967" s="502" t="str">
        <f>IF(基本情報入力シート!X1004="","",基本情報入力シート!X1004)</f>
        <v/>
      </c>
      <c r="N967" s="512" t="str">
        <f>IF(基本情報入力シート!Y1004="","",基本情報入力シート!Y1004)</f>
        <v/>
      </c>
      <c r="O967" s="519"/>
      <c r="P967" s="523"/>
      <c r="Q967" s="526"/>
      <c r="R967" s="533"/>
      <c r="S967" s="537"/>
      <c r="T967" s="541" t="e">
        <v>#N/A</v>
      </c>
      <c r="U967" s="545"/>
      <c r="V967" s="551"/>
      <c r="W967" s="552"/>
      <c r="X967" s="560" t="e">
        <v>#N/A</v>
      </c>
      <c r="Y967" s="560"/>
      <c r="Z967" s="564"/>
      <c r="AA967" s="569"/>
      <c r="AB967" s="573" t="e">
        <v>#N/A</v>
      </c>
      <c r="AC967" s="577"/>
      <c r="AD967" s="580" t="str">
        <f t="shared" si="56"/>
        <v/>
      </c>
      <c r="AE967" s="583" t="str">
        <f t="shared" si="57"/>
        <v/>
      </c>
      <c r="AF967" s="583" t="str">
        <f t="shared" si="58"/>
        <v/>
      </c>
      <c r="AG967" s="583" t="str">
        <f t="shared" si="59"/>
        <v/>
      </c>
    </row>
    <row r="968" spans="1:33" ht="24.9" customHeight="1">
      <c r="A968" s="477">
        <v>953</v>
      </c>
      <c r="B968" s="488" t="str">
        <f>IF(基本情報入力シート!C1005="","",基本情報入力シート!C1005)</f>
        <v/>
      </c>
      <c r="C968" s="488"/>
      <c r="D968" s="488"/>
      <c r="E968" s="488"/>
      <c r="F968" s="488"/>
      <c r="G968" s="488"/>
      <c r="H968" s="488"/>
      <c r="I968" s="488"/>
      <c r="J968" s="494" t="str">
        <f>IF(基本情報入力シート!M1005="","",基本情報入力シート!M1005)</f>
        <v/>
      </c>
      <c r="K968" s="495" t="str">
        <f>IF(基本情報入力シート!R1005="","",基本情報入力シート!R1005)</f>
        <v/>
      </c>
      <c r="L968" s="495" t="str">
        <f>IF(基本情報入力シート!W1005="","",基本情報入力シート!W1005)</f>
        <v/>
      </c>
      <c r="M968" s="502" t="str">
        <f>IF(基本情報入力シート!X1005="","",基本情報入力シート!X1005)</f>
        <v/>
      </c>
      <c r="N968" s="512" t="str">
        <f>IF(基本情報入力シート!Y1005="","",基本情報入力シート!Y1005)</f>
        <v/>
      </c>
      <c r="O968" s="519"/>
      <c r="P968" s="523"/>
      <c r="Q968" s="526"/>
      <c r="R968" s="533"/>
      <c r="S968" s="537"/>
      <c r="T968" s="541" t="e">
        <v>#N/A</v>
      </c>
      <c r="U968" s="545"/>
      <c r="V968" s="551"/>
      <c r="W968" s="552"/>
      <c r="X968" s="560" t="e">
        <v>#N/A</v>
      </c>
      <c r="Y968" s="560"/>
      <c r="Z968" s="564"/>
      <c r="AA968" s="569"/>
      <c r="AB968" s="573" t="e">
        <v>#N/A</v>
      </c>
      <c r="AC968" s="577"/>
      <c r="AD968" s="580" t="str">
        <f t="shared" si="56"/>
        <v/>
      </c>
      <c r="AE968" s="583" t="str">
        <f t="shared" si="57"/>
        <v/>
      </c>
      <c r="AF968" s="583" t="str">
        <f t="shared" si="58"/>
        <v/>
      </c>
      <c r="AG968" s="583" t="str">
        <f t="shared" si="59"/>
        <v/>
      </c>
    </row>
    <row r="969" spans="1:33" ht="24.9" customHeight="1">
      <c r="A969" s="477">
        <v>954</v>
      </c>
      <c r="B969" s="488" t="str">
        <f>IF(基本情報入力シート!C1006="","",基本情報入力シート!C1006)</f>
        <v/>
      </c>
      <c r="C969" s="488"/>
      <c r="D969" s="488"/>
      <c r="E969" s="488"/>
      <c r="F969" s="488"/>
      <c r="G969" s="488"/>
      <c r="H969" s="488"/>
      <c r="I969" s="488"/>
      <c r="J969" s="494" t="str">
        <f>IF(基本情報入力シート!M1006="","",基本情報入力シート!M1006)</f>
        <v/>
      </c>
      <c r="K969" s="495" t="str">
        <f>IF(基本情報入力シート!R1006="","",基本情報入力シート!R1006)</f>
        <v/>
      </c>
      <c r="L969" s="495" t="str">
        <f>IF(基本情報入力シート!W1006="","",基本情報入力シート!W1006)</f>
        <v/>
      </c>
      <c r="M969" s="502" t="str">
        <f>IF(基本情報入力シート!X1006="","",基本情報入力シート!X1006)</f>
        <v/>
      </c>
      <c r="N969" s="512" t="str">
        <f>IF(基本情報入力シート!Y1006="","",基本情報入力シート!Y1006)</f>
        <v/>
      </c>
      <c r="O969" s="519"/>
      <c r="P969" s="523"/>
      <c r="Q969" s="526"/>
      <c r="R969" s="533"/>
      <c r="S969" s="537"/>
      <c r="T969" s="541" t="e">
        <v>#N/A</v>
      </c>
      <c r="U969" s="545"/>
      <c r="V969" s="551"/>
      <c r="W969" s="552"/>
      <c r="X969" s="560" t="e">
        <v>#N/A</v>
      </c>
      <c r="Y969" s="560"/>
      <c r="Z969" s="564"/>
      <c r="AA969" s="569"/>
      <c r="AB969" s="573" t="e">
        <v>#N/A</v>
      </c>
      <c r="AC969" s="577"/>
      <c r="AD969" s="580" t="str">
        <f t="shared" si="56"/>
        <v/>
      </c>
      <c r="AE969" s="583" t="str">
        <f t="shared" si="57"/>
        <v/>
      </c>
      <c r="AF969" s="583" t="str">
        <f t="shared" si="58"/>
        <v/>
      </c>
      <c r="AG969" s="583" t="str">
        <f t="shared" si="59"/>
        <v/>
      </c>
    </row>
    <row r="970" spans="1:33" ht="24.9" customHeight="1">
      <c r="A970" s="477">
        <v>955</v>
      </c>
      <c r="B970" s="488" t="str">
        <f>IF(基本情報入力シート!C1007="","",基本情報入力シート!C1007)</f>
        <v/>
      </c>
      <c r="C970" s="488"/>
      <c r="D970" s="488"/>
      <c r="E970" s="488"/>
      <c r="F970" s="488"/>
      <c r="G970" s="488"/>
      <c r="H970" s="488"/>
      <c r="I970" s="488"/>
      <c r="J970" s="494" t="str">
        <f>IF(基本情報入力シート!M1007="","",基本情報入力シート!M1007)</f>
        <v/>
      </c>
      <c r="K970" s="495" t="str">
        <f>IF(基本情報入力シート!R1007="","",基本情報入力シート!R1007)</f>
        <v/>
      </c>
      <c r="L970" s="495" t="str">
        <f>IF(基本情報入力シート!W1007="","",基本情報入力シート!W1007)</f>
        <v/>
      </c>
      <c r="M970" s="502" t="str">
        <f>IF(基本情報入力シート!X1007="","",基本情報入力シート!X1007)</f>
        <v/>
      </c>
      <c r="N970" s="512" t="str">
        <f>IF(基本情報入力シート!Y1007="","",基本情報入力シート!Y1007)</f>
        <v/>
      </c>
      <c r="O970" s="519"/>
      <c r="P970" s="523"/>
      <c r="Q970" s="526"/>
      <c r="R970" s="533"/>
      <c r="S970" s="537"/>
      <c r="T970" s="541" t="e">
        <v>#N/A</v>
      </c>
      <c r="U970" s="545"/>
      <c r="V970" s="551"/>
      <c r="W970" s="552"/>
      <c r="X970" s="560" t="e">
        <v>#N/A</v>
      </c>
      <c r="Y970" s="560"/>
      <c r="Z970" s="564"/>
      <c r="AA970" s="569"/>
      <c r="AB970" s="573" t="e">
        <v>#N/A</v>
      </c>
      <c r="AC970" s="577"/>
      <c r="AD970" s="580" t="str">
        <f t="shared" si="56"/>
        <v/>
      </c>
      <c r="AE970" s="583" t="str">
        <f t="shared" si="57"/>
        <v/>
      </c>
      <c r="AF970" s="583" t="str">
        <f t="shared" si="58"/>
        <v/>
      </c>
      <c r="AG970" s="583" t="str">
        <f t="shared" si="59"/>
        <v/>
      </c>
    </row>
    <row r="971" spans="1:33" ht="24.9" customHeight="1">
      <c r="A971" s="477">
        <v>956</v>
      </c>
      <c r="B971" s="488" t="str">
        <f>IF(基本情報入力シート!C1008="","",基本情報入力シート!C1008)</f>
        <v/>
      </c>
      <c r="C971" s="488"/>
      <c r="D971" s="488"/>
      <c r="E971" s="488"/>
      <c r="F971" s="488"/>
      <c r="G971" s="488"/>
      <c r="H971" s="488"/>
      <c r="I971" s="488"/>
      <c r="J971" s="494" t="str">
        <f>IF(基本情報入力シート!M1008="","",基本情報入力シート!M1008)</f>
        <v/>
      </c>
      <c r="K971" s="495" t="str">
        <f>IF(基本情報入力シート!R1008="","",基本情報入力シート!R1008)</f>
        <v/>
      </c>
      <c r="L971" s="495" t="str">
        <f>IF(基本情報入力シート!W1008="","",基本情報入力シート!W1008)</f>
        <v/>
      </c>
      <c r="M971" s="502" t="str">
        <f>IF(基本情報入力シート!X1008="","",基本情報入力シート!X1008)</f>
        <v/>
      </c>
      <c r="N971" s="512" t="str">
        <f>IF(基本情報入力シート!Y1008="","",基本情報入力シート!Y1008)</f>
        <v/>
      </c>
      <c r="O971" s="519"/>
      <c r="P971" s="523"/>
      <c r="Q971" s="526"/>
      <c r="R971" s="533"/>
      <c r="S971" s="537"/>
      <c r="T971" s="541" t="e">
        <v>#N/A</v>
      </c>
      <c r="U971" s="545"/>
      <c r="V971" s="551"/>
      <c r="W971" s="552"/>
      <c r="X971" s="560" t="e">
        <v>#N/A</v>
      </c>
      <c r="Y971" s="560"/>
      <c r="Z971" s="564"/>
      <c r="AA971" s="569"/>
      <c r="AB971" s="573" t="e">
        <v>#N/A</v>
      </c>
      <c r="AC971" s="577"/>
      <c r="AD971" s="580" t="str">
        <f t="shared" si="56"/>
        <v/>
      </c>
      <c r="AE971" s="583" t="str">
        <f t="shared" si="57"/>
        <v/>
      </c>
      <c r="AF971" s="583" t="str">
        <f t="shared" si="58"/>
        <v/>
      </c>
      <c r="AG971" s="583" t="str">
        <f t="shared" si="59"/>
        <v/>
      </c>
    </row>
    <row r="972" spans="1:33" ht="24.9" customHeight="1">
      <c r="A972" s="477">
        <v>957</v>
      </c>
      <c r="B972" s="488" t="str">
        <f>IF(基本情報入力シート!C1009="","",基本情報入力シート!C1009)</f>
        <v/>
      </c>
      <c r="C972" s="488"/>
      <c r="D972" s="488"/>
      <c r="E972" s="488"/>
      <c r="F972" s="488"/>
      <c r="G972" s="488"/>
      <c r="H972" s="488"/>
      <c r="I972" s="488"/>
      <c r="J972" s="494" t="str">
        <f>IF(基本情報入力シート!M1009="","",基本情報入力シート!M1009)</f>
        <v/>
      </c>
      <c r="K972" s="495" t="str">
        <f>IF(基本情報入力シート!R1009="","",基本情報入力シート!R1009)</f>
        <v/>
      </c>
      <c r="L972" s="495" t="str">
        <f>IF(基本情報入力シート!W1009="","",基本情報入力シート!W1009)</f>
        <v/>
      </c>
      <c r="M972" s="502" t="str">
        <f>IF(基本情報入力シート!X1009="","",基本情報入力シート!X1009)</f>
        <v/>
      </c>
      <c r="N972" s="512" t="str">
        <f>IF(基本情報入力シート!Y1009="","",基本情報入力シート!Y1009)</f>
        <v/>
      </c>
      <c r="O972" s="519"/>
      <c r="P972" s="523"/>
      <c r="Q972" s="526"/>
      <c r="R972" s="533"/>
      <c r="S972" s="537"/>
      <c r="T972" s="541" t="e">
        <v>#N/A</v>
      </c>
      <c r="U972" s="545"/>
      <c r="V972" s="551"/>
      <c r="W972" s="552"/>
      <c r="X972" s="560" t="e">
        <v>#N/A</v>
      </c>
      <c r="Y972" s="560"/>
      <c r="Z972" s="564"/>
      <c r="AA972" s="569"/>
      <c r="AB972" s="573" t="e">
        <v>#N/A</v>
      </c>
      <c r="AC972" s="577"/>
      <c r="AD972" s="580" t="str">
        <f t="shared" si="56"/>
        <v/>
      </c>
      <c r="AE972" s="583" t="str">
        <f t="shared" si="57"/>
        <v/>
      </c>
      <c r="AF972" s="583" t="str">
        <f t="shared" si="58"/>
        <v/>
      </c>
      <c r="AG972" s="583" t="str">
        <f t="shared" si="59"/>
        <v/>
      </c>
    </row>
    <row r="973" spans="1:33" ht="24.9" customHeight="1">
      <c r="A973" s="477">
        <v>958</v>
      </c>
      <c r="B973" s="488" t="str">
        <f>IF(基本情報入力シート!C1010="","",基本情報入力シート!C1010)</f>
        <v/>
      </c>
      <c r="C973" s="488"/>
      <c r="D973" s="488"/>
      <c r="E973" s="488"/>
      <c r="F973" s="488"/>
      <c r="G973" s="488"/>
      <c r="H973" s="488"/>
      <c r="I973" s="488"/>
      <c r="J973" s="494" t="str">
        <f>IF(基本情報入力シート!M1010="","",基本情報入力シート!M1010)</f>
        <v/>
      </c>
      <c r="K973" s="495" t="str">
        <f>IF(基本情報入力シート!R1010="","",基本情報入力シート!R1010)</f>
        <v/>
      </c>
      <c r="L973" s="495" t="str">
        <f>IF(基本情報入力シート!W1010="","",基本情報入力シート!W1010)</f>
        <v/>
      </c>
      <c r="M973" s="502" t="str">
        <f>IF(基本情報入力シート!X1010="","",基本情報入力シート!X1010)</f>
        <v/>
      </c>
      <c r="N973" s="512" t="str">
        <f>IF(基本情報入力シート!Y1010="","",基本情報入力シート!Y1010)</f>
        <v/>
      </c>
      <c r="O973" s="519"/>
      <c r="P973" s="523"/>
      <c r="Q973" s="526"/>
      <c r="R973" s="533"/>
      <c r="S973" s="537"/>
      <c r="T973" s="541" t="e">
        <v>#N/A</v>
      </c>
      <c r="U973" s="545"/>
      <c r="V973" s="551"/>
      <c r="W973" s="552"/>
      <c r="X973" s="560" t="e">
        <v>#N/A</v>
      </c>
      <c r="Y973" s="560"/>
      <c r="Z973" s="564"/>
      <c r="AA973" s="569"/>
      <c r="AB973" s="573" t="e">
        <v>#N/A</v>
      </c>
      <c r="AC973" s="577"/>
      <c r="AD973" s="580" t="str">
        <f t="shared" si="56"/>
        <v/>
      </c>
      <c r="AE973" s="583" t="str">
        <f t="shared" si="57"/>
        <v/>
      </c>
      <c r="AF973" s="583" t="str">
        <f t="shared" si="58"/>
        <v/>
      </c>
      <c r="AG973" s="583" t="str">
        <f t="shared" si="59"/>
        <v/>
      </c>
    </row>
    <row r="974" spans="1:33" ht="24.9" customHeight="1">
      <c r="A974" s="477">
        <v>959</v>
      </c>
      <c r="B974" s="488" t="str">
        <f>IF(基本情報入力シート!C1011="","",基本情報入力シート!C1011)</f>
        <v/>
      </c>
      <c r="C974" s="488"/>
      <c r="D974" s="488"/>
      <c r="E974" s="488"/>
      <c r="F974" s="488"/>
      <c r="G974" s="488"/>
      <c r="H974" s="488"/>
      <c r="I974" s="488"/>
      <c r="J974" s="494" t="str">
        <f>IF(基本情報入力シート!M1011="","",基本情報入力シート!M1011)</f>
        <v/>
      </c>
      <c r="K974" s="495" t="str">
        <f>IF(基本情報入力シート!R1011="","",基本情報入力シート!R1011)</f>
        <v/>
      </c>
      <c r="L974" s="495" t="str">
        <f>IF(基本情報入力シート!W1011="","",基本情報入力シート!W1011)</f>
        <v/>
      </c>
      <c r="M974" s="502" t="str">
        <f>IF(基本情報入力シート!X1011="","",基本情報入力シート!X1011)</f>
        <v/>
      </c>
      <c r="N974" s="512" t="str">
        <f>IF(基本情報入力シート!Y1011="","",基本情報入力シート!Y1011)</f>
        <v/>
      </c>
      <c r="O974" s="519"/>
      <c r="P974" s="523"/>
      <c r="Q974" s="526"/>
      <c r="R974" s="533"/>
      <c r="S974" s="537"/>
      <c r="T974" s="541" t="e">
        <v>#N/A</v>
      </c>
      <c r="U974" s="545"/>
      <c r="V974" s="551"/>
      <c r="W974" s="552"/>
      <c r="X974" s="560" t="e">
        <v>#N/A</v>
      </c>
      <c r="Y974" s="560"/>
      <c r="Z974" s="564"/>
      <c r="AA974" s="569"/>
      <c r="AB974" s="573" t="e">
        <v>#N/A</v>
      </c>
      <c r="AC974" s="577"/>
      <c r="AD974" s="580" t="str">
        <f t="shared" si="56"/>
        <v/>
      </c>
      <c r="AE974" s="583" t="str">
        <f t="shared" si="57"/>
        <v/>
      </c>
      <c r="AF974" s="583" t="str">
        <f t="shared" si="58"/>
        <v/>
      </c>
      <c r="AG974" s="583" t="str">
        <f t="shared" si="59"/>
        <v/>
      </c>
    </row>
    <row r="975" spans="1:33" ht="24.9" customHeight="1">
      <c r="A975" s="477">
        <v>960</v>
      </c>
      <c r="B975" s="488" t="str">
        <f>IF(基本情報入力シート!C1012="","",基本情報入力シート!C1012)</f>
        <v/>
      </c>
      <c r="C975" s="488"/>
      <c r="D975" s="488"/>
      <c r="E975" s="488"/>
      <c r="F975" s="488"/>
      <c r="G975" s="488"/>
      <c r="H975" s="488"/>
      <c r="I975" s="488"/>
      <c r="J975" s="494" t="str">
        <f>IF(基本情報入力シート!M1012="","",基本情報入力シート!M1012)</f>
        <v/>
      </c>
      <c r="K975" s="495" t="str">
        <f>IF(基本情報入力シート!R1012="","",基本情報入力シート!R1012)</f>
        <v/>
      </c>
      <c r="L975" s="495" t="str">
        <f>IF(基本情報入力シート!W1012="","",基本情報入力シート!W1012)</f>
        <v/>
      </c>
      <c r="M975" s="502" t="str">
        <f>IF(基本情報入力シート!X1012="","",基本情報入力シート!X1012)</f>
        <v/>
      </c>
      <c r="N975" s="512" t="str">
        <f>IF(基本情報入力シート!Y1012="","",基本情報入力シート!Y1012)</f>
        <v/>
      </c>
      <c r="O975" s="519"/>
      <c r="P975" s="523"/>
      <c r="Q975" s="526"/>
      <c r="R975" s="533"/>
      <c r="S975" s="537"/>
      <c r="T975" s="541" t="e">
        <v>#N/A</v>
      </c>
      <c r="U975" s="545"/>
      <c r="V975" s="551"/>
      <c r="W975" s="552"/>
      <c r="X975" s="560" t="e">
        <v>#N/A</v>
      </c>
      <c r="Y975" s="560"/>
      <c r="Z975" s="564"/>
      <c r="AA975" s="569"/>
      <c r="AB975" s="573" t="e">
        <v>#N/A</v>
      </c>
      <c r="AC975" s="577"/>
      <c r="AD975" s="580" t="str">
        <f t="shared" si="56"/>
        <v/>
      </c>
      <c r="AE975" s="583" t="str">
        <f t="shared" si="57"/>
        <v/>
      </c>
      <c r="AF975" s="583" t="str">
        <f t="shared" si="58"/>
        <v/>
      </c>
      <c r="AG975" s="583" t="str">
        <f t="shared" si="59"/>
        <v/>
      </c>
    </row>
    <row r="976" spans="1:33" ht="24.9" customHeight="1">
      <c r="A976" s="477">
        <v>961</v>
      </c>
      <c r="B976" s="488" t="str">
        <f>IF(基本情報入力シート!C1013="","",基本情報入力シート!C1013)</f>
        <v/>
      </c>
      <c r="C976" s="488"/>
      <c r="D976" s="488"/>
      <c r="E976" s="488"/>
      <c r="F976" s="488"/>
      <c r="G976" s="488"/>
      <c r="H976" s="488"/>
      <c r="I976" s="488"/>
      <c r="J976" s="494" t="str">
        <f>IF(基本情報入力シート!M1013="","",基本情報入力シート!M1013)</f>
        <v/>
      </c>
      <c r="K976" s="495" t="str">
        <f>IF(基本情報入力シート!R1013="","",基本情報入力シート!R1013)</f>
        <v/>
      </c>
      <c r="L976" s="495" t="str">
        <f>IF(基本情報入力シート!W1013="","",基本情報入力シート!W1013)</f>
        <v/>
      </c>
      <c r="M976" s="502" t="str">
        <f>IF(基本情報入力シート!X1013="","",基本情報入力シート!X1013)</f>
        <v/>
      </c>
      <c r="N976" s="512" t="str">
        <f>IF(基本情報入力シート!Y1013="","",基本情報入力シート!Y1013)</f>
        <v/>
      </c>
      <c r="O976" s="519"/>
      <c r="P976" s="523"/>
      <c r="Q976" s="526"/>
      <c r="R976" s="533"/>
      <c r="S976" s="537"/>
      <c r="T976" s="541" t="e">
        <v>#N/A</v>
      </c>
      <c r="U976" s="545"/>
      <c r="V976" s="551"/>
      <c r="W976" s="552"/>
      <c r="X976" s="560" t="e">
        <v>#N/A</v>
      </c>
      <c r="Y976" s="560"/>
      <c r="Z976" s="564"/>
      <c r="AA976" s="569"/>
      <c r="AB976" s="573" t="e">
        <v>#N/A</v>
      </c>
      <c r="AC976" s="577"/>
      <c r="AD976" s="580" t="str">
        <f t="shared" ref="AD976:AD1039" si="60">IF(OR(U976="特定加算Ⅰ",U976="特定加算Ⅱ"),IF(OR(AND(N976&lt;&gt;"訪問型サービス（総合事業）",N976&lt;&gt;"通所型サービス（総合事業）",N976&lt;&gt;"（介護予防）短期入所生活介護",N976&lt;&gt;"（介護予防）短期入所療養介護（老健）",N976&lt;&gt;"（介護予防）短期入所療養介護 （病院等（老健以外）)",N976&lt;&gt;"（介護予防）短期入所療養介護（医療院）"),W976&lt;&gt;""),1,""),"")</f>
        <v/>
      </c>
      <c r="AE976" s="583" t="str">
        <f t="shared" ref="AE976:AE1039" si="61">IF(AND(O976="",R976=""),"",O976&amp;"から"&amp;R976)</f>
        <v/>
      </c>
      <c r="AF976" s="583" t="str">
        <f t="shared" ref="AF976:AF1039" si="62">IF(AND(P976="",U976=""),"",P976&amp;"から"&amp;U976)</f>
        <v/>
      </c>
      <c r="AG976" s="583" t="str">
        <f t="shared" ref="AG976:AG1039" si="63">IF(AND(Q976="",Z976=""),"",Q976&amp;"から"&amp;Z976)</f>
        <v/>
      </c>
    </row>
    <row r="977" spans="1:33" ht="24.9" customHeight="1">
      <c r="A977" s="477">
        <v>962</v>
      </c>
      <c r="B977" s="488" t="str">
        <f>IF(基本情報入力シート!C1014="","",基本情報入力シート!C1014)</f>
        <v/>
      </c>
      <c r="C977" s="488"/>
      <c r="D977" s="488"/>
      <c r="E977" s="488"/>
      <c r="F977" s="488"/>
      <c r="G977" s="488"/>
      <c r="H977" s="488"/>
      <c r="I977" s="488"/>
      <c r="J977" s="494" t="str">
        <f>IF(基本情報入力シート!M1014="","",基本情報入力シート!M1014)</f>
        <v/>
      </c>
      <c r="K977" s="495" t="str">
        <f>IF(基本情報入力シート!R1014="","",基本情報入力シート!R1014)</f>
        <v/>
      </c>
      <c r="L977" s="495" t="str">
        <f>IF(基本情報入力シート!W1014="","",基本情報入力シート!W1014)</f>
        <v/>
      </c>
      <c r="M977" s="502" t="str">
        <f>IF(基本情報入力シート!X1014="","",基本情報入力シート!X1014)</f>
        <v/>
      </c>
      <c r="N977" s="512" t="str">
        <f>IF(基本情報入力シート!Y1014="","",基本情報入力シート!Y1014)</f>
        <v/>
      </c>
      <c r="O977" s="519"/>
      <c r="P977" s="523"/>
      <c r="Q977" s="526"/>
      <c r="R977" s="533"/>
      <c r="S977" s="537"/>
      <c r="T977" s="541" t="e">
        <v>#N/A</v>
      </c>
      <c r="U977" s="545"/>
      <c r="V977" s="551"/>
      <c r="W977" s="552"/>
      <c r="X977" s="560" t="e">
        <v>#N/A</v>
      </c>
      <c r="Y977" s="560"/>
      <c r="Z977" s="564"/>
      <c r="AA977" s="569"/>
      <c r="AB977" s="573" t="e">
        <v>#N/A</v>
      </c>
      <c r="AC977" s="577"/>
      <c r="AD977" s="580" t="str">
        <f t="shared" si="60"/>
        <v/>
      </c>
      <c r="AE977" s="583" t="str">
        <f t="shared" si="61"/>
        <v/>
      </c>
      <c r="AF977" s="583" t="str">
        <f t="shared" si="62"/>
        <v/>
      </c>
      <c r="AG977" s="583" t="str">
        <f t="shared" si="63"/>
        <v/>
      </c>
    </row>
    <row r="978" spans="1:33" ht="24.9" customHeight="1">
      <c r="A978" s="477">
        <v>963</v>
      </c>
      <c r="B978" s="488" t="str">
        <f>IF(基本情報入力シート!C1015="","",基本情報入力シート!C1015)</f>
        <v/>
      </c>
      <c r="C978" s="488"/>
      <c r="D978" s="488"/>
      <c r="E978" s="488"/>
      <c r="F978" s="488"/>
      <c r="G978" s="488"/>
      <c r="H978" s="488"/>
      <c r="I978" s="488"/>
      <c r="J978" s="494" t="str">
        <f>IF(基本情報入力シート!M1015="","",基本情報入力シート!M1015)</f>
        <v/>
      </c>
      <c r="K978" s="495" t="str">
        <f>IF(基本情報入力シート!R1015="","",基本情報入力シート!R1015)</f>
        <v/>
      </c>
      <c r="L978" s="495" t="str">
        <f>IF(基本情報入力シート!W1015="","",基本情報入力シート!W1015)</f>
        <v/>
      </c>
      <c r="M978" s="502" t="str">
        <f>IF(基本情報入力シート!X1015="","",基本情報入力シート!X1015)</f>
        <v/>
      </c>
      <c r="N978" s="512" t="str">
        <f>IF(基本情報入力シート!Y1015="","",基本情報入力シート!Y1015)</f>
        <v/>
      </c>
      <c r="O978" s="519"/>
      <c r="P978" s="523"/>
      <c r="Q978" s="526"/>
      <c r="R978" s="533"/>
      <c r="S978" s="537"/>
      <c r="T978" s="541" t="e">
        <v>#N/A</v>
      </c>
      <c r="U978" s="545"/>
      <c r="V978" s="551"/>
      <c r="W978" s="552"/>
      <c r="X978" s="560" t="e">
        <v>#N/A</v>
      </c>
      <c r="Y978" s="560"/>
      <c r="Z978" s="564"/>
      <c r="AA978" s="569"/>
      <c r="AB978" s="573" t="e">
        <v>#N/A</v>
      </c>
      <c r="AC978" s="577"/>
      <c r="AD978" s="580" t="str">
        <f t="shared" si="60"/>
        <v/>
      </c>
      <c r="AE978" s="583" t="str">
        <f t="shared" si="61"/>
        <v/>
      </c>
      <c r="AF978" s="583" t="str">
        <f t="shared" si="62"/>
        <v/>
      </c>
      <c r="AG978" s="583" t="str">
        <f t="shared" si="63"/>
        <v/>
      </c>
    </row>
    <row r="979" spans="1:33" ht="24.9" customHeight="1">
      <c r="A979" s="477">
        <v>964</v>
      </c>
      <c r="B979" s="488" t="str">
        <f>IF(基本情報入力シート!C1016="","",基本情報入力シート!C1016)</f>
        <v/>
      </c>
      <c r="C979" s="488"/>
      <c r="D979" s="488"/>
      <c r="E979" s="488"/>
      <c r="F979" s="488"/>
      <c r="G979" s="488"/>
      <c r="H979" s="488"/>
      <c r="I979" s="488"/>
      <c r="J979" s="494" t="str">
        <f>IF(基本情報入力シート!M1016="","",基本情報入力シート!M1016)</f>
        <v/>
      </c>
      <c r="K979" s="495" t="str">
        <f>IF(基本情報入力シート!R1016="","",基本情報入力シート!R1016)</f>
        <v/>
      </c>
      <c r="L979" s="495" t="str">
        <f>IF(基本情報入力シート!W1016="","",基本情報入力シート!W1016)</f>
        <v/>
      </c>
      <c r="M979" s="502" t="str">
        <f>IF(基本情報入力シート!X1016="","",基本情報入力シート!X1016)</f>
        <v/>
      </c>
      <c r="N979" s="512" t="str">
        <f>IF(基本情報入力シート!Y1016="","",基本情報入力シート!Y1016)</f>
        <v/>
      </c>
      <c r="O979" s="519"/>
      <c r="P979" s="523"/>
      <c r="Q979" s="526"/>
      <c r="R979" s="533"/>
      <c r="S979" s="537"/>
      <c r="T979" s="541" t="e">
        <v>#N/A</v>
      </c>
      <c r="U979" s="545"/>
      <c r="V979" s="551"/>
      <c r="W979" s="552"/>
      <c r="X979" s="560" t="e">
        <v>#N/A</v>
      </c>
      <c r="Y979" s="560"/>
      <c r="Z979" s="564"/>
      <c r="AA979" s="569"/>
      <c r="AB979" s="573" t="e">
        <v>#N/A</v>
      </c>
      <c r="AC979" s="577"/>
      <c r="AD979" s="580" t="str">
        <f t="shared" si="60"/>
        <v/>
      </c>
      <c r="AE979" s="583" t="str">
        <f t="shared" si="61"/>
        <v/>
      </c>
      <c r="AF979" s="583" t="str">
        <f t="shared" si="62"/>
        <v/>
      </c>
      <c r="AG979" s="583" t="str">
        <f t="shared" si="63"/>
        <v/>
      </c>
    </row>
    <row r="980" spans="1:33" ht="24.9" customHeight="1">
      <c r="A980" s="477">
        <v>965</v>
      </c>
      <c r="B980" s="488" t="str">
        <f>IF(基本情報入力シート!C1017="","",基本情報入力シート!C1017)</f>
        <v/>
      </c>
      <c r="C980" s="488"/>
      <c r="D980" s="488"/>
      <c r="E980" s="488"/>
      <c r="F980" s="488"/>
      <c r="G980" s="488"/>
      <c r="H980" s="488"/>
      <c r="I980" s="488"/>
      <c r="J980" s="494" t="str">
        <f>IF(基本情報入力シート!M1017="","",基本情報入力シート!M1017)</f>
        <v/>
      </c>
      <c r="K980" s="495" t="str">
        <f>IF(基本情報入力シート!R1017="","",基本情報入力シート!R1017)</f>
        <v/>
      </c>
      <c r="L980" s="495" t="str">
        <f>IF(基本情報入力シート!W1017="","",基本情報入力シート!W1017)</f>
        <v/>
      </c>
      <c r="M980" s="502" t="str">
        <f>IF(基本情報入力シート!X1017="","",基本情報入力シート!X1017)</f>
        <v/>
      </c>
      <c r="N980" s="512" t="str">
        <f>IF(基本情報入力シート!Y1017="","",基本情報入力シート!Y1017)</f>
        <v/>
      </c>
      <c r="O980" s="519"/>
      <c r="P980" s="523"/>
      <c r="Q980" s="526"/>
      <c r="R980" s="533"/>
      <c r="S980" s="537"/>
      <c r="T980" s="541" t="e">
        <v>#N/A</v>
      </c>
      <c r="U980" s="545"/>
      <c r="V980" s="551"/>
      <c r="W980" s="552"/>
      <c r="X980" s="560" t="e">
        <v>#N/A</v>
      </c>
      <c r="Y980" s="560"/>
      <c r="Z980" s="564"/>
      <c r="AA980" s="569"/>
      <c r="AB980" s="573" t="e">
        <v>#N/A</v>
      </c>
      <c r="AC980" s="577"/>
      <c r="AD980" s="580" t="str">
        <f t="shared" si="60"/>
        <v/>
      </c>
      <c r="AE980" s="583" t="str">
        <f t="shared" si="61"/>
        <v/>
      </c>
      <c r="AF980" s="583" t="str">
        <f t="shared" si="62"/>
        <v/>
      </c>
      <c r="AG980" s="583" t="str">
        <f t="shared" si="63"/>
        <v/>
      </c>
    </row>
    <row r="981" spans="1:33" ht="24.9" customHeight="1">
      <c r="A981" s="477">
        <v>966</v>
      </c>
      <c r="B981" s="488" t="str">
        <f>IF(基本情報入力シート!C1018="","",基本情報入力シート!C1018)</f>
        <v/>
      </c>
      <c r="C981" s="488"/>
      <c r="D981" s="488"/>
      <c r="E981" s="488"/>
      <c r="F981" s="488"/>
      <c r="G981" s="488"/>
      <c r="H981" s="488"/>
      <c r="I981" s="488"/>
      <c r="J981" s="494" t="str">
        <f>IF(基本情報入力シート!M1018="","",基本情報入力シート!M1018)</f>
        <v/>
      </c>
      <c r="K981" s="495" t="str">
        <f>IF(基本情報入力シート!R1018="","",基本情報入力シート!R1018)</f>
        <v/>
      </c>
      <c r="L981" s="495" t="str">
        <f>IF(基本情報入力シート!W1018="","",基本情報入力シート!W1018)</f>
        <v/>
      </c>
      <c r="M981" s="502" t="str">
        <f>IF(基本情報入力シート!X1018="","",基本情報入力シート!X1018)</f>
        <v/>
      </c>
      <c r="N981" s="512" t="str">
        <f>IF(基本情報入力シート!Y1018="","",基本情報入力シート!Y1018)</f>
        <v/>
      </c>
      <c r="O981" s="519"/>
      <c r="P981" s="523"/>
      <c r="Q981" s="526"/>
      <c r="R981" s="533"/>
      <c r="S981" s="537"/>
      <c r="T981" s="541" t="e">
        <v>#N/A</v>
      </c>
      <c r="U981" s="545"/>
      <c r="V981" s="551"/>
      <c r="W981" s="552"/>
      <c r="X981" s="560" t="e">
        <v>#N/A</v>
      </c>
      <c r="Y981" s="560"/>
      <c r="Z981" s="564"/>
      <c r="AA981" s="569"/>
      <c r="AB981" s="573" t="e">
        <v>#N/A</v>
      </c>
      <c r="AC981" s="577"/>
      <c r="AD981" s="580" t="str">
        <f t="shared" si="60"/>
        <v/>
      </c>
      <c r="AE981" s="583" t="str">
        <f t="shared" si="61"/>
        <v/>
      </c>
      <c r="AF981" s="583" t="str">
        <f t="shared" si="62"/>
        <v/>
      </c>
      <c r="AG981" s="583" t="str">
        <f t="shared" si="63"/>
        <v/>
      </c>
    </row>
    <row r="982" spans="1:33" ht="24.9" customHeight="1">
      <c r="A982" s="477">
        <v>967</v>
      </c>
      <c r="B982" s="488" t="str">
        <f>IF(基本情報入力シート!C1019="","",基本情報入力シート!C1019)</f>
        <v/>
      </c>
      <c r="C982" s="488"/>
      <c r="D982" s="488"/>
      <c r="E982" s="488"/>
      <c r="F982" s="488"/>
      <c r="G982" s="488"/>
      <c r="H982" s="488"/>
      <c r="I982" s="488"/>
      <c r="J982" s="494" t="str">
        <f>IF(基本情報入力シート!M1019="","",基本情報入力シート!M1019)</f>
        <v/>
      </c>
      <c r="K982" s="495" t="str">
        <f>IF(基本情報入力シート!R1019="","",基本情報入力シート!R1019)</f>
        <v/>
      </c>
      <c r="L982" s="495" t="str">
        <f>IF(基本情報入力シート!W1019="","",基本情報入力シート!W1019)</f>
        <v/>
      </c>
      <c r="M982" s="502" t="str">
        <f>IF(基本情報入力シート!X1019="","",基本情報入力シート!X1019)</f>
        <v/>
      </c>
      <c r="N982" s="512" t="str">
        <f>IF(基本情報入力シート!Y1019="","",基本情報入力シート!Y1019)</f>
        <v/>
      </c>
      <c r="O982" s="519"/>
      <c r="P982" s="523"/>
      <c r="Q982" s="526"/>
      <c r="R982" s="533"/>
      <c r="S982" s="537"/>
      <c r="T982" s="541" t="e">
        <v>#N/A</v>
      </c>
      <c r="U982" s="545"/>
      <c r="V982" s="551"/>
      <c r="W982" s="552"/>
      <c r="X982" s="560" t="e">
        <v>#N/A</v>
      </c>
      <c r="Y982" s="560"/>
      <c r="Z982" s="564"/>
      <c r="AA982" s="569"/>
      <c r="AB982" s="573" t="e">
        <v>#N/A</v>
      </c>
      <c r="AC982" s="577"/>
      <c r="AD982" s="580" t="str">
        <f t="shared" si="60"/>
        <v/>
      </c>
      <c r="AE982" s="583" t="str">
        <f t="shared" si="61"/>
        <v/>
      </c>
      <c r="AF982" s="583" t="str">
        <f t="shared" si="62"/>
        <v/>
      </c>
      <c r="AG982" s="583" t="str">
        <f t="shared" si="63"/>
        <v/>
      </c>
    </row>
    <row r="983" spans="1:33" ht="24.9" customHeight="1">
      <c r="A983" s="477">
        <v>968</v>
      </c>
      <c r="B983" s="488" t="str">
        <f>IF(基本情報入力シート!C1020="","",基本情報入力シート!C1020)</f>
        <v/>
      </c>
      <c r="C983" s="488"/>
      <c r="D983" s="488"/>
      <c r="E983" s="488"/>
      <c r="F983" s="488"/>
      <c r="G983" s="488"/>
      <c r="H983" s="488"/>
      <c r="I983" s="488"/>
      <c r="J983" s="494" t="str">
        <f>IF(基本情報入力シート!M1020="","",基本情報入力シート!M1020)</f>
        <v/>
      </c>
      <c r="K983" s="495" t="str">
        <f>IF(基本情報入力シート!R1020="","",基本情報入力シート!R1020)</f>
        <v/>
      </c>
      <c r="L983" s="495" t="str">
        <f>IF(基本情報入力シート!W1020="","",基本情報入力シート!W1020)</f>
        <v/>
      </c>
      <c r="M983" s="502" t="str">
        <f>IF(基本情報入力シート!X1020="","",基本情報入力シート!X1020)</f>
        <v/>
      </c>
      <c r="N983" s="512" t="str">
        <f>IF(基本情報入力シート!Y1020="","",基本情報入力シート!Y1020)</f>
        <v/>
      </c>
      <c r="O983" s="519"/>
      <c r="P983" s="523"/>
      <c r="Q983" s="526"/>
      <c r="R983" s="533"/>
      <c r="S983" s="537"/>
      <c r="T983" s="541" t="e">
        <v>#N/A</v>
      </c>
      <c r="U983" s="545"/>
      <c r="V983" s="551"/>
      <c r="W983" s="552"/>
      <c r="X983" s="560" t="e">
        <v>#N/A</v>
      </c>
      <c r="Y983" s="560"/>
      <c r="Z983" s="564"/>
      <c r="AA983" s="569"/>
      <c r="AB983" s="573" t="e">
        <v>#N/A</v>
      </c>
      <c r="AC983" s="577"/>
      <c r="AD983" s="580" t="str">
        <f t="shared" si="60"/>
        <v/>
      </c>
      <c r="AE983" s="583" t="str">
        <f t="shared" si="61"/>
        <v/>
      </c>
      <c r="AF983" s="583" t="str">
        <f t="shared" si="62"/>
        <v/>
      </c>
      <c r="AG983" s="583" t="str">
        <f t="shared" si="63"/>
        <v/>
      </c>
    </row>
    <row r="984" spans="1:33" ht="24.9" customHeight="1">
      <c r="A984" s="477">
        <v>969</v>
      </c>
      <c r="B984" s="488" t="str">
        <f>IF(基本情報入力シート!C1021="","",基本情報入力シート!C1021)</f>
        <v/>
      </c>
      <c r="C984" s="488"/>
      <c r="D984" s="488"/>
      <c r="E984" s="488"/>
      <c r="F984" s="488"/>
      <c r="G984" s="488"/>
      <c r="H984" s="488"/>
      <c r="I984" s="488"/>
      <c r="J984" s="494" t="str">
        <f>IF(基本情報入力シート!M1021="","",基本情報入力シート!M1021)</f>
        <v/>
      </c>
      <c r="K984" s="495" t="str">
        <f>IF(基本情報入力シート!R1021="","",基本情報入力シート!R1021)</f>
        <v/>
      </c>
      <c r="L984" s="495" t="str">
        <f>IF(基本情報入力シート!W1021="","",基本情報入力シート!W1021)</f>
        <v/>
      </c>
      <c r="M984" s="502" t="str">
        <f>IF(基本情報入力シート!X1021="","",基本情報入力シート!X1021)</f>
        <v/>
      </c>
      <c r="N984" s="512" t="str">
        <f>IF(基本情報入力シート!Y1021="","",基本情報入力シート!Y1021)</f>
        <v/>
      </c>
      <c r="O984" s="519"/>
      <c r="P984" s="523"/>
      <c r="Q984" s="526"/>
      <c r="R984" s="533"/>
      <c r="S984" s="537"/>
      <c r="T984" s="541" t="e">
        <v>#N/A</v>
      </c>
      <c r="U984" s="545"/>
      <c r="V984" s="551"/>
      <c r="W984" s="552"/>
      <c r="X984" s="560" t="e">
        <v>#N/A</v>
      </c>
      <c r="Y984" s="560"/>
      <c r="Z984" s="564"/>
      <c r="AA984" s="569"/>
      <c r="AB984" s="573" t="e">
        <v>#N/A</v>
      </c>
      <c r="AC984" s="577"/>
      <c r="AD984" s="580" t="str">
        <f t="shared" si="60"/>
        <v/>
      </c>
      <c r="AE984" s="583" t="str">
        <f t="shared" si="61"/>
        <v/>
      </c>
      <c r="AF984" s="583" t="str">
        <f t="shared" si="62"/>
        <v/>
      </c>
      <c r="AG984" s="583" t="str">
        <f t="shared" si="63"/>
        <v/>
      </c>
    </row>
    <row r="985" spans="1:33" ht="24.9" customHeight="1">
      <c r="A985" s="477">
        <v>970</v>
      </c>
      <c r="B985" s="488" t="str">
        <f>IF(基本情報入力シート!C1022="","",基本情報入力シート!C1022)</f>
        <v/>
      </c>
      <c r="C985" s="488"/>
      <c r="D985" s="488"/>
      <c r="E985" s="488"/>
      <c r="F985" s="488"/>
      <c r="G985" s="488"/>
      <c r="H985" s="488"/>
      <c r="I985" s="488"/>
      <c r="J985" s="494" t="str">
        <f>IF(基本情報入力シート!M1022="","",基本情報入力シート!M1022)</f>
        <v/>
      </c>
      <c r="K985" s="495" t="str">
        <f>IF(基本情報入力シート!R1022="","",基本情報入力シート!R1022)</f>
        <v/>
      </c>
      <c r="L985" s="495" t="str">
        <f>IF(基本情報入力シート!W1022="","",基本情報入力シート!W1022)</f>
        <v/>
      </c>
      <c r="M985" s="502" t="str">
        <f>IF(基本情報入力シート!X1022="","",基本情報入力シート!X1022)</f>
        <v/>
      </c>
      <c r="N985" s="512" t="str">
        <f>IF(基本情報入力シート!Y1022="","",基本情報入力シート!Y1022)</f>
        <v/>
      </c>
      <c r="O985" s="519"/>
      <c r="P985" s="523"/>
      <c r="Q985" s="526"/>
      <c r="R985" s="533"/>
      <c r="S985" s="537"/>
      <c r="T985" s="541" t="e">
        <v>#N/A</v>
      </c>
      <c r="U985" s="545"/>
      <c r="V985" s="551"/>
      <c r="W985" s="552"/>
      <c r="X985" s="560" t="e">
        <v>#N/A</v>
      </c>
      <c r="Y985" s="560"/>
      <c r="Z985" s="564"/>
      <c r="AA985" s="569"/>
      <c r="AB985" s="573" t="e">
        <v>#N/A</v>
      </c>
      <c r="AC985" s="577"/>
      <c r="AD985" s="580" t="str">
        <f t="shared" si="60"/>
        <v/>
      </c>
      <c r="AE985" s="583" t="str">
        <f t="shared" si="61"/>
        <v/>
      </c>
      <c r="AF985" s="583" t="str">
        <f t="shared" si="62"/>
        <v/>
      </c>
      <c r="AG985" s="583" t="str">
        <f t="shared" si="63"/>
        <v/>
      </c>
    </row>
    <row r="986" spans="1:33" ht="24.9" customHeight="1">
      <c r="A986" s="477">
        <v>971</v>
      </c>
      <c r="B986" s="488" t="str">
        <f>IF(基本情報入力シート!C1023="","",基本情報入力シート!C1023)</f>
        <v/>
      </c>
      <c r="C986" s="488"/>
      <c r="D986" s="488"/>
      <c r="E986" s="488"/>
      <c r="F986" s="488"/>
      <c r="G986" s="488"/>
      <c r="H986" s="488"/>
      <c r="I986" s="488"/>
      <c r="J986" s="494" t="str">
        <f>IF(基本情報入力シート!M1023="","",基本情報入力シート!M1023)</f>
        <v/>
      </c>
      <c r="K986" s="495" t="str">
        <f>IF(基本情報入力シート!R1023="","",基本情報入力シート!R1023)</f>
        <v/>
      </c>
      <c r="L986" s="495" t="str">
        <f>IF(基本情報入力シート!W1023="","",基本情報入力シート!W1023)</f>
        <v/>
      </c>
      <c r="M986" s="502" t="str">
        <f>IF(基本情報入力シート!X1023="","",基本情報入力シート!X1023)</f>
        <v/>
      </c>
      <c r="N986" s="512" t="str">
        <f>IF(基本情報入力シート!Y1023="","",基本情報入力シート!Y1023)</f>
        <v/>
      </c>
      <c r="O986" s="519"/>
      <c r="P986" s="523"/>
      <c r="Q986" s="526"/>
      <c r="R986" s="533"/>
      <c r="S986" s="537"/>
      <c r="T986" s="541" t="e">
        <v>#N/A</v>
      </c>
      <c r="U986" s="545"/>
      <c r="V986" s="551"/>
      <c r="W986" s="552"/>
      <c r="X986" s="560" t="e">
        <v>#N/A</v>
      </c>
      <c r="Y986" s="560"/>
      <c r="Z986" s="564"/>
      <c r="AA986" s="569"/>
      <c r="AB986" s="573" t="e">
        <v>#N/A</v>
      </c>
      <c r="AC986" s="577"/>
      <c r="AD986" s="580" t="str">
        <f t="shared" si="60"/>
        <v/>
      </c>
      <c r="AE986" s="583" t="str">
        <f t="shared" si="61"/>
        <v/>
      </c>
      <c r="AF986" s="583" t="str">
        <f t="shared" si="62"/>
        <v/>
      </c>
      <c r="AG986" s="583" t="str">
        <f t="shared" si="63"/>
        <v/>
      </c>
    </row>
    <row r="987" spans="1:33" ht="24.9" customHeight="1">
      <c r="A987" s="477">
        <v>972</v>
      </c>
      <c r="B987" s="488" t="str">
        <f>IF(基本情報入力シート!C1024="","",基本情報入力シート!C1024)</f>
        <v/>
      </c>
      <c r="C987" s="488"/>
      <c r="D987" s="488"/>
      <c r="E987" s="488"/>
      <c r="F987" s="488"/>
      <c r="G987" s="488"/>
      <c r="H987" s="488"/>
      <c r="I987" s="488"/>
      <c r="J987" s="494" t="str">
        <f>IF(基本情報入力シート!M1024="","",基本情報入力シート!M1024)</f>
        <v/>
      </c>
      <c r="K987" s="495" t="str">
        <f>IF(基本情報入力シート!R1024="","",基本情報入力シート!R1024)</f>
        <v/>
      </c>
      <c r="L987" s="495" t="str">
        <f>IF(基本情報入力シート!W1024="","",基本情報入力シート!W1024)</f>
        <v/>
      </c>
      <c r="M987" s="502" t="str">
        <f>IF(基本情報入力シート!X1024="","",基本情報入力シート!X1024)</f>
        <v/>
      </c>
      <c r="N987" s="512" t="str">
        <f>IF(基本情報入力シート!Y1024="","",基本情報入力シート!Y1024)</f>
        <v/>
      </c>
      <c r="O987" s="519"/>
      <c r="P987" s="523"/>
      <c r="Q987" s="526"/>
      <c r="R987" s="533"/>
      <c r="S987" s="537"/>
      <c r="T987" s="541" t="e">
        <v>#N/A</v>
      </c>
      <c r="U987" s="545"/>
      <c r="V987" s="551"/>
      <c r="W987" s="552"/>
      <c r="X987" s="560" t="e">
        <v>#N/A</v>
      </c>
      <c r="Y987" s="560"/>
      <c r="Z987" s="564"/>
      <c r="AA987" s="569"/>
      <c r="AB987" s="573" t="e">
        <v>#N/A</v>
      </c>
      <c r="AC987" s="577"/>
      <c r="AD987" s="580" t="str">
        <f t="shared" si="60"/>
        <v/>
      </c>
      <c r="AE987" s="583" t="str">
        <f t="shared" si="61"/>
        <v/>
      </c>
      <c r="AF987" s="583" t="str">
        <f t="shared" si="62"/>
        <v/>
      </c>
      <c r="AG987" s="583" t="str">
        <f t="shared" si="63"/>
        <v/>
      </c>
    </row>
    <row r="988" spans="1:33" ht="24.9" customHeight="1">
      <c r="A988" s="477">
        <v>973</v>
      </c>
      <c r="B988" s="488" t="str">
        <f>IF(基本情報入力シート!C1025="","",基本情報入力シート!C1025)</f>
        <v/>
      </c>
      <c r="C988" s="488"/>
      <c r="D988" s="488"/>
      <c r="E988" s="488"/>
      <c r="F988" s="488"/>
      <c r="G988" s="488"/>
      <c r="H988" s="488"/>
      <c r="I988" s="488"/>
      <c r="J988" s="494" t="str">
        <f>IF(基本情報入力シート!M1025="","",基本情報入力シート!M1025)</f>
        <v/>
      </c>
      <c r="K988" s="495" t="str">
        <f>IF(基本情報入力シート!R1025="","",基本情報入力シート!R1025)</f>
        <v/>
      </c>
      <c r="L988" s="495" t="str">
        <f>IF(基本情報入力シート!W1025="","",基本情報入力シート!W1025)</f>
        <v/>
      </c>
      <c r="M988" s="502" t="str">
        <f>IF(基本情報入力シート!X1025="","",基本情報入力シート!X1025)</f>
        <v/>
      </c>
      <c r="N988" s="512" t="str">
        <f>IF(基本情報入力シート!Y1025="","",基本情報入力シート!Y1025)</f>
        <v/>
      </c>
      <c r="O988" s="519"/>
      <c r="P988" s="523"/>
      <c r="Q988" s="526"/>
      <c r="R988" s="533"/>
      <c r="S988" s="537"/>
      <c r="T988" s="541" t="e">
        <v>#N/A</v>
      </c>
      <c r="U988" s="545"/>
      <c r="V988" s="551"/>
      <c r="W988" s="552"/>
      <c r="X988" s="560" t="e">
        <v>#N/A</v>
      </c>
      <c r="Y988" s="560"/>
      <c r="Z988" s="564"/>
      <c r="AA988" s="569"/>
      <c r="AB988" s="573" t="e">
        <v>#N/A</v>
      </c>
      <c r="AC988" s="577"/>
      <c r="AD988" s="580" t="str">
        <f t="shared" si="60"/>
        <v/>
      </c>
      <c r="AE988" s="583" t="str">
        <f t="shared" si="61"/>
        <v/>
      </c>
      <c r="AF988" s="583" t="str">
        <f t="shared" si="62"/>
        <v/>
      </c>
      <c r="AG988" s="583" t="str">
        <f t="shared" si="63"/>
        <v/>
      </c>
    </row>
    <row r="989" spans="1:33" ht="24.9" customHeight="1">
      <c r="A989" s="477">
        <v>974</v>
      </c>
      <c r="B989" s="488" t="str">
        <f>IF(基本情報入力シート!C1026="","",基本情報入力シート!C1026)</f>
        <v/>
      </c>
      <c r="C989" s="488"/>
      <c r="D989" s="488"/>
      <c r="E989" s="488"/>
      <c r="F989" s="488"/>
      <c r="G989" s="488"/>
      <c r="H989" s="488"/>
      <c r="I989" s="488"/>
      <c r="J989" s="494" t="str">
        <f>IF(基本情報入力シート!M1026="","",基本情報入力シート!M1026)</f>
        <v/>
      </c>
      <c r="K989" s="495" t="str">
        <f>IF(基本情報入力シート!R1026="","",基本情報入力シート!R1026)</f>
        <v/>
      </c>
      <c r="L989" s="495" t="str">
        <f>IF(基本情報入力シート!W1026="","",基本情報入力シート!W1026)</f>
        <v/>
      </c>
      <c r="M989" s="502" t="str">
        <f>IF(基本情報入力シート!X1026="","",基本情報入力シート!X1026)</f>
        <v/>
      </c>
      <c r="N989" s="512" t="str">
        <f>IF(基本情報入力シート!Y1026="","",基本情報入力シート!Y1026)</f>
        <v/>
      </c>
      <c r="O989" s="519"/>
      <c r="P989" s="523"/>
      <c r="Q989" s="526"/>
      <c r="R989" s="533"/>
      <c r="S989" s="537"/>
      <c r="T989" s="541" t="e">
        <v>#N/A</v>
      </c>
      <c r="U989" s="545"/>
      <c r="V989" s="551"/>
      <c r="W989" s="552"/>
      <c r="X989" s="560" t="e">
        <v>#N/A</v>
      </c>
      <c r="Y989" s="560"/>
      <c r="Z989" s="564"/>
      <c r="AA989" s="569"/>
      <c r="AB989" s="573" t="e">
        <v>#N/A</v>
      </c>
      <c r="AC989" s="577"/>
      <c r="AD989" s="580" t="str">
        <f t="shared" si="60"/>
        <v/>
      </c>
      <c r="AE989" s="583" t="str">
        <f t="shared" si="61"/>
        <v/>
      </c>
      <c r="AF989" s="583" t="str">
        <f t="shared" si="62"/>
        <v/>
      </c>
      <c r="AG989" s="583" t="str">
        <f t="shared" si="63"/>
        <v/>
      </c>
    </row>
    <row r="990" spans="1:33" ht="24.9" customHeight="1">
      <c r="A990" s="477">
        <v>975</v>
      </c>
      <c r="B990" s="488" t="str">
        <f>IF(基本情報入力シート!C1027="","",基本情報入力シート!C1027)</f>
        <v/>
      </c>
      <c r="C990" s="488"/>
      <c r="D990" s="488"/>
      <c r="E990" s="488"/>
      <c r="F990" s="488"/>
      <c r="G990" s="488"/>
      <c r="H990" s="488"/>
      <c r="I990" s="488"/>
      <c r="J990" s="494" t="str">
        <f>IF(基本情報入力シート!M1027="","",基本情報入力シート!M1027)</f>
        <v/>
      </c>
      <c r="K990" s="495" t="str">
        <f>IF(基本情報入力シート!R1027="","",基本情報入力シート!R1027)</f>
        <v/>
      </c>
      <c r="L990" s="495" t="str">
        <f>IF(基本情報入力シート!W1027="","",基本情報入力シート!W1027)</f>
        <v/>
      </c>
      <c r="M990" s="502" t="str">
        <f>IF(基本情報入力シート!X1027="","",基本情報入力シート!X1027)</f>
        <v/>
      </c>
      <c r="N990" s="512" t="str">
        <f>IF(基本情報入力シート!Y1027="","",基本情報入力シート!Y1027)</f>
        <v/>
      </c>
      <c r="O990" s="519"/>
      <c r="P990" s="523"/>
      <c r="Q990" s="526"/>
      <c r="R990" s="533"/>
      <c r="S990" s="537"/>
      <c r="T990" s="541" t="e">
        <v>#N/A</v>
      </c>
      <c r="U990" s="545"/>
      <c r="V990" s="551"/>
      <c r="W990" s="552"/>
      <c r="X990" s="560" t="e">
        <v>#N/A</v>
      </c>
      <c r="Y990" s="560"/>
      <c r="Z990" s="564"/>
      <c r="AA990" s="569"/>
      <c r="AB990" s="573" t="e">
        <v>#N/A</v>
      </c>
      <c r="AC990" s="577"/>
      <c r="AD990" s="580" t="str">
        <f t="shared" si="60"/>
        <v/>
      </c>
      <c r="AE990" s="583" t="str">
        <f t="shared" si="61"/>
        <v/>
      </c>
      <c r="AF990" s="583" t="str">
        <f t="shared" si="62"/>
        <v/>
      </c>
      <c r="AG990" s="583" t="str">
        <f t="shared" si="63"/>
        <v/>
      </c>
    </row>
    <row r="991" spans="1:33" ht="24.9" customHeight="1">
      <c r="A991" s="477">
        <v>976</v>
      </c>
      <c r="B991" s="488" t="str">
        <f>IF(基本情報入力シート!C1028="","",基本情報入力シート!C1028)</f>
        <v/>
      </c>
      <c r="C991" s="488"/>
      <c r="D991" s="488"/>
      <c r="E991" s="488"/>
      <c r="F991" s="488"/>
      <c r="G991" s="488"/>
      <c r="H991" s="488"/>
      <c r="I991" s="488"/>
      <c r="J991" s="494" t="str">
        <f>IF(基本情報入力シート!M1028="","",基本情報入力シート!M1028)</f>
        <v/>
      </c>
      <c r="K991" s="495" t="str">
        <f>IF(基本情報入力シート!R1028="","",基本情報入力シート!R1028)</f>
        <v/>
      </c>
      <c r="L991" s="495" t="str">
        <f>IF(基本情報入力シート!W1028="","",基本情報入力シート!W1028)</f>
        <v/>
      </c>
      <c r="M991" s="502" t="str">
        <f>IF(基本情報入力シート!X1028="","",基本情報入力シート!X1028)</f>
        <v/>
      </c>
      <c r="N991" s="512" t="str">
        <f>IF(基本情報入力シート!Y1028="","",基本情報入力シート!Y1028)</f>
        <v/>
      </c>
      <c r="O991" s="519"/>
      <c r="P991" s="523"/>
      <c r="Q991" s="526"/>
      <c r="R991" s="533"/>
      <c r="S991" s="537"/>
      <c r="T991" s="541" t="e">
        <v>#N/A</v>
      </c>
      <c r="U991" s="545"/>
      <c r="V991" s="551"/>
      <c r="W991" s="552"/>
      <c r="X991" s="560" t="e">
        <v>#N/A</v>
      </c>
      <c r="Y991" s="560"/>
      <c r="Z991" s="564"/>
      <c r="AA991" s="569"/>
      <c r="AB991" s="573" t="e">
        <v>#N/A</v>
      </c>
      <c r="AC991" s="577"/>
      <c r="AD991" s="580" t="str">
        <f t="shared" si="60"/>
        <v/>
      </c>
      <c r="AE991" s="583" t="str">
        <f t="shared" si="61"/>
        <v/>
      </c>
      <c r="AF991" s="583" t="str">
        <f t="shared" si="62"/>
        <v/>
      </c>
      <c r="AG991" s="583" t="str">
        <f t="shared" si="63"/>
        <v/>
      </c>
    </row>
    <row r="992" spans="1:33" ht="24.9" customHeight="1">
      <c r="A992" s="477">
        <v>977</v>
      </c>
      <c r="B992" s="488" t="str">
        <f>IF(基本情報入力シート!C1029="","",基本情報入力シート!C1029)</f>
        <v/>
      </c>
      <c r="C992" s="488"/>
      <c r="D992" s="488"/>
      <c r="E992" s="488"/>
      <c r="F992" s="488"/>
      <c r="G992" s="488"/>
      <c r="H992" s="488"/>
      <c r="I992" s="488"/>
      <c r="J992" s="494" t="str">
        <f>IF(基本情報入力シート!M1029="","",基本情報入力シート!M1029)</f>
        <v/>
      </c>
      <c r="K992" s="495" t="str">
        <f>IF(基本情報入力シート!R1029="","",基本情報入力シート!R1029)</f>
        <v/>
      </c>
      <c r="L992" s="495" t="str">
        <f>IF(基本情報入力シート!W1029="","",基本情報入力シート!W1029)</f>
        <v/>
      </c>
      <c r="M992" s="502" t="str">
        <f>IF(基本情報入力シート!X1029="","",基本情報入力シート!X1029)</f>
        <v/>
      </c>
      <c r="N992" s="512" t="str">
        <f>IF(基本情報入力シート!Y1029="","",基本情報入力シート!Y1029)</f>
        <v/>
      </c>
      <c r="O992" s="519"/>
      <c r="P992" s="523"/>
      <c r="Q992" s="526"/>
      <c r="R992" s="533"/>
      <c r="S992" s="537"/>
      <c r="T992" s="541" t="e">
        <v>#N/A</v>
      </c>
      <c r="U992" s="545"/>
      <c r="V992" s="551"/>
      <c r="W992" s="552"/>
      <c r="X992" s="560" t="e">
        <v>#N/A</v>
      </c>
      <c r="Y992" s="560"/>
      <c r="Z992" s="564"/>
      <c r="AA992" s="569"/>
      <c r="AB992" s="573" t="e">
        <v>#N/A</v>
      </c>
      <c r="AC992" s="577"/>
      <c r="AD992" s="580" t="str">
        <f t="shared" si="60"/>
        <v/>
      </c>
      <c r="AE992" s="583" t="str">
        <f t="shared" si="61"/>
        <v/>
      </c>
      <c r="AF992" s="583" t="str">
        <f t="shared" si="62"/>
        <v/>
      </c>
      <c r="AG992" s="583" t="str">
        <f t="shared" si="63"/>
        <v/>
      </c>
    </row>
    <row r="993" spans="1:33" ht="24.9" customHeight="1">
      <c r="A993" s="477">
        <v>978</v>
      </c>
      <c r="B993" s="488" t="str">
        <f>IF(基本情報入力シート!C1030="","",基本情報入力シート!C1030)</f>
        <v/>
      </c>
      <c r="C993" s="488"/>
      <c r="D993" s="488"/>
      <c r="E993" s="488"/>
      <c r="F993" s="488"/>
      <c r="G993" s="488"/>
      <c r="H993" s="488"/>
      <c r="I993" s="488"/>
      <c r="J993" s="494" t="str">
        <f>IF(基本情報入力シート!M1030="","",基本情報入力シート!M1030)</f>
        <v/>
      </c>
      <c r="K993" s="495" t="str">
        <f>IF(基本情報入力シート!R1030="","",基本情報入力シート!R1030)</f>
        <v/>
      </c>
      <c r="L993" s="495" t="str">
        <f>IF(基本情報入力シート!W1030="","",基本情報入力シート!W1030)</f>
        <v/>
      </c>
      <c r="M993" s="502" t="str">
        <f>IF(基本情報入力シート!X1030="","",基本情報入力シート!X1030)</f>
        <v/>
      </c>
      <c r="N993" s="512" t="str">
        <f>IF(基本情報入力シート!Y1030="","",基本情報入力シート!Y1030)</f>
        <v/>
      </c>
      <c r="O993" s="519"/>
      <c r="P993" s="523"/>
      <c r="Q993" s="526"/>
      <c r="R993" s="533"/>
      <c r="S993" s="537"/>
      <c r="T993" s="541" t="e">
        <v>#N/A</v>
      </c>
      <c r="U993" s="545"/>
      <c r="V993" s="551"/>
      <c r="W993" s="552"/>
      <c r="X993" s="560" t="e">
        <v>#N/A</v>
      </c>
      <c r="Y993" s="560"/>
      <c r="Z993" s="564"/>
      <c r="AA993" s="569"/>
      <c r="AB993" s="573" t="e">
        <v>#N/A</v>
      </c>
      <c r="AC993" s="577"/>
      <c r="AD993" s="580" t="str">
        <f t="shared" si="60"/>
        <v/>
      </c>
      <c r="AE993" s="583" t="str">
        <f t="shared" si="61"/>
        <v/>
      </c>
      <c r="AF993" s="583" t="str">
        <f t="shared" si="62"/>
        <v/>
      </c>
      <c r="AG993" s="583" t="str">
        <f t="shared" si="63"/>
        <v/>
      </c>
    </row>
    <row r="994" spans="1:33" ht="24.9" customHeight="1">
      <c r="A994" s="477">
        <v>979</v>
      </c>
      <c r="B994" s="488" t="str">
        <f>IF(基本情報入力シート!C1031="","",基本情報入力シート!C1031)</f>
        <v/>
      </c>
      <c r="C994" s="488"/>
      <c r="D994" s="488"/>
      <c r="E994" s="488"/>
      <c r="F994" s="488"/>
      <c r="G994" s="488"/>
      <c r="H994" s="488"/>
      <c r="I994" s="488"/>
      <c r="J994" s="494" t="str">
        <f>IF(基本情報入力シート!M1031="","",基本情報入力シート!M1031)</f>
        <v/>
      </c>
      <c r="K994" s="495" t="str">
        <f>IF(基本情報入力シート!R1031="","",基本情報入力シート!R1031)</f>
        <v/>
      </c>
      <c r="L994" s="495" t="str">
        <f>IF(基本情報入力シート!W1031="","",基本情報入力シート!W1031)</f>
        <v/>
      </c>
      <c r="M994" s="502" t="str">
        <f>IF(基本情報入力シート!X1031="","",基本情報入力シート!X1031)</f>
        <v/>
      </c>
      <c r="N994" s="512" t="str">
        <f>IF(基本情報入力シート!Y1031="","",基本情報入力シート!Y1031)</f>
        <v/>
      </c>
      <c r="O994" s="519"/>
      <c r="P994" s="523"/>
      <c r="Q994" s="526"/>
      <c r="R994" s="533"/>
      <c r="S994" s="537"/>
      <c r="T994" s="541" t="e">
        <v>#N/A</v>
      </c>
      <c r="U994" s="545"/>
      <c r="V994" s="551"/>
      <c r="W994" s="552"/>
      <c r="X994" s="560" t="e">
        <v>#N/A</v>
      </c>
      <c r="Y994" s="560"/>
      <c r="Z994" s="564"/>
      <c r="AA994" s="569"/>
      <c r="AB994" s="573" t="e">
        <v>#N/A</v>
      </c>
      <c r="AC994" s="577"/>
      <c r="AD994" s="580" t="str">
        <f t="shared" si="60"/>
        <v/>
      </c>
      <c r="AE994" s="583" t="str">
        <f t="shared" si="61"/>
        <v/>
      </c>
      <c r="AF994" s="583" t="str">
        <f t="shared" si="62"/>
        <v/>
      </c>
      <c r="AG994" s="583" t="str">
        <f t="shared" si="63"/>
        <v/>
      </c>
    </row>
    <row r="995" spans="1:33" ht="24.9" customHeight="1">
      <c r="A995" s="477">
        <v>980</v>
      </c>
      <c r="B995" s="488" t="str">
        <f>IF(基本情報入力シート!C1032="","",基本情報入力シート!C1032)</f>
        <v/>
      </c>
      <c r="C995" s="488"/>
      <c r="D995" s="488"/>
      <c r="E995" s="488"/>
      <c r="F995" s="488"/>
      <c r="G995" s="488"/>
      <c r="H995" s="488"/>
      <c r="I995" s="488"/>
      <c r="J995" s="494" t="str">
        <f>IF(基本情報入力シート!M1032="","",基本情報入力シート!M1032)</f>
        <v/>
      </c>
      <c r="K995" s="495" t="str">
        <f>IF(基本情報入力シート!R1032="","",基本情報入力シート!R1032)</f>
        <v/>
      </c>
      <c r="L995" s="495" t="str">
        <f>IF(基本情報入力シート!W1032="","",基本情報入力シート!W1032)</f>
        <v/>
      </c>
      <c r="M995" s="502" t="str">
        <f>IF(基本情報入力シート!X1032="","",基本情報入力シート!X1032)</f>
        <v/>
      </c>
      <c r="N995" s="512" t="str">
        <f>IF(基本情報入力シート!Y1032="","",基本情報入力シート!Y1032)</f>
        <v/>
      </c>
      <c r="O995" s="519"/>
      <c r="P995" s="523"/>
      <c r="Q995" s="526"/>
      <c r="R995" s="533"/>
      <c r="S995" s="537"/>
      <c r="T995" s="541" t="e">
        <v>#N/A</v>
      </c>
      <c r="U995" s="545"/>
      <c r="V995" s="551"/>
      <c r="W995" s="552"/>
      <c r="X995" s="560" t="e">
        <v>#N/A</v>
      </c>
      <c r="Y995" s="560"/>
      <c r="Z995" s="564"/>
      <c r="AA995" s="569"/>
      <c r="AB995" s="573" t="e">
        <v>#N/A</v>
      </c>
      <c r="AC995" s="577"/>
      <c r="AD995" s="580" t="str">
        <f t="shared" si="60"/>
        <v/>
      </c>
      <c r="AE995" s="583" t="str">
        <f t="shared" si="61"/>
        <v/>
      </c>
      <c r="AF995" s="583" t="str">
        <f t="shared" si="62"/>
        <v/>
      </c>
      <c r="AG995" s="583" t="str">
        <f t="shared" si="63"/>
        <v/>
      </c>
    </row>
    <row r="996" spans="1:33" ht="24.9" customHeight="1">
      <c r="A996" s="477">
        <v>981</v>
      </c>
      <c r="B996" s="488" t="str">
        <f>IF(基本情報入力シート!C1033="","",基本情報入力シート!C1033)</f>
        <v/>
      </c>
      <c r="C996" s="488"/>
      <c r="D996" s="488"/>
      <c r="E996" s="488"/>
      <c r="F996" s="488"/>
      <c r="G996" s="488"/>
      <c r="H996" s="488"/>
      <c r="I996" s="488"/>
      <c r="J996" s="494" t="str">
        <f>IF(基本情報入力シート!M1033="","",基本情報入力シート!M1033)</f>
        <v/>
      </c>
      <c r="K996" s="495" t="str">
        <f>IF(基本情報入力シート!R1033="","",基本情報入力シート!R1033)</f>
        <v/>
      </c>
      <c r="L996" s="495" t="str">
        <f>IF(基本情報入力シート!W1033="","",基本情報入力シート!W1033)</f>
        <v/>
      </c>
      <c r="M996" s="502" t="str">
        <f>IF(基本情報入力シート!X1033="","",基本情報入力シート!X1033)</f>
        <v/>
      </c>
      <c r="N996" s="512" t="str">
        <f>IF(基本情報入力シート!Y1033="","",基本情報入力シート!Y1033)</f>
        <v/>
      </c>
      <c r="O996" s="519"/>
      <c r="P996" s="523"/>
      <c r="Q996" s="526"/>
      <c r="R996" s="533"/>
      <c r="S996" s="537"/>
      <c r="T996" s="541" t="e">
        <v>#N/A</v>
      </c>
      <c r="U996" s="545"/>
      <c r="V996" s="551"/>
      <c r="W996" s="552"/>
      <c r="X996" s="560" t="e">
        <v>#N/A</v>
      </c>
      <c r="Y996" s="560"/>
      <c r="Z996" s="564"/>
      <c r="AA996" s="569"/>
      <c r="AB996" s="573" t="e">
        <v>#N/A</v>
      </c>
      <c r="AC996" s="577"/>
      <c r="AD996" s="580" t="str">
        <f t="shared" si="60"/>
        <v/>
      </c>
      <c r="AE996" s="583" t="str">
        <f t="shared" si="61"/>
        <v/>
      </c>
      <c r="AF996" s="583" t="str">
        <f t="shared" si="62"/>
        <v/>
      </c>
      <c r="AG996" s="583" t="str">
        <f t="shared" si="63"/>
        <v/>
      </c>
    </row>
    <row r="997" spans="1:33" ht="24.9" customHeight="1">
      <c r="A997" s="477">
        <v>982</v>
      </c>
      <c r="B997" s="488" t="str">
        <f>IF(基本情報入力シート!C1034="","",基本情報入力シート!C1034)</f>
        <v/>
      </c>
      <c r="C997" s="488"/>
      <c r="D997" s="488"/>
      <c r="E997" s="488"/>
      <c r="F997" s="488"/>
      <c r="G997" s="488"/>
      <c r="H997" s="488"/>
      <c r="I997" s="488"/>
      <c r="J997" s="494" t="str">
        <f>IF(基本情報入力シート!M1034="","",基本情報入力シート!M1034)</f>
        <v/>
      </c>
      <c r="K997" s="495" t="str">
        <f>IF(基本情報入力シート!R1034="","",基本情報入力シート!R1034)</f>
        <v/>
      </c>
      <c r="L997" s="495" t="str">
        <f>IF(基本情報入力シート!W1034="","",基本情報入力シート!W1034)</f>
        <v/>
      </c>
      <c r="M997" s="502" t="str">
        <f>IF(基本情報入力シート!X1034="","",基本情報入力シート!X1034)</f>
        <v/>
      </c>
      <c r="N997" s="512" t="str">
        <f>IF(基本情報入力シート!Y1034="","",基本情報入力シート!Y1034)</f>
        <v/>
      </c>
      <c r="O997" s="519"/>
      <c r="P997" s="523"/>
      <c r="Q997" s="526"/>
      <c r="R997" s="533"/>
      <c r="S997" s="537"/>
      <c r="T997" s="541" t="e">
        <v>#N/A</v>
      </c>
      <c r="U997" s="545"/>
      <c r="V997" s="551"/>
      <c r="W997" s="552"/>
      <c r="X997" s="560" t="e">
        <v>#N/A</v>
      </c>
      <c r="Y997" s="560"/>
      <c r="Z997" s="564"/>
      <c r="AA997" s="569"/>
      <c r="AB997" s="573" t="e">
        <v>#N/A</v>
      </c>
      <c r="AC997" s="577"/>
      <c r="AD997" s="580" t="str">
        <f t="shared" si="60"/>
        <v/>
      </c>
      <c r="AE997" s="583" t="str">
        <f t="shared" si="61"/>
        <v/>
      </c>
      <c r="AF997" s="583" t="str">
        <f t="shared" si="62"/>
        <v/>
      </c>
      <c r="AG997" s="583" t="str">
        <f t="shared" si="63"/>
        <v/>
      </c>
    </row>
    <row r="998" spans="1:33" ht="24.9" customHeight="1">
      <c r="A998" s="477">
        <v>983</v>
      </c>
      <c r="B998" s="488" t="str">
        <f>IF(基本情報入力シート!C1035="","",基本情報入力シート!C1035)</f>
        <v/>
      </c>
      <c r="C998" s="488"/>
      <c r="D998" s="488"/>
      <c r="E998" s="488"/>
      <c r="F998" s="488"/>
      <c r="G998" s="488"/>
      <c r="H998" s="488"/>
      <c r="I998" s="488"/>
      <c r="J998" s="494" t="str">
        <f>IF(基本情報入力シート!M1035="","",基本情報入力シート!M1035)</f>
        <v/>
      </c>
      <c r="K998" s="495" t="str">
        <f>IF(基本情報入力シート!R1035="","",基本情報入力シート!R1035)</f>
        <v/>
      </c>
      <c r="L998" s="495" t="str">
        <f>IF(基本情報入力シート!W1035="","",基本情報入力シート!W1035)</f>
        <v/>
      </c>
      <c r="M998" s="502" t="str">
        <f>IF(基本情報入力シート!X1035="","",基本情報入力シート!X1035)</f>
        <v/>
      </c>
      <c r="N998" s="512" t="str">
        <f>IF(基本情報入力シート!Y1035="","",基本情報入力シート!Y1035)</f>
        <v/>
      </c>
      <c r="O998" s="519"/>
      <c r="P998" s="523"/>
      <c r="Q998" s="526"/>
      <c r="R998" s="533"/>
      <c r="S998" s="537"/>
      <c r="T998" s="541" t="e">
        <v>#N/A</v>
      </c>
      <c r="U998" s="545"/>
      <c r="V998" s="551"/>
      <c r="W998" s="552"/>
      <c r="X998" s="560" t="e">
        <v>#N/A</v>
      </c>
      <c r="Y998" s="560"/>
      <c r="Z998" s="564"/>
      <c r="AA998" s="569"/>
      <c r="AB998" s="573" t="e">
        <v>#N/A</v>
      </c>
      <c r="AC998" s="577"/>
      <c r="AD998" s="580" t="str">
        <f t="shared" si="60"/>
        <v/>
      </c>
      <c r="AE998" s="583" t="str">
        <f t="shared" si="61"/>
        <v/>
      </c>
      <c r="AF998" s="583" t="str">
        <f t="shared" si="62"/>
        <v/>
      </c>
      <c r="AG998" s="583" t="str">
        <f t="shared" si="63"/>
        <v/>
      </c>
    </row>
    <row r="999" spans="1:33" ht="24.9" customHeight="1">
      <c r="A999" s="477">
        <v>984</v>
      </c>
      <c r="B999" s="488" t="str">
        <f>IF(基本情報入力シート!C1036="","",基本情報入力シート!C1036)</f>
        <v/>
      </c>
      <c r="C999" s="488"/>
      <c r="D999" s="488"/>
      <c r="E999" s="488"/>
      <c r="F999" s="488"/>
      <c r="G999" s="488"/>
      <c r="H999" s="488"/>
      <c r="I999" s="488"/>
      <c r="J999" s="494" t="str">
        <f>IF(基本情報入力シート!M1036="","",基本情報入力シート!M1036)</f>
        <v/>
      </c>
      <c r="K999" s="495" t="str">
        <f>IF(基本情報入力シート!R1036="","",基本情報入力シート!R1036)</f>
        <v/>
      </c>
      <c r="L999" s="495" t="str">
        <f>IF(基本情報入力シート!W1036="","",基本情報入力シート!W1036)</f>
        <v/>
      </c>
      <c r="M999" s="502" t="str">
        <f>IF(基本情報入力シート!X1036="","",基本情報入力シート!X1036)</f>
        <v/>
      </c>
      <c r="N999" s="512" t="str">
        <f>IF(基本情報入力シート!Y1036="","",基本情報入力シート!Y1036)</f>
        <v/>
      </c>
      <c r="O999" s="519"/>
      <c r="P999" s="523"/>
      <c r="Q999" s="526"/>
      <c r="R999" s="533"/>
      <c r="S999" s="537"/>
      <c r="T999" s="541" t="e">
        <v>#N/A</v>
      </c>
      <c r="U999" s="545"/>
      <c r="V999" s="551"/>
      <c r="W999" s="552"/>
      <c r="X999" s="560" t="e">
        <v>#N/A</v>
      </c>
      <c r="Y999" s="560"/>
      <c r="Z999" s="564"/>
      <c r="AA999" s="569"/>
      <c r="AB999" s="573" t="e">
        <v>#N/A</v>
      </c>
      <c r="AC999" s="577"/>
      <c r="AD999" s="580" t="str">
        <f t="shared" si="60"/>
        <v/>
      </c>
      <c r="AE999" s="583" t="str">
        <f t="shared" si="61"/>
        <v/>
      </c>
      <c r="AF999" s="583" t="str">
        <f t="shared" si="62"/>
        <v/>
      </c>
      <c r="AG999" s="583" t="str">
        <f t="shared" si="63"/>
        <v/>
      </c>
    </row>
    <row r="1000" spans="1:33" ht="24.9" customHeight="1">
      <c r="A1000" s="477">
        <v>985</v>
      </c>
      <c r="B1000" s="488" t="str">
        <f>IF(基本情報入力シート!C1037="","",基本情報入力シート!C1037)</f>
        <v/>
      </c>
      <c r="C1000" s="488"/>
      <c r="D1000" s="488"/>
      <c r="E1000" s="488"/>
      <c r="F1000" s="488"/>
      <c r="G1000" s="488"/>
      <c r="H1000" s="488"/>
      <c r="I1000" s="488"/>
      <c r="J1000" s="494" t="str">
        <f>IF(基本情報入力シート!M1037="","",基本情報入力シート!M1037)</f>
        <v/>
      </c>
      <c r="K1000" s="495" t="str">
        <f>IF(基本情報入力シート!R1037="","",基本情報入力シート!R1037)</f>
        <v/>
      </c>
      <c r="L1000" s="495" t="str">
        <f>IF(基本情報入力シート!W1037="","",基本情報入力シート!W1037)</f>
        <v/>
      </c>
      <c r="M1000" s="502" t="str">
        <f>IF(基本情報入力シート!X1037="","",基本情報入力シート!X1037)</f>
        <v/>
      </c>
      <c r="N1000" s="512" t="str">
        <f>IF(基本情報入力シート!Y1037="","",基本情報入力シート!Y1037)</f>
        <v/>
      </c>
      <c r="O1000" s="519"/>
      <c r="P1000" s="523"/>
      <c r="Q1000" s="526"/>
      <c r="R1000" s="533"/>
      <c r="S1000" s="537"/>
      <c r="T1000" s="541" t="e">
        <v>#N/A</v>
      </c>
      <c r="U1000" s="545"/>
      <c r="V1000" s="551"/>
      <c r="W1000" s="552"/>
      <c r="X1000" s="560" t="e">
        <v>#N/A</v>
      </c>
      <c r="Y1000" s="560"/>
      <c r="Z1000" s="564"/>
      <c r="AA1000" s="569"/>
      <c r="AB1000" s="573" t="e">
        <v>#N/A</v>
      </c>
      <c r="AC1000" s="577"/>
      <c r="AD1000" s="580" t="str">
        <f t="shared" si="60"/>
        <v/>
      </c>
      <c r="AE1000" s="583" t="str">
        <f t="shared" si="61"/>
        <v/>
      </c>
      <c r="AF1000" s="583" t="str">
        <f t="shared" si="62"/>
        <v/>
      </c>
      <c r="AG1000" s="583" t="str">
        <f t="shared" si="63"/>
        <v/>
      </c>
    </row>
    <row r="1001" spans="1:33" ht="24.9" customHeight="1">
      <c r="A1001" s="477">
        <v>986</v>
      </c>
      <c r="B1001" s="488" t="str">
        <f>IF(基本情報入力シート!C1038="","",基本情報入力シート!C1038)</f>
        <v/>
      </c>
      <c r="C1001" s="488"/>
      <c r="D1001" s="488"/>
      <c r="E1001" s="488"/>
      <c r="F1001" s="488"/>
      <c r="G1001" s="488"/>
      <c r="H1001" s="488"/>
      <c r="I1001" s="488"/>
      <c r="J1001" s="494" t="str">
        <f>IF(基本情報入力シート!M1038="","",基本情報入力シート!M1038)</f>
        <v/>
      </c>
      <c r="K1001" s="495" t="str">
        <f>IF(基本情報入力シート!R1038="","",基本情報入力シート!R1038)</f>
        <v/>
      </c>
      <c r="L1001" s="495" t="str">
        <f>IF(基本情報入力シート!W1038="","",基本情報入力シート!W1038)</f>
        <v/>
      </c>
      <c r="M1001" s="502" t="str">
        <f>IF(基本情報入力シート!X1038="","",基本情報入力シート!X1038)</f>
        <v/>
      </c>
      <c r="N1001" s="512" t="str">
        <f>IF(基本情報入力シート!Y1038="","",基本情報入力シート!Y1038)</f>
        <v/>
      </c>
      <c r="O1001" s="519"/>
      <c r="P1001" s="523"/>
      <c r="Q1001" s="526"/>
      <c r="R1001" s="533"/>
      <c r="S1001" s="537"/>
      <c r="T1001" s="541" t="e">
        <v>#N/A</v>
      </c>
      <c r="U1001" s="545"/>
      <c r="V1001" s="551"/>
      <c r="W1001" s="552"/>
      <c r="X1001" s="560" t="e">
        <v>#N/A</v>
      </c>
      <c r="Y1001" s="560"/>
      <c r="Z1001" s="564"/>
      <c r="AA1001" s="569"/>
      <c r="AB1001" s="573" t="e">
        <v>#N/A</v>
      </c>
      <c r="AC1001" s="577"/>
      <c r="AD1001" s="580" t="str">
        <f t="shared" si="60"/>
        <v/>
      </c>
      <c r="AE1001" s="583" t="str">
        <f t="shared" si="61"/>
        <v/>
      </c>
      <c r="AF1001" s="583" t="str">
        <f t="shared" si="62"/>
        <v/>
      </c>
      <c r="AG1001" s="583" t="str">
        <f t="shared" si="63"/>
        <v/>
      </c>
    </row>
    <row r="1002" spans="1:33" ht="24.9" customHeight="1">
      <c r="A1002" s="477">
        <v>987</v>
      </c>
      <c r="B1002" s="488" t="str">
        <f>IF(基本情報入力シート!C1039="","",基本情報入力シート!C1039)</f>
        <v/>
      </c>
      <c r="C1002" s="488"/>
      <c r="D1002" s="488"/>
      <c r="E1002" s="488"/>
      <c r="F1002" s="488"/>
      <c r="G1002" s="488"/>
      <c r="H1002" s="488"/>
      <c r="I1002" s="488"/>
      <c r="J1002" s="494" t="str">
        <f>IF(基本情報入力シート!M1039="","",基本情報入力シート!M1039)</f>
        <v/>
      </c>
      <c r="K1002" s="495" t="str">
        <f>IF(基本情報入力シート!R1039="","",基本情報入力シート!R1039)</f>
        <v/>
      </c>
      <c r="L1002" s="495" t="str">
        <f>IF(基本情報入力シート!W1039="","",基本情報入力シート!W1039)</f>
        <v/>
      </c>
      <c r="M1002" s="502" t="str">
        <f>IF(基本情報入力シート!X1039="","",基本情報入力シート!X1039)</f>
        <v/>
      </c>
      <c r="N1002" s="512" t="str">
        <f>IF(基本情報入力シート!Y1039="","",基本情報入力シート!Y1039)</f>
        <v/>
      </c>
      <c r="O1002" s="519"/>
      <c r="P1002" s="523"/>
      <c r="Q1002" s="526"/>
      <c r="R1002" s="533"/>
      <c r="S1002" s="537"/>
      <c r="T1002" s="541" t="e">
        <v>#N/A</v>
      </c>
      <c r="U1002" s="545"/>
      <c r="V1002" s="551"/>
      <c r="W1002" s="552"/>
      <c r="X1002" s="560" t="e">
        <v>#N/A</v>
      </c>
      <c r="Y1002" s="560"/>
      <c r="Z1002" s="564"/>
      <c r="AA1002" s="569"/>
      <c r="AB1002" s="573" t="e">
        <v>#N/A</v>
      </c>
      <c r="AC1002" s="577"/>
      <c r="AD1002" s="580" t="str">
        <f t="shared" si="60"/>
        <v/>
      </c>
      <c r="AE1002" s="583" t="str">
        <f t="shared" si="61"/>
        <v/>
      </c>
      <c r="AF1002" s="583" t="str">
        <f t="shared" si="62"/>
        <v/>
      </c>
      <c r="AG1002" s="583" t="str">
        <f t="shared" si="63"/>
        <v/>
      </c>
    </row>
    <row r="1003" spans="1:33" ht="24.9" customHeight="1">
      <c r="A1003" s="477">
        <v>988</v>
      </c>
      <c r="B1003" s="488" t="str">
        <f>IF(基本情報入力シート!C1040="","",基本情報入力シート!C1040)</f>
        <v/>
      </c>
      <c r="C1003" s="488"/>
      <c r="D1003" s="488"/>
      <c r="E1003" s="488"/>
      <c r="F1003" s="488"/>
      <c r="G1003" s="488"/>
      <c r="H1003" s="488"/>
      <c r="I1003" s="488"/>
      <c r="J1003" s="494" t="str">
        <f>IF(基本情報入力シート!M1040="","",基本情報入力シート!M1040)</f>
        <v/>
      </c>
      <c r="K1003" s="495" t="str">
        <f>IF(基本情報入力シート!R1040="","",基本情報入力シート!R1040)</f>
        <v/>
      </c>
      <c r="L1003" s="495" t="str">
        <f>IF(基本情報入力シート!W1040="","",基本情報入力シート!W1040)</f>
        <v/>
      </c>
      <c r="M1003" s="502" t="str">
        <f>IF(基本情報入力シート!X1040="","",基本情報入力シート!X1040)</f>
        <v/>
      </c>
      <c r="N1003" s="512" t="str">
        <f>IF(基本情報入力シート!Y1040="","",基本情報入力シート!Y1040)</f>
        <v/>
      </c>
      <c r="O1003" s="519"/>
      <c r="P1003" s="523"/>
      <c r="Q1003" s="526"/>
      <c r="R1003" s="533"/>
      <c r="S1003" s="537"/>
      <c r="T1003" s="541" t="e">
        <v>#N/A</v>
      </c>
      <c r="U1003" s="545"/>
      <c r="V1003" s="551"/>
      <c r="W1003" s="552"/>
      <c r="X1003" s="560" t="e">
        <v>#N/A</v>
      </c>
      <c r="Y1003" s="560"/>
      <c r="Z1003" s="564"/>
      <c r="AA1003" s="569"/>
      <c r="AB1003" s="573" t="e">
        <v>#N/A</v>
      </c>
      <c r="AC1003" s="577"/>
      <c r="AD1003" s="580" t="str">
        <f t="shared" si="60"/>
        <v/>
      </c>
      <c r="AE1003" s="583" t="str">
        <f t="shared" si="61"/>
        <v/>
      </c>
      <c r="AF1003" s="583" t="str">
        <f t="shared" si="62"/>
        <v/>
      </c>
      <c r="AG1003" s="583" t="str">
        <f t="shared" si="63"/>
        <v/>
      </c>
    </row>
    <row r="1004" spans="1:33" ht="24.9" customHeight="1">
      <c r="A1004" s="477">
        <v>989</v>
      </c>
      <c r="B1004" s="488" t="str">
        <f>IF(基本情報入力シート!C1041="","",基本情報入力シート!C1041)</f>
        <v/>
      </c>
      <c r="C1004" s="488"/>
      <c r="D1004" s="488"/>
      <c r="E1004" s="488"/>
      <c r="F1004" s="488"/>
      <c r="G1004" s="488"/>
      <c r="H1004" s="488"/>
      <c r="I1004" s="488"/>
      <c r="J1004" s="494" t="str">
        <f>IF(基本情報入力シート!M1041="","",基本情報入力シート!M1041)</f>
        <v/>
      </c>
      <c r="K1004" s="495" t="str">
        <f>IF(基本情報入力シート!R1041="","",基本情報入力シート!R1041)</f>
        <v/>
      </c>
      <c r="L1004" s="495" t="str">
        <f>IF(基本情報入力シート!W1041="","",基本情報入力シート!W1041)</f>
        <v/>
      </c>
      <c r="M1004" s="502" t="str">
        <f>IF(基本情報入力シート!X1041="","",基本情報入力シート!X1041)</f>
        <v/>
      </c>
      <c r="N1004" s="512" t="str">
        <f>IF(基本情報入力シート!Y1041="","",基本情報入力シート!Y1041)</f>
        <v/>
      </c>
      <c r="O1004" s="519"/>
      <c r="P1004" s="523"/>
      <c r="Q1004" s="526"/>
      <c r="R1004" s="533"/>
      <c r="S1004" s="537"/>
      <c r="T1004" s="541" t="e">
        <v>#N/A</v>
      </c>
      <c r="U1004" s="545"/>
      <c r="V1004" s="551"/>
      <c r="W1004" s="552"/>
      <c r="X1004" s="560" t="e">
        <v>#N/A</v>
      </c>
      <c r="Y1004" s="560"/>
      <c r="Z1004" s="564"/>
      <c r="AA1004" s="569"/>
      <c r="AB1004" s="573" t="e">
        <v>#N/A</v>
      </c>
      <c r="AC1004" s="577"/>
      <c r="AD1004" s="580" t="str">
        <f t="shared" si="60"/>
        <v/>
      </c>
      <c r="AE1004" s="583" t="str">
        <f t="shared" si="61"/>
        <v/>
      </c>
      <c r="AF1004" s="583" t="str">
        <f t="shared" si="62"/>
        <v/>
      </c>
      <c r="AG1004" s="583" t="str">
        <f t="shared" si="63"/>
        <v/>
      </c>
    </row>
    <row r="1005" spans="1:33" ht="24.9" customHeight="1">
      <c r="A1005" s="477">
        <v>990</v>
      </c>
      <c r="B1005" s="488" t="str">
        <f>IF(基本情報入力シート!C1042="","",基本情報入力シート!C1042)</f>
        <v/>
      </c>
      <c r="C1005" s="488"/>
      <c r="D1005" s="488"/>
      <c r="E1005" s="488"/>
      <c r="F1005" s="488"/>
      <c r="G1005" s="488"/>
      <c r="H1005" s="488"/>
      <c r="I1005" s="488"/>
      <c r="J1005" s="494" t="str">
        <f>IF(基本情報入力シート!M1042="","",基本情報入力シート!M1042)</f>
        <v/>
      </c>
      <c r="K1005" s="495" t="str">
        <f>IF(基本情報入力シート!R1042="","",基本情報入力シート!R1042)</f>
        <v/>
      </c>
      <c r="L1005" s="495" t="str">
        <f>IF(基本情報入力シート!W1042="","",基本情報入力シート!W1042)</f>
        <v/>
      </c>
      <c r="M1005" s="502" t="str">
        <f>IF(基本情報入力シート!X1042="","",基本情報入力シート!X1042)</f>
        <v/>
      </c>
      <c r="N1005" s="512" t="str">
        <f>IF(基本情報入力シート!Y1042="","",基本情報入力シート!Y1042)</f>
        <v/>
      </c>
      <c r="O1005" s="519"/>
      <c r="P1005" s="523"/>
      <c r="Q1005" s="526"/>
      <c r="R1005" s="533"/>
      <c r="S1005" s="537"/>
      <c r="T1005" s="541" t="e">
        <v>#N/A</v>
      </c>
      <c r="U1005" s="545"/>
      <c r="V1005" s="551"/>
      <c r="W1005" s="552"/>
      <c r="X1005" s="560" t="e">
        <v>#N/A</v>
      </c>
      <c r="Y1005" s="560"/>
      <c r="Z1005" s="564"/>
      <c r="AA1005" s="569"/>
      <c r="AB1005" s="573" t="e">
        <v>#N/A</v>
      </c>
      <c r="AC1005" s="577"/>
      <c r="AD1005" s="580" t="str">
        <f t="shared" si="60"/>
        <v/>
      </c>
      <c r="AE1005" s="583" t="str">
        <f t="shared" si="61"/>
        <v/>
      </c>
      <c r="AF1005" s="583" t="str">
        <f t="shared" si="62"/>
        <v/>
      </c>
      <c r="AG1005" s="583" t="str">
        <f t="shared" si="63"/>
        <v/>
      </c>
    </row>
    <row r="1006" spans="1:33" ht="24.9" customHeight="1">
      <c r="A1006" s="477">
        <v>991</v>
      </c>
      <c r="B1006" s="488" t="str">
        <f>IF(基本情報入力シート!C1043="","",基本情報入力シート!C1043)</f>
        <v/>
      </c>
      <c r="C1006" s="488"/>
      <c r="D1006" s="488"/>
      <c r="E1006" s="488"/>
      <c r="F1006" s="488"/>
      <c r="G1006" s="488"/>
      <c r="H1006" s="488"/>
      <c r="I1006" s="488"/>
      <c r="J1006" s="494" t="str">
        <f>IF(基本情報入力シート!M1043="","",基本情報入力シート!M1043)</f>
        <v/>
      </c>
      <c r="K1006" s="495" t="str">
        <f>IF(基本情報入力シート!R1043="","",基本情報入力シート!R1043)</f>
        <v/>
      </c>
      <c r="L1006" s="495" t="str">
        <f>IF(基本情報入力シート!W1043="","",基本情報入力シート!W1043)</f>
        <v/>
      </c>
      <c r="M1006" s="502" t="str">
        <f>IF(基本情報入力シート!X1043="","",基本情報入力シート!X1043)</f>
        <v/>
      </c>
      <c r="N1006" s="512" t="str">
        <f>IF(基本情報入力シート!Y1043="","",基本情報入力シート!Y1043)</f>
        <v/>
      </c>
      <c r="O1006" s="519"/>
      <c r="P1006" s="523"/>
      <c r="Q1006" s="526"/>
      <c r="R1006" s="533"/>
      <c r="S1006" s="537"/>
      <c r="T1006" s="541" t="e">
        <v>#N/A</v>
      </c>
      <c r="U1006" s="545"/>
      <c r="V1006" s="551"/>
      <c r="W1006" s="552"/>
      <c r="X1006" s="560" t="e">
        <v>#N/A</v>
      </c>
      <c r="Y1006" s="560"/>
      <c r="Z1006" s="564"/>
      <c r="AA1006" s="569"/>
      <c r="AB1006" s="573" t="e">
        <v>#N/A</v>
      </c>
      <c r="AC1006" s="577"/>
      <c r="AD1006" s="580" t="str">
        <f t="shared" si="60"/>
        <v/>
      </c>
      <c r="AE1006" s="583" t="str">
        <f t="shared" si="61"/>
        <v/>
      </c>
      <c r="AF1006" s="583" t="str">
        <f t="shared" si="62"/>
        <v/>
      </c>
      <c r="AG1006" s="583" t="str">
        <f t="shared" si="63"/>
        <v/>
      </c>
    </row>
    <row r="1007" spans="1:33" ht="24.9" customHeight="1">
      <c r="A1007" s="477">
        <v>992</v>
      </c>
      <c r="B1007" s="488" t="str">
        <f>IF(基本情報入力シート!C1044="","",基本情報入力シート!C1044)</f>
        <v/>
      </c>
      <c r="C1007" s="488"/>
      <c r="D1007" s="488"/>
      <c r="E1007" s="488"/>
      <c r="F1007" s="488"/>
      <c r="G1007" s="488"/>
      <c r="H1007" s="488"/>
      <c r="I1007" s="488"/>
      <c r="J1007" s="494" t="str">
        <f>IF(基本情報入力シート!M1044="","",基本情報入力シート!M1044)</f>
        <v/>
      </c>
      <c r="K1007" s="495" t="str">
        <f>IF(基本情報入力シート!R1044="","",基本情報入力シート!R1044)</f>
        <v/>
      </c>
      <c r="L1007" s="495" t="str">
        <f>IF(基本情報入力シート!W1044="","",基本情報入力シート!W1044)</f>
        <v/>
      </c>
      <c r="M1007" s="502" t="str">
        <f>IF(基本情報入力シート!X1044="","",基本情報入力シート!X1044)</f>
        <v/>
      </c>
      <c r="N1007" s="512" t="str">
        <f>IF(基本情報入力シート!Y1044="","",基本情報入力シート!Y1044)</f>
        <v/>
      </c>
      <c r="O1007" s="519"/>
      <c r="P1007" s="523"/>
      <c r="Q1007" s="526"/>
      <c r="R1007" s="533"/>
      <c r="S1007" s="537"/>
      <c r="T1007" s="541" t="e">
        <v>#N/A</v>
      </c>
      <c r="U1007" s="545"/>
      <c r="V1007" s="551"/>
      <c r="W1007" s="552"/>
      <c r="X1007" s="560" t="e">
        <v>#N/A</v>
      </c>
      <c r="Y1007" s="560"/>
      <c r="Z1007" s="564"/>
      <c r="AA1007" s="569"/>
      <c r="AB1007" s="573" t="e">
        <v>#N/A</v>
      </c>
      <c r="AC1007" s="577"/>
      <c r="AD1007" s="580" t="str">
        <f t="shared" si="60"/>
        <v/>
      </c>
      <c r="AE1007" s="583" t="str">
        <f t="shared" si="61"/>
        <v/>
      </c>
      <c r="AF1007" s="583" t="str">
        <f t="shared" si="62"/>
        <v/>
      </c>
      <c r="AG1007" s="583" t="str">
        <f t="shared" si="63"/>
        <v/>
      </c>
    </row>
    <row r="1008" spans="1:33" ht="24.9" customHeight="1">
      <c r="A1008" s="477">
        <v>993</v>
      </c>
      <c r="B1008" s="488" t="str">
        <f>IF(基本情報入力シート!C1045="","",基本情報入力シート!C1045)</f>
        <v/>
      </c>
      <c r="C1008" s="488"/>
      <c r="D1008" s="488"/>
      <c r="E1008" s="488"/>
      <c r="F1008" s="488"/>
      <c r="G1008" s="488"/>
      <c r="H1008" s="488"/>
      <c r="I1008" s="488"/>
      <c r="J1008" s="494" t="str">
        <f>IF(基本情報入力シート!M1045="","",基本情報入力シート!M1045)</f>
        <v/>
      </c>
      <c r="K1008" s="495" t="str">
        <f>IF(基本情報入力シート!R1045="","",基本情報入力シート!R1045)</f>
        <v/>
      </c>
      <c r="L1008" s="495" t="str">
        <f>IF(基本情報入力シート!W1045="","",基本情報入力シート!W1045)</f>
        <v/>
      </c>
      <c r="M1008" s="502" t="str">
        <f>IF(基本情報入力シート!X1045="","",基本情報入力シート!X1045)</f>
        <v/>
      </c>
      <c r="N1008" s="512" t="str">
        <f>IF(基本情報入力シート!Y1045="","",基本情報入力シート!Y1045)</f>
        <v/>
      </c>
      <c r="O1008" s="519"/>
      <c r="P1008" s="523"/>
      <c r="Q1008" s="526"/>
      <c r="R1008" s="533"/>
      <c r="S1008" s="537"/>
      <c r="T1008" s="541" t="e">
        <v>#N/A</v>
      </c>
      <c r="U1008" s="545"/>
      <c r="V1008" s="551"/>
      <c r="W1008" s="552"/>
      <c r="X1008" s="560" t="e">
        <v>#N/A</v>
      </c>
      <c r="Y1008" s="560"/>
      <c r="Z1008" s="564"/>
      <c r="AA1008" s="569"/>
      <c r="AB1008" s="573" t="e">
        <v>#N/A</v>
      </c>
      <c r="AC1008" s="577"/>
      <c r="AD1008" s="580" t="str">
        <f t="shared" si="60"/>
        <v/>
      </c>
      <c r="AE1008" s="583" t="str">
        <f t="shared" si="61"/>
        <v/>
      </c>
      <c r="AF1008" s="583" t="str">
        <f t="shared" si="62"/>
        <v/>
      </c>
      <c r="AG1008" s="583" t="str">
        <f t="shared" si="63"/>
        <v/>
      </c>
    </row>
    <row r="1009" spans="1:33" ht="24.9" customHeight="1">
      <c r="A1009" s="477">
        <v>994</v>
      </c>
      <c r="B1009" s="488" t="str">
        <f>IF(基本情報入力シート!C1046="","",基本情報入力シート!C1046)</f>
        <v/>
      </c>
      <c r="C1009" s="488"/>
      <c r="D1009" s="488"/>
      <c r="E1009" s="488"/>
      <c r="F1009" s="488"/>
      <c r="G1009" s="488"/>
      <c r="H1009" s="488"/>
      <c r="I1009" s="488"/>
      <c r="J1009" s="494" t="str">
        <f>IF(基本情報入力シート!M1046="","",基本情報入力シート!M1046)</f>
        <v/>
      </c>
      <c r="K1009" s="495" t="str">
        <f>IF(基本情報入力シート!R1046="","",基本情報入力シート!R1046)</f>
        <v/>
      </c>
      <c r="L1009" s="495" t="str">
        <f>IF(基本情報入力シート!W1046="","",基本情報入力シート!W1046)</f>
        <v/>
      </c>
      <c r="M1009" s="502" t="str">
        <f>IF(基本情報入力シート!X1046="","",基本情報入力シート!X1046)</f>
        <v/>
      </c>
      <c r="N1009" s="512" t="str">
        <f>IF(基本情報入力シート!Y1046="","",基本情報入力シート!Y1046)</f>
        <v/>
      </c>
      <c r="O1009" s="519"/>
      <c r="P1009" s="523"/>
      <c r="Q1009" s="526"/>
      <c r="R1009" s="533"/>
      <c r="S1009" s="537"/>
      <c r="T1009" s="541" t="e">
        <v>#N/A</v>
      </c>
      <c r="U1009" s="545"/>
      <c r="V1009" s="551"/>
      <c r="W1009" s="552"/>
      <c r="X1009" s="560" t="e">
        <v>#N/A</v>
      </c>
      <c r="Y1009" s="560"/>
      <c r="Z1009" s="564"/>
      <c r="AA1009" s="569"/>
      <c r="AB1009" s="573" t="e">
        <v>#N/A</v>
      </c>
      <c r="AC1009" s="577"/>
      <c r="AD1009" s="580" t="str">
        <f t="shared" si="60"/>
        <v/>
      </c>
      <c r="AE1009" s="583" t="str">
        <f t="shared" si="61"/>
        <v/>
      </c>
      <c r="AF1009" s="583" t="str">
        <f t="shared" si="62"/>
        <v/>
      </c>
      <c r="AG1009" s="583" t="str">
        <f t="shared" si="63"/>
        <v/>
      </c>
    </row>
    <row r="1010" spans="1:33" ht="24.9" customHeight="1">
      <c r="A1010" s="477">
        <v>995</v>
      </c>
      <c r="B1010" s="488" t="str">
        <f>IF(基本情報入力シート!C1047="","",基本情報入力シート!C1047)</f>
        <v/>
      </c>
      <c r="C1010" s="488"/>
      <c r="D1010" s="488"/>
      <c r="E1010" s="488"/>
      <c r="F1010" s="488"/>
      <c r="G1010" s="488"/>
      <c r="H1010" s="488"/>
      <c r="I1010" s="488"/>
      <c r="J1010" s="494" t="str">
        <f>IF(基本情報入力シート!M1047="","",基本情報入力シート!M1047)</f>
        <v/>
      </c>
      <c r="K1010" s="495" t="str">
        <f>IF(基本情報入力シート!R1047="","",基本情報入力シート!R1047)</f>
        <v/>
      </c>
      <c r="L1010" s="495" t="str">
        <f>IF(基本情報入力シート!W1047="","",基本情報入力シート!W1047)</f>
        <v/>
      </c>
      <c r="M1010" s="502" t="str">
        <f>IF(基本情報入力シート!X1047="","",基本情報入力シート!X1047)</f>
        <v/>
      </c>
      <c r="N1010" s="512" t="str">
        <f>IF(基本情報入力シート!Y1047="","",基本情報入力シート!Y1047)</f>
        <v/>
      </c>
      <c r="O1010" s="519"/>
      <c r="P1010" s="523"/>
      <c r="Q1010" s="526"/>
      <c r="R1010" s="533"/>
      <c r="S1010" s="537"/>
      <c r="T1010" s="541" t="e">
        <v>#N/A</v>
      </c>
      <c r="U1010" s="545"/>
      <c r="V1010" s="551"/>
      <c r="W1010" s="552"/>
      <c r="X1010" s="560" t="e">
        <v>#N/A</v>
      </c>
      <c r="Y1010" s="560"/>
      <c r="Z1010" s="564"/>
      <c r="AA1010" s="569"/>
      <c r="AB1010" s="573" t="e">
        <v>#N/A</v>
      </c>
      <c r="AC1010" s="577"/>
      <c r="AD1010" s="580" t="str">
        <f t="shared" si="60"/>
        <v/>
      </c>
      <c r="AE1010" s="583" t="str">
        <f t="shared" si="61"/>
        <v/>
      </c>
      <c r="AF1010" s="583" t="str">
        <f t="shared" si="62"/>
        <v/>
      </c>
      <c r="AG1010" s="583" t="str">
        <f t="shared" si="63"/>
        <v/>
      </c>
    </row>
    <row r="1011" spans="1:33" ht="24.9" customHeight="1">
      <c r="A1011" s="477">
        <v>996</v>
      </c>
      <c r="B1011" s="488" t="str">
        <f>IF(基本情報入力シート!C1048="","",基本情報入力シート!C1048)</f>
        <v/>
      </c>
      <c r="C1011" s="488"/>
      <c r="D1011" s="488"/>
      <c r="E1011" s="488"/>
      <c r="F1011" s="488"/>
      <c r="G1011" s="488"/>
      <c r="H1011" s="488"/>
      <c r="I1011" s="488"/>
      <c r="J1011" s="494" t="str">
        <f>IF(基本情報入力シート!M1048="","",基本情報入力シート!M1048)</f>
        <v/>
      </c>
      <c r="K1011" s="495" t="str">
        <f>IF(基本情報入力シート!R1048="","",基本情報入力シート!R1048)</f>
        <v/>
      </c>
      <c r="L1011" s="495" t="str">
        <f>IF(基本情報入力シート!W1048="","",基本情報入力シート!W1048)</f>
        <v/>
      </c>
      <c r="M1011" s="502" t="str">
        <f>IF(基本情報入力シート!X1048="","",基本情報入力シート!X1048)</f>
        <v/>
      </c>
      <c r="N1011" s="512" t="str">
        <f>IF(基本情報入力シート!Y1048="","",基本情報入力シート!Y1048)</f>
        <v/>
      </c>
      <c r="O1011" s="519"/>
      <c r="P1011" s="523"/>
      <c r="Q1011" s="526"/>
      <c r="R1011" s="533"/>
      <c r="S1011" s="537"/>
      <c r="T1011" s="541" t="e">
        <v>#N/A</v>
      </c>
      <c r="U1011" s="545"/>
      <c r="V1011" s="551"/>
      <c r="W1011" s="552"/>
      <c r="X1011" s="560" t="e">
        <v>#N/A</v>
      </c>
      <c r="Y1011" s="560"/>
      <c r="Z1011" s="564"/>
      <c r="AA1011" s="569"/>
      <c r="AB1011" s="573" t="e">
        <v>#N/A</v>
      </c>
      <c r="AC1011" s="577"/>
      <c r="AD1011" s="580" t="str">
        <f t="shared" si="60"/>
        <v/>
      </c>
      <c r="AE1011" s="583" t="str">
        <f t="shared" si="61"/>
        <v/>
      </c>
      <c r="AF1011" s="583" t="str">
        <f t="shared" si="62"/>
        <v/>
      </c>
      <c r="AG1011" s="583" t="str">
        <f t="shared" si="63"/>
        <v/>
      </c>
    </row>
    <row r="1012" spans="1:33" ht="24.9" customHeight="1">
      <c r="A1012" s="477">
        <v>997</v>
      </c>
      <c r="B1012" s="488" t="str">
        <f>IF(基本情報入力シート!C1049="","",基本情報入力シート!C1049)</f>
        <v/>
      </c>
      <c r="C1012" s="488"/>
      <c r="D1012" s="488"/>
      <c r="E1012" s="488"/>
      <c r="F1012" s="488"/>
      <c r="G1012" s="488"/>
      <c r="H1012" s="488"/>
      <c r="I1012" s="488"/>
      <c r="J1012" s="494" t="str">
        <f>IF(基本情報入力シート!M1049="","",基本情報入力シート!M1049)</f>
        <v/>
      </c>
      <c r="K1012" s="495" t="str">
        <f>IF(基本情報入力シート!R1049="","",基本情報入力シート!R1049)</f>
        <v/>
      </c>
      <c r="L1012" s="495" t="str">
        <f>IF(基本情報入力シート!W1049="","",基本情報入力シート!W1049)</f>
        <v/>
      </c>
      <c r="M1012" s="502" t="str">
        <f>IF(基本情報入力シート!X1049="","",基本情報入力シート!X1049)</f>
        <v/>
      </c>
      <c r="N1012" s="512" t="str">
        <f>IF(基本情報入力シート!Y1049="","",基本情報入力シート!Y1049)</f>
        <v/>
      </c>
      <c r="O1012" s="519"/>
      <c r="P1012" s="523"/>
      <c r="Q1012" s="526"/>
      <c r="R1012" s="533"/>
      <c r="S1012" s="537"/>
      <c r="T1012" s="541" t="e">
        <v>#N/A</v>
      </c>
      <c r="U1012" s="545"/>
      <c r="V1012" s="551"/>
      <c r="W1012" s="552"/>
      <c r="X1012" s="560" t="e">
        <v>#N/A</v>
      </c>
      <c r="Y1012" s="560"/>
      <c r="Z1012" s="564"/>
      <c r="AA1012" s="569"/>
      <c r="AB1012" s="573" t="e">
        <v>#N/A</v>
      </c>
      <c r="AC1012" s="577"/>
      <c r="AD1012" s="580" t="str">
        <f t="shared" si="60"/>
        <v/>
      </c>
      <c r="AE1012" s="583" t="str">
        <f t="shared" si="61"/>
        <v/>
      </c>
      <c r="AF1012" s="583" t="str">
        <f t="shared" si="62"/>
        <v/>
      </c>
      <c r="AG1012" s="583" t="str">
        <f t="shared" si="63"/>
        <v/>
      </c>
    </row>
    <row r="1013" spans="1:33" ht="24.9" customHeight="1">
      <c r="A1013" s="477">
        <v>998</v>
      </c>
      <c r="B1013" s="488" t="str">
        <f>IF(基本情報入力シート!C1050="","",基本情報入力シート!C1050)</f>
        <v/>
      </c>
      <c r="C1013" s="488"/>
      <c r="D1013" s="488"/>
      <c r="E1013" s="488"/>
      <c r="F1013" s="488"/>
      <c r="G1013" s="488"/>
      <c r="H1013" s="488"/>
      <c r="I1013" s="488"/>
      <c r="J1013" s="494" t="str">
        <f>IF(基本情報入力シート!M1050="","",基本情報入力シート!M1050)</f>
        <v/>
      </c>
      <c r="K1013" s="495" t="str">
        <f>IF(基本情報入力シート!R1050="","",基本情報入力シート!R1050)</f>
        <v/>
      </c>
      <c r="L1013" s="495" t="str">
        <f>IF(基本情報入力シート!W1050="","",基本情報入力シート!W1050)</f>
        <v/>
      </c>
      <c r="M1013" s="502" t="str">
        <f>IF(基本情報入力シート!X1050="","",基本情報入力シート!X1050)</f>
        <v/>
      </c>
      <c r="N1013" s="512" t="str">
        <f>IF(基本情報入力シート!Y1050="","",基本情報入力シート!Y1050)</f>
        <v/>
      </c>
      <c r="O1013" s="519"/>
      <c r="P1013" s="523"/>
      <c r="Q1013" s="526"/>
      <c r="R1013" s="533"/>
      <c r="S1013" s="537"/>
      <c r="T1013" s="541" t="e">
        <v>#N/A</v>
      </c>
      <c r="U1013" s="545"/>
      <c r="V1013" s="551"/>
      <c r="W1013" s="552"/>
      <c r="X1013" s="560" t="e">
        <v>#N/A</v>
      </c>
      <c r="Y1013" s="560"/>
      <c r="Z1013" s="564"/>
      <c r="AA1013" s="569"/>
      <c r="AB1013" s="573" t="e">
        <v>#N/A</v>
      </c>
      <c r="AC1013" s="577"/>
      <c r="AD1013" s="580" t="str">
        <f t="shared" si="60"/>
        <v/>
      </c>
      <c r="AE1013" s="583" t="str">
        <f t="shared" si="61"/>
        <v/>
      </c>
      <c r="AF1013" s="583" t="str">
        <f t="shared" si="62"/>
        <v/>
      </c>
      <c r="AG1013" s="583" t="str">
        <f t="shared" si="63"/>
        <v/>
      </c>
    </row>
    <row r="1014" spans="1:33" ht="24.9" customHeight="1">
      <c r="A1014" s="477">
        <v>999</v>
      </c>
      <c r="B1014" s="488" t="str">
        <f>IF(基本情報入力シート!C1051="","",基本情報入力シート!C1051)</f>
        <v/>
      </c>
      <c r="C1014" s="488"/>
      <c r="D1014" s="488"/>
      <c r="E1014" s="488"/>
      <c r="F1014" s="488"/>
      <c r="G1014" s="488"/>
      <c r="H1014" s="488"/>
      <c r="I1014" s="488"/>
      <c r="J1014" s="494" t="str">
        <f>IF(基本情報入力シート!M1051="","",基本情報入力シート!M1051)</f>
        <v/>
      </c>
      <c r="K1014" s="495" t="str">
        <f>IF(基本情報入力シート!R1051="","",基本情報入力シート!R1051)</f>
        <v/>
      </c>
      <c r="L1014" s="495" t="str">
        <f>IF(基本情報入力シート!W1051="","",基本情報入力シート!W1051)</f>
        <v/>
      </c>
      <c r="M1014" s="502" t="str">
        <f>IF(基本情報入力シート!X1051="","",基本情報入力シート!X1051)</f>
        <v/>
      </c>
      <c r="N1014" s="512" t="str">
        <f>IF(基本情報入力シート!Y1051="","",基本情報入力シート!Y1051)</f>
        <v/>
      </c>
      <c r="O1014" s="519"/>
      <c r="P1014" s="523"/>
      <c r="Q1014" s="526"/>
      <c r="R1014" s="533"/>
      <c r="S1014" s="537"/>
      <c r="T1014" s="541" t="e">
        <v>#N/A</v>
      </c>
      <c r="U1014" s="545"/>
      <c r="V1014" s="551"/>
      <c r="W1014" s="552"/>
      <c r="X1014" s="560" t="e">
        <v>#N/A</v>
      </c>
      <c r="Y1014" s="560"/>
      <c r="Z1014" s="564"/>
      <c r="AA1014" s="569"/>
      <c r="AB1014" s="573" t="e">
        <v>#N/A</v>
      </c>
      <c r="AC1014" s="577"/>
      <c r="AD1014" s="580" t="str">
        <f t="shared" si="60"/>
        <v/>
      </c>
      <c r="AE1014" s="583" t="str">
        <f t="shared" si="61"/>
        <v/>
      </c>
      <c r="AF1014" s="583" t="str">
        <f t="shared" si="62"/>
        <v/>
      </c>
      <c r="AG1014" s="583" t="str">
        <f t="shared" si="63"/>
        <v/>
      </c>
    </row>
    <row r="1015" spans="1:33" ht="24.9" customHeight="1">
      <c r="A1015" s="477">
        <v>1000</v>
      </c>
      <c r="B1015" s="488" t="str">
        <f>IF(基本情報入力シート!C1052="","",基本情報入力シート!C1052)</f>
        <v/>
      </c>
      <c r="C1015" s="488"/>
      <c r="D1015" s="488"/>
      <c r="E1015" s="488"/>
      <c r="F1015" s="488"/>
      <c r="G1015" s="488"/>
      <c r="H1015" s="488"/>
      <c r="I1015" s="488"/>
      <c r="J1015" s="494" t="str">
        <f>IF(基本情報入力シート!M1052="","",基本情報入力シート!M1052)</f>
        <v/>
      </c>
      <c r="K1015" s="495" t="str">
        <f>IF(基本情報入力シート!R1052="","",基本情報入力シート!R1052)</f>
        <v/>
      </c>
      <c r="L1015" s="495" t="str">
        <f>IF(基本情報入力シート!W1052="","",基本情報入力シート!W1052)</f>
        <v/>
      </c>
      <c r="M1015" s="502" t="str">
        <f>IF(基本情報入力シート!X1052="","",基本情報入力シート!X1052)</f>
        <v/>
      </c>
      <c r="N1015" s="512" t="str">
        <f>IF(基本情報入力シート!Y1052="","",基本情報入力シート!Y1052)</f>
        <v/>
      </c>
      <c r="O1015" s="519"/>
      <c r="P1015" s="523"/>
      <c r="Q1015" s="526"/>
      <c r="R1015" s="533"/>
      <c r="S1015" s="537"/>
      <c r="T1015" s="541" t="e">
        <v>#N/A</v>
      </c>
      <c r="U1015" s="545"/>
      <c r="V1015" s="551"/>
      <c r="W1015" s="552"/>
      <c r="X1015" s="560" t="e">
        <v>#N/A</v>
      </c>
      <c r="Y1015" s="560"/>
      <c r="Z1015" s="564"/>
      <c r="AA1015" s="569"/>
      <c r="AB1015" s="573" t="e">
        <v>#N/A</v>
      </c>
      <c r="AC1015" s="577"/>
      <c r="AD1015" s="580" t="str">
        <f t="shared" si="60"/>
        <v/>
      </c>
      <c r="AE1015" s="583" t="str">
        <f t="shared" si="61"/>
        <v/>
      </c>
      <c r="AF1015" s="583" t="str">
        <f t="shared" si="62"/>
        <v/>
      </c>
      <c r="AG1015" s="583" t="str">
        <f t="shared" si="63"/>
        <v/>
      </c>
    </row>
    <row r="1016" spans="1:33" ht="24.9" customHeight="1">
      <c r="A1016" s="477">
        <v>1001</v>
      </c>
      <c r="B1016" s="488" t="str">
        <f>IF(基本情報入力シート!C1053="","",基本情報入力シート!C1053)</f>
        <v/>
      </c>
      <c r="C1016" s="488"/>
      <c r="D1016" s="488"/>
      <c r="E1016" s="488"/>
      <c r="F1016" s="488"/>
      <c r="G1016" s="488"/>
      <c r="H1016" s="488"/>
      <c r="I1016" s="488"/>
      <c r="J1016" s="494" t="str">
        <f>IF(基本情報入力シート!M1053="","",基本情報入力シート!M1053)</f>
        <v/>
      </c>
      <c r="K1016" s="495" t="str">
        <f>IF(基本情報入力シート!R1053="","",基本情報入力シート!R1053)</f>
        <v/>
      </c>
      <c r="L1016" s="495" t="str">
        <f>IF(基本情報入力シート!W1053="","",基本情報入力シート!W1053)</f>
        <v/>
      </c>
      <c r="M1016" s="502" t="str">
        <f>IF(基本情報入力シート!X1053="","",基本情報入力シート!X1053)</f>
        <v/>
      </c>
      <c r="N1016" s="512" t="str">
        <f>IF(基本情報入力シート!Y1053="","",基本情報入力シート!Y1053)</f>
        <v/>
      </c>
      <c r="O1016" s="519"/>
      <c r="P1016" s="523"/>
      <c r="Q1016" s="526"/>
      <c r="R1016" s="533"/>
      <c r="S1016" s="537"/>
      <c r="T1016" s="541" t="e">
        <v>#N/A</v>
      </c>
      <c r="U1016" s="545"/>
      <c r="V1016" s="551"/>
      <c r="W1016" s="552"/>
      <c r="X1016" s="560" t="e">
        <v>#N/A</v>
      </c>
      <c r="Y1016" s="560"/>
      <c r="Z1016" s="564"/>
      <c r="AA1016" s="569"/>
      <c r="AB1016" s="573" t="e">
        <v>#N/A</v>
      </c>
      <c r="AC1016" s="577"/>
      <c r="AD1016" s="580" t="str">
        <f t="shared" si="60"/>
        <v/>
      </c>
      <c r="AE1016" s="583" t="str">
        <f t="shared" si="61"/>
        <v/>
      </c>
      <c r="AF1016" s="583" t="str">
        <f t="shared" si="62"/>
        <v/>
      </c>
      <c r="AG1016" s="583" t="str">
        <f t="shared" si="63"/>
        <v/>
      </c>
    </row>
    <row r="1017" spans="1:33" ht="24.9" customHeight="1">
      <c r="A1017" s="477">
        <v>1002</v>
      </c>
      <c r="B1017" s="488" t="str">
        <f>IF(基本情報入力シート!C1054="","",基本情報入力シート!C1054)</f>
        <v/>
      </c>
      <c r="C1017" s="488"/>
      <c r="D1017" s="488"/>
      <c r="E1017" s="488"/>
      <c r="F1017" s="488"/>
      <c r="G1017" s="488"/>
      <c r="H1017" s="488"/>
      <c r="I1017" s="488"/>
      <c r="J1017" s="494" t="str">
        <f>IF(基本情報入力シート!M1054="","",基本情報入力シート!M1054)</f>
        <v/>
      </c>
      <c r="K1017" s="495" t="str">
        <f>IF(基本情報入力シート!R1054="","",基本情報入力シート!R1054)</f>
        <v/>
      </c>
      <c r="L1017" s="495" t="str">
        <f>IF(基本情報入力シート!W1054="","",基本情報入力シート!W1054)</f>
        <v/>
      </c>
      <c r="M1017" s="502" t="str">
        <f>IF(基本情報入力シート!X1054="","",基本情報入力シート!X1054)</f>
        <v/>
      </c>
      <c r="N1017" s="512" t="str">
        <f>IF(基本情報入力シート!Y1054="","",基本情報入力シート!Y1054)</f>
        <v/>
      </c>
      <c r="O1017" s="519"/>
      <c r="P1017" s="523"/>
      <c r="Q1017" s="526"/>
      <c r="R1017" s="533"/>
      <c r="S1017" s="537"/>
      <c r="T1017" s="541" t="e">
        <v>#N/A</v>
      </c>
      <c r="U1017" s="545"/>
      <c r="V1017" s="551"/>
      <c r="W1017" s="552"/>
      <c r="X1017" s="560" t="e">
        <v>#N/A</v>
      </c>
      <c r="Y1017" s="560"/>
      <c r="Z1017" s="564"/>
      <c r="AA1017" s="569"/>
      <c r="AB1017" s="573" t="e">
        <v>#N/A</v>
      </c>
      <c r="AC1017" s="577"/>
      <c r="AD1017" s="580" t="str">
        <f t="shared" si="60"/>
        <v/>
      </c>
      <c r="AE1017" s="583" t="str">
        <f t="shared" si="61"/>
        <v/>
      </c>
      <c r="AF1017" s="583" t="str">
        <f t="shared" si="62"/>
        <v/>
      </c>
      <c r="AG1017" s="583" t="str">
        <f t="shared" si="63"/>
        <v/>
      </c>
    </row>
    <row r="1018" spans="1:33" ht="24.9" customHeight="1">
      <c r="A1018" s="477">
        <v>1003</v>
      </c>
      <c r="B1018" s="488" t="str">
        <f>IF(基本情報入力シート!C1055="","",基本情報入力シート!C1055)</f>
        <v/>
      </c>
      <c r="C1018" s="488"/>
      <c r="D1018" s="488"/>
      <c r="E1018" s="488"/>
      <c r="F1018" s="488"/>
      <c r="G1018" s="488"/>
      <c r="H1018" s="488"/>
      <c r="I1018" s="488"/>
      <c r="J1018" s="494" t="str">
        <f>IF(基本情報入力シート!M1055="","",基本情報入力シート!M1055)</f>
        <v/>
      </c>
      <c r="K1018" s="495" t="str">
        <f>IF(基本情報入力シート!R1055="","",基本情報入力シート!R1055)</f>
        <v/>
      </c>
      <c r="L1018" s="495" t="str">
        <f>IF(基本情報入力シート!W1055="","",基本情報入力シート!W1055)</f>
        <v/>
      </c>
      <c r="M1018" s="502" t="str">
        <f>IF(基本情報入力シート!X1055="","",基本情報入力シート!X1055)</f>
        <v/>
      </c>
      <c r="N1018" s="512" t="str">
        <f>IF(基本情報入力シート!Y1055="","",基本情報入力シート!Y1055)</f>
        <v/>
      </c>
      <c r="O1018" s="519"/>
      <c r="P1018" s="523"/>
      <c r="Q1018" s="526"/>
      <c r="R1018" s="533"/>
      <c r="S1018" s="537"/>
      <c r="T1018" s="541" t="e">
        <v>#N/A</v>
      </c>
      <c r="U1018" s="545"/>
      <c r="V1018" s="551"/>
      <c r="W1018" s="552"/>
      <c r="X1018" s="560" t="e">
        <v>#N/A</v>
      </c>
      <c r="Y1018" s="560"/>
      <c r="Z1018" s="564"/>
      <c r="AA1018" s="569"/>
      <c r="AB1018" s="573" t="e">
        <v>#N/A</v>
      </c>
      <c r="AC1018" s="577"/>
      <c r="AD1018" s="580" t="str">
        <f t="shared" si="60"/>
        <v/>
      </c>
      <c r="AE1018" s="583" t="str">
        <f t="shared" si="61"/>
        <v/>
      </c>
      <c r="AF1018" s="583" t="str">
        <f t="shared" si="62"/>
        <v/>
      </c>
      <c r="AG1018" s="583" t="str">
        <f t="shared" si="63"/>
        <v/>
      </c>
    </row>
    <row r="1019" spans="1:33" ht="24.9" customHeight="1">
      <c r="A1019" s="477">
        <v>1004</v>
      </c>
      <c r="B1019" s="488" t="str">
        <f>IF(基本情報入力シート!C1056="","",基本情報入力シート!C1056)</f>
        <v/>
      </c>
      <c r="C1019" s="488"/>
      <c r="D1019" s="488"/>
      <c r="E1019" s="488"/>
      <c r="F1019" s="488"/>
      <c r="G1019" s="488"/>
      <c r="H1019" s="488"/>
      <c r="I1019" s="488"/>
      <c r="J1019" s="494" t="str">
        <f>IF(基本情報入力シート!M1056="","",基本情報入力シート!M1056)</f>
        <v/>
      </c>
      <c r="K1019" s="495" t="str">
        <f>IF(基本情報入力シート!R1056="","",基本情報入力シート!R1056)</f>
        <v/>
      </c>
      <c r="L1019" s="495" t="str">
        <f>IF(基本情報入力シート!W1056="","",基本情報入力シート!W1056)</f>
        <v/>
      </c>
      <c r="M1019" s="502" t="str">
        <f>IF(基本情報入力シート!X1056="","",基本情報入力シート!X1056)</f>
        <v/>
      </c>
      <c r="N1019" s="512" t="str">
        <f>IF(基本情報入力シート!Y1056="","",基本情報入力シート!Y1056)</f>
        <v/>
      </c>
      <c r="O1019" s="519"/>
      <c r="P1019" s="523"/>
      <c r="Q1019" s="526"/>
      <c r="R1019" s="533"/>
      <c r="S1019" s="537"/>
      <c r="T1019" s="541" t="e">
        <v>#N/A</v>
      </c>
      <c r="U1019" s="545"/>
      <c r="V1019" s="551"/>
      <c r="W1019" s="552"/>
      <c r="X1019" s="560" t="e">
        <v>#N/A</v>
      </c>
      <c r="Y1019" s="560"/>
      <c r="Z1019" s="564"/>
      <c r="AA1019" s="569"/>
      <c r="AB1019" s="573" t="e">
        <v>#N/A</v>
      </c>
      <c r="AC1019" s="577"/>
      <c r="AD1019" s="580" t="str">
        <f t="shared" si="60"/>
        <v/>
      </c>
      <c r="AE1019" s="583" t="str">
        <f t="shared" si="61"/>
        <v/>
      </c>
      <c r="AF1019" s="583" t="str">
        <f t="shared" si="62"/>
        <v/>
      </c>
      <c r="AG1019" s="583" t="str">
        <f t="shared" si="63"/>
        <v/>
      </c>
    </row>
    <row r="1020" spans="1:33" ht="24.9" customHeight="1">
      <c r="A1020" s="477">
        <v>1005</v>
      </c>
      <c r="B1020" s="488" t="str">
        <f>IF(基本情報入力シート!C1057="","",基本情報入力シート!C1057)</f>
        <v/>
      </c>
      <c r="C1020" s="488"/>
      <c r="D1020" s="488"/>
      <c r="E1020" s="488"/>
      <c r="F1020" s="488"/>
      <c r="G1020" s="488"/>
      <c r="H1020" s="488"/>
      <c r="I1020" s="488"/>
      <c r="J1020" s="494" t="str">
        <f>IF(基本情報入力シート!M1057="","",基本情報入力シート!M1057)</f>
        <v/>
      </c>
      <c r="K1020" s="495" t="str">
        <f>IF(基本情報入力シート!R1057="","",基本情報入力シート!R1057)</f>
        <v/>
      </c>
      <c r="L1020" s="495" t="str">
        <f>IF(基本情報入力シート!W1057="","",基本情報入力シート!W1057)</f>
        <v/>
      </c>
      <c r="M1020" s="502" t="str">
        <f>IF(基本情報入力シート!X1057="","",基本情報入力シート!X1057)</f>
        <v/>
      </c>
      <c r="N1020" s="512" t="str">
        <f>IF(基本情報入力シート!Y1057="","",基本情報入力シート!Y1057)</f>
        <v/>
      </c>
      <c r="O1020" s="519"/>
      <c r="P1020" s="523"/>
      <c r="Q1020" s="526"/>
      <c r="R1020" s="533"/>
      <c r="S1020" s="537"/>
      <c r="T1020" s="541" t="e">
        <v>#N/A</v>
      </c>
      <c r="U1020" s="545"/>
      <c r="V1020" s="551"/>
      <c r="W1020" s="552"/>
      <c r="X1020" s="560" t="e">
        <v>#N/A</v>
      </c>
      <c r="Y1020" s="560"/>
      <c r="Z1020" s="564"/>
      <c r="AA1020" s="569"/>
      <c r="AB1020" s="573" t="e">
        <v>#N/A</v>
      </c>
      <c r="AC1020" s="577"/>
      <c r="AD1020" s="580" t="str">
        <f t="shared" si="60"/>
        <v/>
      </c>
      <c r="AE1020" s="583" t="str">
        <f t="shared" si="61"/>
        <v/>
      </c>
      <c r="AF1020" s="583" t="str">
        <f t="shared" si="62"/>
        <v/>
      </c>
      <c r="AG1020" s="583" t="str">
        <f t="shared" si="63"/>
        <v/>
      </c>
    </row>
    <row r="1021" spans="1:33" ht="24.9" customHeight="1">
      <c r="A1021" s="477">
        <v>1006</v>
      </c>
      <c r="B1021" s="488" t="str">
        <f>IF(基本情報入力シート!C1058="","",基本情報入力シート!C1058)</f>
        <v/>
      </c>
      <c r="C1021" s="488"/>
      <c r="D1021" s="488"/>
      <c r="E1021" s="488"/>
      <c r="F1021" s="488"/>
      <c r="G1021" s="488"/>
      <c r="H1021" s="488"/>
      <c r="I1021" s="488"/>
      <c r="J1021" s="494" t="str">
        <f>IF(基本情報入力シート!M1058="","",基本情報入力シート!M1058)</f>
        <v/>
      </c>
      <c r="K1021" s="495" t="str">
        <f>IF(基本情報入力シート!R1058="","",基本情報入力シート!R1058)</f>
        <v/>
      </c>
      <c r="L1021" s="495" t="str">
        <f>IF(基本情報入力シート!W1058="","",基本情報入力シート!W1058)</f>
        <v/>
      </c>
      <c r="M1021" s="502" t="str">
        <f>IF(基本情報入力シート!X1058="","",基本情報入力シート!X1058)</f>
        <v/>
      </c>
      <c r="N1021" s="512" t="str">
        <f>IF(基本情報入力シート!Y1058="","",基本情報入力シート!Y1058)</f>
        <v/>
      </c>
      <c r="O1021" s="519"/>
      <c r="P1021" s="523"/>
      <c r="Q1021" s="526"/>
      <c r="R1021" s="533"/>
      <c r="S1021" s="537"/>
      <c r="T1021" s="541" t="e">
        <v>#N/A</v>
      </c>
      <c r="U1021" s="545"/>
      <c r="V1021" s="551"/>
      <c r="W1021" s="552"/>
      <c r="X1021" s="560" t="e">
        <v>#N/A</v>
      </c>
      <c r="Y1021" s="560"/>
      <c r="Z1021" s="564"/>
      <c r="AA1021" s="569"/>
      <c r="AB1021" s="573" t="e">
        <v>#N/A</v>
      </c>
      <c r="AC1021" s="577"/>
      <c r="AD1021" s="580" t="str">
        <f t="shared" si="60"/>
        <v/>
      </c>
      <c r="AE1021" s="583" t="str">
        <f t="shared" si="61"/>
        <v/>
      </c>
      <c r="AF1021" s="583" t="str">
        <f t="shared" si="62"/>
        <v/>
      </c>
      <c r="AG1021" s="583" t="str">
        <f t="shared" si="63"/>
        <v/>
      </c>
    </row>
    <row r="1022" spans="1:33" ht="24.9" customHeight="1">
      <c r="A1022" s="477">
        <v>1007</v>
      </c>
      <c r="B1022" s="488" t="str">
        <f>IF(基本情報入力シート!C1059="","",基本情報入力シート!C1059)</f>
        <v/>
      </c>
      <c r="C1022" s="488"/>
      <c r="D1022" s="488"/>
      <c r="E1022" s="488"/>
      <c r="F1022" s="488"/>
      <c r="G1022" s="488"/>
      <c r="H1022" s="488"/>
      <c r="I1022" s="488"/>
      <c r="J1022" s="494" t="str">
        <f>IF(基本情報入力シート!M1059="","",基本情報入力シート!M1059)</f>
        <v/>
      </c>
      <c r="K1022" s="495" t="str">
        <f>IF(基本情報入力シート!R1059="","",基本情報入力シート!R1059)</f>
        <v/>
      </c>
      <c r="L1022" s="495" t="str">
        <f>IF(基本情報入力シート!W1059="","",基本情報入力シート!W1059)</f>
        <v/>
      </c>
      <c r="M1022" s="502" t="str">
        <f>IF(基本情報入力シート!X1059="","",基本情報入力シート!X1059)</f>
        <v/>
      </c>
      <c r="N1022" s="512" t="str">
        <f>IF(基本情報入力シート!Y1059="","",基本情報入力シート!Y1059)</f>
        <v/>
      </c>
      <c r="O1022" s="519"/>
      <c r="P1022" s="523"/>
      <c r="Q1022" s="526"/>
      <c r="R1022" s="533"/>
      <c r="S1022" s="537"/>
      <c r="T1022" s="541" t="e">
        <v>#N/A</v>
      </c>
      <c r="U1022" s="545"/>
      <c r="V1022" s="551"/>
      <c r="W1022" s="552"/>
      <c r="X1022" s="560" t="e">
        <v>#N/A</v>
      </c>
      <c r="Y1022" s="560"/>
      <c r="Z1022" s="564"/>
      <c r="AA1022" s="569"/>
      <c r="AB1022" s="573" t="e">
        <v>#N/A</v>
      </c>
      <c r="AC1022" s="577"/>
      <c r="AD1022" s="580" t="str">
        <f t="shared" si="60"/>
        <v/>
      </c>
      <c r="AE1022" s="583" t="str">
        <f t="shared" si="61"/>
        <v/>
      </c>
      <c r="AF1022" s="583" t="str">
        <f t="shared" si="62"/>
        <v/>
      </c>
      <c r="AG1022" s="583" t="str">
        <f t="shared" si="63"/>
        <v/>
      </c>
    </row>
    <row r="1023" spans="1:33" ht="24.9" customHeight="1">
      <c r="A1023" s="477">
        <v>1008</v>
      </c>
      <c r="B1023" s="488" t="str">
        <f>IF(基本情報入力シート!C1060="","",基本情報入力シート!C1060)</f>
        <v/>
      </c>
      <c r="C1023" s="488"/>
      <c r="D1023" s="488"/>
      <c r="E1023" s="488"/>
      <c r="F1023" s="488"/>
      <c r="G1023" s="488"/>
      <c r="H1023" s="488"/>
      <c r="I1023" s="488"/>
      <c r="J1023" s="494" t="str">
        <f>IF(基本情報入力シート!M1060="","",基本情報入力シート!M1060)</f>
        <v/>
      </c>
      <c r="K1023" s="495" t="str">
        <f>IF(基本情報入力シート!R1060="","",基本情報入力シート!R1060)</f>
        <v/>
      </c>
      <c r="L1023" s="495" t="str">
        <f>IF(基本情報入力シート!W1060="","",基本情報入力シート!W1060)</f>
        <v/>
      </c>
      <c r="M1023" s="502" t="str">
        <f>IF(基本情報入力シート!X1060="","",基本情報入力シート!X1060)</f>
        <v/>
      </c>
      <c r="N1023" s="512" t="str">
        <f>IF(基本情報入力シート!Y1060="","",基本情報入力シート!Y1060)</f>
        <v/>
      </c>
      <c r="O1023" s="519"/>
      <c r="P1023" s="523"/>
      <c r="Q1023" s="526"/>
      <c r="R1023" s="533"/>
      <c r="S1023" s="537"/>
      <c r="T1023" s="541" t="e">
        <v>#N/A</v>
      </c>
      <c r="U1023" s="545"/>
      <c r="V1023" s="551"/>
      <c r="W1023" s="552"/>
      <c r="X1023" s="560" t="e">
        <v>#N/A</v>
      </c>
      <c r="Y1023" s="560"/>
      <c r="Z1023" s="564"/>
      <c r="AA1023" s="569"/>
      <c r="AB1023" s="573" t="e">
        <v>#N/A</v>
      </c>
      <c r="AC1023" s="577"/>
      <c r="AD1023" s="580" t="str">
        <f t="shared" si="60"/>
        <v/>
      </c>
      <c r="AE1023" s="583" t="str">
        <f t="shared" si="61"/>
        <v/>
      </c>
      <c r="AF1023" s="583" t="str">
        <f t="shared" si="62"/>
        <v/>
      </c>
      <c r="AG1023" s="583" t="str">
        <f t="shared" si="63"/>
        <v/>
      </c>
    </row>
    <row r="1024" spans="1:33" ht="24.9" customHeight="1">
      <c r="A1024" s="477">
        <v>1009</v>
      </c>
      <c r="B1024" s="488" t="str">
        <f>IF(基本情報入力シート!C1061="","",基本情報入力シート!C1061)</f>
        <v/>
      </c>
      <c r="C1024" s="488"/>
      <c r="D1024" s="488"/>
      <c r="E1024" s="488"/>
      <c r="F1024" s="488"/>
      <c r="G1024" s="488"/>
      <c r="H1024" s="488"/>
      <c r="I1024" s="488"/>
      <c r="J1024" s="494" t="str">
        <f>IF(基本情報入力シート!M1061="","",基本情報入力シート!M1061)</f>
        <v/>
      </c>
      <c r="K1024" s="495" t="str">
        <f>IF(基本情報入力シート!R1061="","",基本情報入力シート!R1061)</f>
        <v/>
      </c>
      <c r="L1024" s="495" t="str">
        <f>IF(基本情報入力シート!W1061="","",基本情報入力シート!W1061)</f>
        <v/>
      </c>
      <c r="M1024" s="502" t="str">
        <f>IF(基本情報入力シート!X1061="","",基本情報入力シート!X1061)</f>
        <v/>
      </c>
      <c r="N1024" s="512" t="str">
        <f>IF(基本情報入力シート!Y1061="","",基本情報入力シート!Y1061)</f>
        <v/>
      </c>
      <c r="O1024" s="519"/>
      <c r="P1024" s="523"/>
      <c r="Q1024" s="526"/>
      <c r="R1024" s="533"/>
      <c r="S1024" s="537"/>
      <c r="T1024" s="541" t="e">
        <v>#N/A</v>
      </c>
      <c r="U1024" s="545"/>
      <c r="V1024" s="551"/>
      <c r="W1024" s="552"/>
      <c r="X1024" s="560" t="e">
        <v>#N/A</v>
      </c>
      <c r="Y1024" s="560"/>
      <c r="Z1024" s="564"/>
      <c r="AA1024" s="569"/>
      <c r="AB1024" s="573" t="e">
        <v>#N/A</v>
      </c>
      <c r="AC1024" s="577"/>
      <c r="AD1024" s="580" t="str">
        <f t="shared" si="60"/>
        <v/>
      </c>
      <c r="AE1024" s="583" t="str">
        <f t="shared" si="61"/>
        <v/>
      </c>
      <c r="AF1024" s="583" t="str">
        <f t="shared" si="62"/>
        <v/>
      </c>
      <c r="AG1024" s="583" t="str">
        <f t="shared" si="63"/>
        <v/>
      </c>
    </row>
    <row r="1025" spans="1:33" ht="24.9" customHeight="1">
      <c r="A1025" s="477">
        <v>1010</v>
      </c>
      <c r="B1025" s="488" t="str">
        <f>IF(基本情報入力シート!C1062="","",基本情報入力シート!C1062)</f>
        <v/>
      </c>
      <c r="C1025" s="488"/>
      <c r="D1025" s="488"/>
      <c r="E1025" s="488"/>
      <c r="F1025" s="488"/>
      <c r="G1025" s="488"/>
      <c r="H1025" s="488"/>
      <c r="I1025" s="488"/>
      <c r="J1025" s="494" t="str">
        <f>IF(基本情報入力シート!M1062="","",基本情報入力シート!M1062)</f>
        <v/>
      </c>
      <c r="K1025" s="495" t="str">
        <f>IF(基本情報入力シート!R1062="","",基本情報入力シート!R1062)</f>
        <v/>
      </c>
      <c r="L1025" s="495" t="str">
        <f>IF(基本情報入力シート!W1062="","",基本情報入力シート!W1062)</f>
        <v/>
      </c>
      <c r="M1025" s="502" t="str">
        <f>IF(基本情報入力シート!X1062="","",基本情報入力シート!X1062)</f>
        <v/>
      </c>
      <c r="N1025" s="512" t="str">
        <f>IF(基本情報入力シート!Y1062="","",基本情報入力シート!Y1062)</f>
        <v/>
      </c>
      <c r="O1025" s="519"/>
      <c r="P1025" s="523"/>
      <c r="Q1025" s="526"/>
      <c r="R1025" s="533"/>
      <c r="S1025" s="537"/>
      <c r="T1025" s="541" t="e">
        <v>#N/A</v>
      </c>
      <c r="U1025" s="545"/>
      <c r="V1025" s="551"/>
      <c r="W1025" s="552"/>
      <c r="X1025" s="560" t="e">
        <v>#N/A</v>
      </c>
      <c r="Y1025" s="560"/>
      <c r="Z1025" s="564"/>
      <c r="AA1025" s="569"/>
      <c r="AB1025" s="573" t="e">
        <v>#N/A</v>
      </c>
      <c r="AC1025" s="577"/>
      <c r="AD1025" s="580" t="str">
        <f t="shared" si="60"/>
        <v/>
      </c>
      <c r="AE1025" s="583" t="str">
        <f t="shared" si="61"/>
        <v/>
      </c>
      <c r="AF1025" s="583" t="str">
        <f t="shared" si="62"/>
        <v/>
      </c>
      <c r="AG1025" s="583" t="str">
        <f t="shared" si="63"/>
        <v/>
      </c>
    </row>
    <row r="1026" spans="1:33" ht="24.9" customHeight="1">
      <c r="A1026" s="477">
        <v>1011</v>
      </c>
      <c r="B1026" s="488" t="str">
        <f>IF(基本情報入力シート!C1063="","",基本情報入力シート!C1063)</f>
        <v/>
      </c>
      <c r="C1026" s="488"/>
      <c r="D1026" s="488"/>
      <c r="E1026" s="488"/>
      <c r="F1026" s="488"/>
      <c r="G1026" s="488"/>
      <c r="H1026" s="488"/>
      <c r="I1026" s="488"/>
      <c r="J1026" s="494" t="str">
        <f>IF(基本情報入力シート!M1063="","",基本情報入力シート!M1063)</f>
        <v/>
      </c>
      <c r="K1026" s="495" t="str">
        <f>IF(基本情報入力シート!R1063="","",基本情報入力シート!R1063)</f>
        <v/>
      </c>
      <c r="L1026" s="495" t="str">
        <f>IF(基本情報入力シート!W1063="","",基本情報入力シート!W1063)</f>
        <v/>
      </c>
      <c r="M1026" s="502" t="str">
        <f>IF(基本情報入力シート!X1063="","",基本情報入力シート!X1063)</f>
        <v/>
      </c>
      <c r="N1026" s="512" t="str">
        <f>IF(基本情報入力シート!Y1063="","",基本情報入力シート!Y1063)</f>
        <v/>
      </c>
      <c r="O1026" s="519"/>
      <c r="P1026" s="523"/>
      <c r="Q1026" s="526"/>
      <c r="R1026" s="533"/>
      <c r="S1026" s="537"/>
      <c r="T1026" s="541" t="e">
        <v>#N/A</v>
      </c>
      <c r="U1026" s="545"/>
      <c r="V1026" s="551"/>
      <c r="W1026" s="552"/>
      <c r="X1026" s="560" t="e">
        <v>#N/A</v>
      </c>
      <c r="Y1026" s="560"/>
      <c r="Z1026" s="564"/>
      <c r="AA1026" s="569"/>
      <c r="AB1026" s="573" t="e">
        <v>#N/A</v>
      </c>
      <c r="AC1026" s="577"/>
      <c r="AD1026" s="580" t="str">
        <f t="shared" si="60"/>
        <v/>
      </c>
      <c r="AE1026" s="583" t="str">
        <f t="shared" si="61"/>
        <v/>
      </c>
      <c r="AF1026" s="583" t="str">
        <f t="shared" si="62"/>
        <v/>
      </c>
      <c r="AG1026" s="583" t="str">
        <f t="shared" si="63"/>
        <v/>
      </c>
    </row>
    <row r="1027" spans="1:33" ht="24.9" customHeight="1">
      <c r="A1027" s="477">
        <v>1012</v>
      </c>
      <c r="B1027" s="488" t="str">
        <f>IF(基本情報入力シート!C1064="","",基本情報入力シート!C1064)</f>
        <v/>
      </c>
      <c r="C1027" s="488"/>
      <c r="D1027" s="488"/>
      <c r="E1027" s="488"/>
      <c r="F1027" s="488"/>
      <c r="G1027" s="488"/>
      <c r="H1027" s="488"/>
      <c r="I1027" s="488"/>
      <c r="J1027" s="494" t="str">
        <f>IF(基本情報入力シート!M1064="","",基本情報入力シート!M1064)</f>
        <v/>
      </c>
      <c r="K1027" s="495" t="str">
        <f>IF(基本情報入力シート!R1064="","",基本情報入力シート!R1064)</f>
        <v/>
      </c>
      <c r="L1027" s="495" t="str">
        <f>IF(基本情報入力シート!W1064="","",基本情報入力シート!W1064)</f>
        <v/>
      </c>
      <c r="M1027" s="502" t="str">
        <f>IF(基本情報入力シート!X1064="","",基本情報入力シート!X1064)</f>
        <v/>
      </c>
      <c r="N1027" s="512" t="str">
        <f>IF(基本情報入力シート!Y1064="","",基本情報入力シート!Y1064)</f>
        <v/>
      </c>
      <c r="O1027" s="519"/>
      <c r="P1027" s="523"/>
      <c r="Q1027" s="526"/>
      <c r="R1027" s="533"/>
      <c r="S1027" s="537"/>
      <c r="T1027" s="541" t="e">
        <v>#N/A</v>
      </c>
      <c r="U1027" s="545"/>
      <c r="V1027" s="551"/>
      <c r="W1027" s="552"/>
      <c r="X1027" s="560" t="e">
        <v>#N/A</v>
      </c>
      <c r="Y1027" s="560"/>
      <c r="Z1027" s="564"/>
      <c r="AA1027" s="569"/>
      <c r="AB1027" s="573" t="e">
        <v>#N/A</v>
      </c>
      <c r="AC1027" s="577"/>
      <c r="AD1027" s="580" t="str">
        <f t="shared" si="60"/>
        <v/>
      </c>
      <c r="AE1027" s="583" t="str">
        <f t="shared" si="61"/>
        <v/>
      </c>
      <c r="AF1027" s="583" t="str">
        <f t="shared" si="62"/>
        <v/>
      </c>
      <c r="AG1027" s="583" t="str">
        <f t="shared" si="63"/>
        <v/>
      </c>
    </row>
    <row r="1028" spans="1:33" ht="24.9" customHeight="1">
      <c r="A1028" s="477">
        <v>1013</v>
      </c>
      <c r="B1028" s="488" t="str">
        <f>IF(基本情報入力シート!C1065="","",基本情報入力シート!C1065)</f>
        <v/>
      </c>
      <c r="C1028" s="488"/>
      <c r="D1028" s="488"/>
      <c r="E1028" s="488"/>
      <c r="F1028" s="488"/>
      <c r="G1028" s="488"/>
      <c r="H1028" s="488"/>
      <c r="I1028" s="488"/>
      <c r="J1028" s="494" t="str">
        <f>IF(基本情報入力シート!M1065="","",基本情報入力シート!M1065)</f>
        <v/>
      </c>
      <c r="K1028" s="495" t="str">
        <f>IF(基本情報入力シート!R1065="","",基本情報入力シート!R1065)</f>
        <v/>
      </c>
      <c r="L1028" s="495" t="str">
        <f>IF(基本情報入力シート!W1065="","",基本情報入力シート!W1065)</f>
        <v/>
      </c>
      <c r="M1028" s="502" t="str">
        <f>IF(基本情報入力シート!X1065="","",基本情報入力シート!X1065)</f>
        <v/>
      </c>
      <c r="N1028" s="512" t="str">
        <f>IF(基本情報入力シート!Y1065="","",基本情報入力シート!Y1065)</f>
        <v/>
      </c>
      <c r="O1028" s="519"/>
      <c r="P1028" s="523"/>
      <c r="Q1028" s="526"/>
      <c r="R1028" s="533"/>
      <c r="S1028" s="537"/>
      <c r="T1028" s="541" t="e">
        <v>#N/A</v>
      </c>
      <c r="U1028" s="545"/>
      <c r="V1028" s="551"/>
      <c r="W1028" s="552"/>
      <c r="X1028" s="560" t="e">
        <v>#N/A</v>
      </c>
      <c r="Y1028" s="560"/>
      <c r="Z1028" s="564"/>
      <c r="AA1028" s="569"/>
      <c r="AB1028" s="573" t="e">
        <v>#N/A</v>
      </c>
      <c r="AC1028" s="577"/>
      <c r="AD1028" s="580" t="str">
        <f t="shared" si="60"/>
        <v/>
      </c>
      <c r="AE1028" s="583" t="str">
        <f t="shared" si="61"/>
        <v/>
      </c>
      <c r="AF1028" s="583" t="str">
        <f t="shared" si="62"/>
        <v/>
      </c>
      <c r="AG1028" s="583" t="str">
        <f t="shared" si="63"/>
        <v/>
      </c>
    </row>
    <row r="1029" spans="1:33" ht="24.9" customHeight="1">
      <c r="A1029" s="477">
        <v>1014</v>
      </c>
      <c r="B1029" s="488" t="str">
        <f>IF(基本情報入力シート!C1066="","",基本情報入力シート!C1066)</f>
        <v/>
      </c>
      <c r="C1029" s="488"/>
      <c r="D1029" s="488"/>
      <c r="E1029" s="488"/>
      <c r="F1029" s="488"/>
      <c r="G1029" s="488"/>
      <c r="H1029" s="488"/>
      <c r="I1029" s="488"/>
      <c r="J1029" s="494" t="str">
        <f>IF(基本情報入力シート!M1066="","",基本情報入力シート!M1066)</f>
        <v/>
      </c>
      <c r="K1029" s="495" t="str">
        <f>IF(基本情報入力シート!R1066="","",基本情報入力シート!R1066)</f>
        <v/>
      </c>
      <c r="L1029" s="495" t="str">
        <f>IF(基本情報入力シート!W1066="","",基本情報入力シート!W1066)</f>
        <v/>
      </c>
      <c r="M1029" s="502" t="str">
        <f>IF(基本情報入力シート!X1066="","",基本情報入力シート!X1066)</f>
        <v/>
      </c>
      <c r="N1029" s="512" t="str">
        <f>IF(基本情報入力シート!Y1066="","",基本情報入力シート!Y1066)</f>
        <v/>
      </c>
      <c r="O1029" s="519"/>
      <c r="P1029" s="523"/>
      <c r="Q1029" s="526"/>
      <c r="R1029" s="533"/>
      <c r="S1029" s="537"/>
      <c r="T1029" s="541" t="e">
        <v>#N/A</v>
      </c>
      <c r="U1029" s="545"/>
      <c r="V1029" s="551"/>
      <c r="W1029" s="552"/>
      <c r="X1029" s="560" t="e">
        <v>#N/A</v>
      </c>
      <c r="Y1029" s="560"/>
      <c r="Z1029" s="564"/>
      <c r="AA1029" s="569"/>
      <c r="AB1029" s="573" t="e">
        <v>#N/A</v>
      </c>
      <c r="AC1029" s="577"/>
      <c r="AD1029" s="580" t="str">
        <f t="shared" si="60"/>
        <v/>
      </c>
      <c r="AE1029" s="583" t="str">
        <f t="shared" si="61"/>
        <v/>
      </c>
      <c r="AF1029" s="583" t="str">
        <f t="shared" si="62"/>
        <v/>
      </c>
      <c r="AG1029" s="583" t="str">
        <f t="shared" si="63"/>
        <v/>
      </c>
    </row>
    <row r="1030" spans="1:33" ht="24.9" customHeight="1">
      <c r="A1030" s="477">
        <v>1015</v>
      </c>
      <c r="B1030" s="488" t="str">
        <f>IF(基本情報入力シート!C1067="","",基本情報入力シート!C1067)</f>
        <v/>
      </c>
      <c r="C1030" s="488"/>
      <c r="D1030" s="488"/>
      <c r="E1030" s="488"/>
      <c r="F1030" s="488"/>
      <c r="G1030" s="488"/>
      <c r="H1030" s="488"/>
      <c r="I1030" s="488"/>
      <c r="J1030" s="494" t="str">
        <f>IF(基本情報入力シート!M1067="","",基本情報入力シート!M1067)</f>
        <v/>
      </c>
      <c r="K1030" s="495" t="str">
        <f>IF(基本情報入力シート!R1067="","",基本情報入力シート!R1067)</f>
        <v/>
      </c>
      <c r="L1030" s="495" t="str">
        <f>IF(基本情報入力シート!W1067="","",基本情報入力シート!W1067)</f>
        <v/>
      </c>
      <c r="M1030" s="502" t="str">
        <f>IF(基本情報入力シート!X1067="","",基本情報入力シート!X1067)</f>
        <v/>
      </c>
      <c r="N1030" s="512" t="str">
        <f>IF(基本情報入力シート!Y1067="","",基本情報入力シート!Y1067)</f>
        <v/>
      </c>
      <c r="O1030" s="519"/>
      <c r="P1030" s="523"/>
      <c r="Q1030" s="526"/>
      <c r="R1030" s="533"/>
      <c r="S1030" s="537"/>
      <c r="T1030" s="541" t="e">
        <v>#N/A</v>
      </c>
      <c r="U1030" s="545"/>
      <c r="V1030" s="551"/>
      <c r="W1030" s="552"/>
      <c r="X1030" s="560" t="e">
        <v>#N/A</v>
      </c>
      <c r="Y1030" s="560"/>
      <c r="Z1030" s="564"/>
      <c r="AA1030" s="569"/>
      <c r="AB1030" s="573" t="e">
        <v>#N/A</v>
      </c>
      <c r="AC1030" s="577"/>
      <c r="AD1030" s="580" t="str">
        <f t="shared" si="60"/>
        <v/>
      </c>
      <c r="AE1030" s="583" t="str">
        <f t="shared" si="61"/>
        <v/>
      </c>
      <c r="AF1030" s="583" t="str">
        <f t="shared" si="62"/>
        <v/>
      </c>
      <c r="AG1030" s="583" t="str">
        <f t="shared" si="63"/>
        <v/>
      </c>
    </row>
    <row r="1031" spans="1:33" ht="24.9" customHeight="1">
      <c r="A1031" s="477">
        <v>1016</v>
      </c>
      <c r="B1031" s="488" t="str">
        <f>IF(基本情報入力シート!C1068="","",基本情報入力シート!C1068)</f>
        <v/>
      </c>
      <c r="C1031" s="488"/>
      <c r="D1031" s="488"/>
      <c r="E1031" s="488"/>
      <c r="F1031" s="488"/>
      <c r="G1031" s="488"/>
      <c r="H1031" s="488"/>
      <c r="I1031" s="488"/>
      <c r="J1031" s="494" t="str">
        <f>IF(基本情報入力シート!M1068="","",基本情報入力シート!M1068)</f>
        <v/>
      </c>
      <c r="K1031" s="495" t="str">
        <f>IF(基本情報入力シート!R1068="","",基本情報入力シート!R1068)</f>
        <v/>
      </c>
      <c r="L1031" s="495" t="str">
        <f>IF(基本情報入力シート!W1068="","",基本情報入力シート!W1068)</f>
        <v/>
      </c>
      <c r="M1031" s="502" t="str">
        <f>IF(基本情報入力シート!X1068="","",基本情報入力シート!X1068)</f>
        <v/>
      </c>
      <c r="N1031" s="512" t="str">
        <f>IF(基本情報入力シート!Y1068="","",基本情報入力シート!Y1068)</f>
        <v/>
      </c>
      <c r="O1031" s="519"/>
      <c r="P1031" s="523"/>
      <c r="Q1031" s="526"/>
      <c r="R1031" s="533"/>
      <c r="S1031" s="537"/>
      <c r="T1031" s="541" t="e">
        <v>#N/A</v>
      </c>
      <c r="U1031" s="545"/>
      <c r="V1031" s="551"/>
      <c r="W1031" s="552"/>
      <c r="X1031" s="560" t="e">
        <v>#N/A</v>
      </c>
      <c r="Y1031" s="560"/>
      <c r="Z1031" s="564"/>
      <c r="AA1031" s="569"/>
      <c r="AB1031" s="573" t="e">
        <v>#N/A</v>
      </c>
      <c r="AC1031" s="577"/>
      <c r="AD1031" s="580" t="str">
        <f t="shared" si="60"/>
        <v/>
      </c>
      <c r="AE1031" s="583" t="str">
        <f t="shared" si="61"/>
        <v/>
      </c>
      <c r="AF1031" s="583" t="str">
        <f t="shared" si="62"/>
        <v/>
      </c>
      <c r="AG1031" s="583" t="str">
        <f t="shared" si="63"/>
        <v/>
      </c>
    </row>
    <row r="1032" spans="1:33" ht="24.9" customHeight="1">
      <c r="A1032" s="477">
        <v>1017</v>
      </c>
      <c r="B1032" s="488" t="str">
        <f>IF(基本情報入力シート!C1069="","",基本情報入力シート!C1069)</f>
        <v/>
      </c>
      <c r="C1032" s="488"/>
      <c r="D1032" s="488"/>
      <c r="E1032" s="488"/>
      <c r="F1032" s="488"/>
      <c r="G1032" s="488"/>
      <c r="H1032" s="488"/>
      <c r="I1032" s="488"/>
      <c r="J1032" s="494" t="str">
        <f>IF(基本情報入力シート!M1069="","",基本情報入力シート!M1069)</f>
        <v/>
      </c>
      <c r="K1032" s="495" t="str">
        <f>IF(基本情報入力シート!R1069="","",基本情報入力シート!R1069)</f>
        <v/>
      </c>
      <c r="L1032" s="495" t="str">
        <f>IF(基本情報入力シート!W1069="","",基本情報入力シート!W1069)</f>
        <v/>
      </c>
      <c r="M1032" s="502" t="str">
        <f>IF(基本情報入力シート!X1069="","",基本情報入力シート!X1069)</f>
        <v/>
      </c>
      <c r="N1032" s="512" t="str">
        <f>IF(基本情報入力シート!Y1069="","",基本情報入力シート!Y1069)</f>
        <v/>
      </c>
      <c r="O1032" s="519"/>
      <c r="P1032" s="523"/>
      <c r="Q1032" s="526"/>
      <c r="R1032" s="533"/>
      <c r="S1032" s="537"/>
      <c r="T1032" s="541" t="e">
        <v>#N/A</v>
      </c>
      <c r="U1032" s="545"/>
      <c r="V1032" s="551"/>
      <c r="W1032" s="552"/>
      <c r="X1032" s="560" t="e">
        <v>#N/A</v>
      </c>
      <c r="Y1032" s="560"/>
      <c r="Z1032" s="564"/>
      <c r="AA1032" s="569"/>
      <c r="AB1032" s="573" t="e">
        <v>#N/A</v>
      </c>
      <c r="AC1032" s="577"/>
      <c r="AD1032" s="580" t="str">
        <f t="shared" si="60"/>
        <v/>
      </c>
      <c r="AE1032" s="583" t="str">
        <f t="shared" si="61"/>
        <v/>
      </c>
      <c r="AF1032" s="583" t="str">
        <f t="shared" si="62"/>
        <v/>
      </c>
      <c r="AG1032" s="583" t="str">
        <f t="shared" si="63"/>
        <v/>
      </c>
    </row>
    <row r="1033" spans="1:33" ht="24.9" customHeight="1">
      <c r="A1033" s="477">
        <v>1018</v>
      </c>
      <c r="B1033" s="488" t="str">
        <f>IF(基本情報入力シート!C1070="","",基本情報入力シート!C1070)</f>
        <v/>
      </c>
      <c r="C1033" s="488"/>
      <c r="D1033" s="488"/>
      <c r="E1033" s="488"/>
      <c r="F1033" s="488"/>
      <c r="G1033" s="488"/>
      <c r="H1033" s="488"/>
      <c r="I1033" s="488"/>
      <c r="J1033" s="494" t="str">
        <f>IF(基本情報入力シート!M1070="","",基本情報入力シート!M1070)</f>
        <v/>
      </c>
      <c r="K1033" s="495" t="str">
        <f>IF(基本情報入力シート!R1070="","",基本情報入力シート!R1070)</f>
        <v/>
      </c>
      <c r="L1033" s="495" t="str">
        <f>IF(基本情報入力シート!W1070="","",基本情報入力シート!W1070)</f>
        <v/>
      </c>
      <c r="M1033" s="502" t="str">
        <f>IF(基本情報入力シート!X1070="","",基本情報入力シート!X1070)</f>
        <v/>
      </c>
      <c r="N1033" s="512" t="str">
        <f>IF(基本情報入力シート!Y1070="","",基本情報入力シート!Y1070)</f>
        <v/>
      </c>
      <c r="O1033" s="519"/>
      <c r="P1033" s="523"/>
      <c r="Q1033" s="526"/>
      <c r="R1033" s="533"/>
      <c r="S1033" s="537"/>
      <c r="T1033" s="541" t="e">
        <v>#N/A</v>
      </c>
      <c r="U1033" s="545"/>
      <c r="V1033" s="551"/>
      <c r="W1033" s="552"/>
      <c r="X1033" s="560" t="e">
        <v>#N/A</v>
      </c>
      <c r="Y1033" s="560"/>
      <c r="Z1033" s="564"/>
      <c r="AA1033" s="569"/>
      <c r="AB1033" s="573" t="e">
        <v>#N/A</v>
      </c>
      <c r="AC1033" s="577"/>
      <c r="AD1033" s="580" t="str">
        <f t="shared" si="60"/>
        <v/>
      </c>
      <c r="AE1033" s="583" t="str">
        <f t="shared" si="61"/>
        <v/>
      </c>
      <c r="AF1033" s="583" t="str">
        <f t="shared" si="62"/>
        <v/>
      </c>
      <c r="AG1033" s="583" t="str">
        <f t="shared" si="63"/>
        <v/>
      </c>
    </row>
    <row r="1034" spans="1:33" ht="24.9" customHeight="1">
      <c r="A1034" s="477">
        <v>1019</v>
      </c>
      <c r="B1034" s="488" t="str">
        <f>IF(基本情報入力シート!C1071="","",基本情報入力シート!C1071)</f>
        <v/>
      </c>
      <c r="C1034" s="488"/>
      <c r="D1034" s="488"/>
      <c r="E1034" s="488"/>
      <c r="F1034" s="488"/>
      <c r="G1034" s="488"/>
      <c r="H1034" s="488"/>
      <c r="I1034" s="488"/>
      <c r="J1034" s="494" t="str">
        <f>IF(基本情報入力シート!M1071="","",基本情報入力シート!M1071)</f>
        <v/>
      </c>
      <c r="K1034" s="495" t="str">
        <f>IF(基本情報入力シート!R1071="","",基本情報入力シート!R1071)</f>
        <v/>
      </c>
      <c r="L1034" s="495" t="str">
        <f>IF(基本情報入力シート!W1071="","",基本情報入力シート!W1071)</f>
        <v/>
      </c>
      <c r="M1034" s="502" t="str">
        <f>IF(基本情報入力シート!X1071="","",基本情報入力シート!X1071)</f>
        <v/>
      </c>
      <c r="N1034" s="512" t="str">
        <f>IF(基本情報入力シート!Y1071="","",基本情報入力シート!Y1071)</f>
        <v/>
      </c>
      <c r="O1034" s="519"/>
      <c r="P1034" s="523"/>
      <c r="Q1034" s="526"/>
      <c r="R1034" s="533"/>
      <c r="S1034" s="537"/>
      <c r="T1034" s="541" t="e">
        <v>#N/A</v>
      </c>
      <c r="U1034" s="545"/>
      <c r="V1034" s="551"/>
      <c r="W1034" s="552"/>
      <c r="X1034" s="560" t="e">
        <v>#N/A</v>
      </c>
      <c r="Y1034" s="560"/>
      <c r="Z1034" s="564"/>
      <c r="AA1034" s="569"/>
      <c r="AB1034" s="573" t="e">
        <v>#N/A</v>
      </c>
      <c r="AC1034" s="577"/>
      <c r="AD1034" s="580" t="str">
        <f t="shared" si="60"/>
        <v/>
      </c>
      <c r="AE1034" s="583" t="str">
        <f t="shared" si="61"/>
        <v/>
      </c>
      <c r="AF1034" s="583" t="str">
        <f t="shared" si="62"/>
        <v/>
      </c>
      <c r="AG1034" s="583" t="str">
        <f t="shared" si="63"/>
        <v/>
      </c>
    </row>
    <row r="1035" spans="1:33" ht="24.9" customHeight="1">
      <c r="A1035" s="477">
        <v>1020</v>
      </c>
      <c r="B1035" s="488" t="str">
        <f>IF(基本情報入力シート!C1072="","",基本情報入力シート!C1072)</f>
        <v/>
      </c>
      <c r="C1035" s="488"/>
      <c r="D1035" s="488"/>
      <c r="E1035" s="488"/>
      <c r="F1035" s="488"/>
      <c r="G1035" s="488"/>
      <c r="H1035" s="488"/>
      <c r="I1035" s="488"/>
      <c r="J1035" s="494" t="str">
        <f>IF(基本情報入力シート!M1072="","",基本情報入力シート!M1072)</f>
        <v/>
      </c>
      <c r="K1035" s="495" t="str">
        <f>IF(基本情報入力シート!R1072="","",基本情報入力シート!R1072)</f>
        <v/>
      </c>
      <c r="L1035" s="495" t="str">
        <f>IF(基本情報入力シート!W1072="","",基本情報入力シート!W1072)</f>
        <v/>
      </c>
      <c r="M1035" s="502" t="str">
        <f>IF(基本情報入力シート!X1072="","",基本情報入力シート!X1072)</f>
        <v/>
      </c>
      <c r="N1035" s="512" t="str">
        <f>IF(基本情報入力シート!Y1072="","",基本情報入力シート!Y1072)</f>
        <v/>
      </c>
      <c r="O1035" s="519"/>
      <c r="P1035" s="523"/>
      <c r="Q1035" s="526"/>
      <c r="R1035" s="533"/>
      <c r="S1035" s="537"/>
      <c r="T1035" s="541" t="e">
        <v>#N/A</v>
      </c>
      <c r="U1035" s="545"/>
      <c r="V1035" s="551"/>
      <c r="W1035" s="552"/>
      <c r="X1035" s="560" t="e">
        <v>#N/A</v>
      </c>
      <c r="Y1035" s="560"/>
      <c r="Z1035" s="564"/>
      <c r="AA1035" s="569"/>
      <c r="AB1035" s="573" t="e">
        <v>#N/A</v>
      </c>
      <c r="AC1035" s="577"/>
      <c r="AD1035" s="580" t="str">
        <f t="shared" si="60"/>
        <v/>
      </c>
      <c r="AE1035" s="583" t="str">
        <f t="shared" si="61"/>
        <v/>
      </c>
      <c r="AF1035" s="583" t="str">
        <f t="shared" si="62"/>
        <v/>
      </c>
      <c r="AG1035" s="583" t="str">
        <f t="shared" si="63"/>
        <v/>
      </c>
    </row>
    <row r="1036" spans="1:33" ht="24.9" customHeight="1">
      <c r="A1036" s="477">
        <v>1021</v>
      </c>
      <c r="B1036" s="488" t="str">
        <f>IF(基本情報入力シート!C1073="","",基本情報入力シート!C1073)</f>
        <v/>
      </c>
      <c r="C1036" s="488"/>
      <c r="D1036" s="488"/>
      <c r="E1036" s="488"/>
      <c r="F1036" s="488"/>
      <c r="G1036" s="488"/>
      <c r="H1036" s="488"/>
      <c r="I1036" s="488"/>
      <c r="J1036" s="494" t="str">
        <f>IF(基本情報入力シート!M1073="","",基本情報入力シート!M1073)</f>
        <v/>
      </c>
      <c r="K1036" s="495" t="str">
        <f>IF(基本情報入力シート!R1073="","",基本情報入力シート!R1073)</f>
        <v/>
      </c>
      <c r="L1036" s="495" t="str">
        <f>IF(基本情報入力シート!W1073="","",基本情報入力シート!W1073)</f>
        <v/>
      </c>
      <c r="M1036" s="502" t="str">
        <f>IF(基本情報入力シート!X1073="","",基本情報入力シート!X1073)</f>
        <v/>
      </c>
      <c r="N1036" s="512" t="str">
        <f>IF(基本情報入力シート!Y1073="","",基本情報入力シート!Y1073)</f>
        <v/>
      </c>
      <c r="O1036" s="519"/>
      <c r="P1036" s="523"/>
      <c r="Q1036" s="526"/>
      <c r="R1036" s="533"/>
      <c r="S1036" s="537"/>
      <c r="T1036" s="541" t="e">
        <v>#N/A</v>
      </c>
      <c r="U1036" s="545"/>
      <c r="V1036" s="551"/>
      <c r="W1036" s="552"/>
      <c r="X1036" s="560" t="e">
        <v>#N/A</v>
      </c>
      <c r="Y1036" s="560"/>
      <c r="Z1036" s="564"/>
      <c r="AA1036" s="569"/>
      <c r="AB1036" s="573" t="e">
        <v>#N/A</v>
      </c>
      <c r="AC1036" s="577"/>
      <c r="AD1036" s="580" t="str">
        <f t="shared" si="60"/>
        <v/>
      </c>
      <c r="AE1036" s="583" t="str">
        <f t="shared" si="61"/>
        <v/>
      </c>
      <c r="AF1036" s="583" t="str">
        <f t="shared" si="62"/>
        <v/>
      </c>
      <c r="AG1036" s="583" t="str">
        <f t="shared" si="63"/>
        <v/>
      </c>
    </row>
    <row r="1037" spans="1:33" ht="24.9" customHeight="1">
      <c r="A1037" s="477">
        <v>1022</v>
      </c>
      <c r="B1037" s="488" t="str">
        <f>IF(基本情報入力シート!C1074="","",基本情報入力シート!C1074)</f>
        <v/>
      </c>
      <c r="C1037" s="488"/>
      <c r="D1037" s="488"/>
      <c r="E1037" s="488"/>
      <c r="F1037" s="488"/>
      <c r="G1037" s="488"/>
      <c r="H1037" s="488"/>
      <c r="I1037" s="488"/>
      <c r="J1037" s="494" t="str">
        <f>IF(基本情報入力シート!M1074="","",基本情報入力シート!M1074)</f>
        <v/>
      </c>
      <c r="K1037" s="495" t="str">
        <f>IF(基本情報入力シート!R1074="","",基本情報入力シート!R1074)</f>
        <v/>
      </c>
      <c r="L1037" s="495" t="str">
        <f>IF(基本情報入力シート!W1074="","",基本情報入力シート!W1074)</f>
        <v/>
      </c>
      <c r="M1037" s="502" t="str">
        <f>IF(基本情報入力シート!X1074="","",基本情報入力シート!X1074)</f>
        <v/>
      </c>
      <c r="N1037" s="512" t="str">
        <f>IF(基本情報入力シート!Y1074="","",基本情報入力シート!Y1074)</f>
        <v/>
      </c>
      <c r="O1037" s="519"/>
      <c r="P1037" s="523"/>
      <c r="Q1037" s="526"/>
      <c r="R1037" s="533"/>
      <c r="S1037" s="537"/>
      <c r="T1037" s="541" t="e">
        <v>#N/A</v>
      </c>
      <c r="U1037" s="545"/>
      <c r="V1037" s="551"/>
      <c r="W1037" s="552"/>
      <c r="X1037" s="560" t="e">
        <v>#N/A</v>
      </c>
      <c r="Y1037" s="560"/>
      <c r="Z1037" s="564"/>
      <c r="AA1037" s="569"/>
      <c r="AB1037" s="573" t="e">
        <v>#N/A</v>
      </c>
      <c r="AC1037" s="577"/>
      <c r="AD1037" s="580" t="str">
        <f t="shared" si="60"/>
        <v/>
      </c>
      <c r="AE1037" s="583" t="str">
        <f t="shared" si="61"/>
        <v/>
      </c>
      <c r="AF1037" s="583" t="str">
        <f t="shared" si="62"/>
        <v/>
      </c>
      <c r="AG1037" s="583" t="str">
        <f t="shared" si="63"/>
        <v/>
      </c>
    </row>
    <row r="1038" spans="1:33" ht="24.9" customHeight="1">
      <c r="A1038" s="477">
        <v>1023</v>
      </c>
      <c r="B1038" s="488" t="str">
        <f>IF(基本情報入力シート!C1075="","",基本情報入力シート!C1075)</f>
        <v/>
      </c>
      <c r="C1038" s="488"/>
      <c r="D1038" s="488"/>
      <c r="E1038" s="488"/>
      <c r="F1038" s="488"/>
      <c r="G1038" s="488"/>
      <c r="H1038" s="488"/>
      <c r="I1038" s="488"/>
      <c r="J1038" s="494" t="str">
        <f>IF(基本情報入力シート!M1075="","",基本情報入力シート!M1075)</f>
        <v/>
      </c>
      <c r="K1038" s="495" t="str">
        <f>IF(基本情報入力シート!R1075="","",基本情報入力シート!R1075)</f>
        <v/>
      </c>
      <c r="L1038" s="495" t="str">
        <f>IF(基本情報入力シート!W1075="","",基本情報入力シート!W1075)</f>
        <v/>
      </c>
      <c r="M1038" s="502" t="str">
        <f>IF(基本情報入力シート!X1075="","",基本情報入力シート!X1075)</f>
        <v/>
      </c>
      <c r="N1038" s="512" t="str">
        <f>IF(基本情報入力シート!Y1075="","",基本情報入力シート!Y1075)</f>
        <v/>
      </c>
      <c r="O1038" s="519"/>
      <c r="P1038" s="523"/>
      <c r="Q1038" s="526"/>
      <c r="R1038" s="533"/>
      <c r="S1038" s="537"/>
      <c r="T1038" s="541" t="e">
        <v>#N/A</v>
      </c>
      <c r="U1038" s="545"/>
      <c r="V1038" s="551"/>
      <c r="W1038" s="552"/>
      <c r="X1038" s="560" t="e">
        <v>#N/A</v>
      </c>
      <c r="Y1038" s="560"/>
      <c r="Z1038" s="564"/>
      <c r="AA1038" s="569"/>
      <c r="AB1038" s="573" t="e">
        <v>#N/A</v>
      </c>
      <c r="AC1038" s="577"/>
      <c r="AD1038" s="580" t="str">
        <f t="shared" si="60"/>
        <v/>
      </c>
      <c r="AE1038" s="583" t="str">
        <f t="shared" si="61"/>
        <v/>
      </c>
      <c r="AF1038" s="583" t="str">
        <f t="shared" si="62"/>
        <v/>
      </c>
      <c r="AG1038" s="583" t="str">
        <f t="shared" si="63"/>
        <v/>
      </c>
    </row>
    <row r="1039" spans="1:33" ht="24.9" customHeight="1">
      <c r="A1039" s="477">
        <v>1024</v>
      </c>
      <c r="B1039" s="488" t="str">
        <f>IF(基本情報入力シート!C1076="","",基本情報入力シート!C1076)</f>
        <v/>
      </c>
      <c r="C1039" s="488"/>
      <c r="D1039" s="488"/>
      <c r="E1039" s="488"/>
      <c r="F1039" s="488"/>
      <c r="G1039" s="488"/>
      <c r="H1039" s="488"/>
      <c r="I1039" s="488"/>
      <c r="J1039" s="494" t="str">
        <f>IF(基本情報入力シート!M1076="","",基本情報入力シート!M1076)</f>
        <v/>
      </c>
      <c r="K1039" s="495" t="str">
        <f>IF(基本情報入力シート!R1076="","",基本情報入力シート!R1076)</f>
        <v/>
      </c>
      <c r="L1039" s="495" t="str">
        <f>IF(基本情報入力シート!W1076="","",基本情報入力シート!W1076)</f>
        <v/>
      </c>
      <c r="M1039" s="502" t="str">
        <f>IF(基本情報入力シート!X1076="","",基本情報入力シート!X1076)</f>
        <v/>
      </c>
      <c r="N1039" s="512" t="str">
        <f>IF(基本情報入力シート!Y1076="","",基本情報入力シート!Y1076)</f>
        <v/>
      </c>
      <c r="O1039" s="519"/>
      <c r="P1039" s="523"/>
      <c r="Q1039" s="526"/>
      <c r="R1039" s="533"/>
      <c r="S1039" s="537"/>
      <c r="T1039" s="541" t="e">
        <v>#N/A</v>
      </c>
      <c r="U1039" s="545"/>
      <c r="V1039" s="551"/>
      <c r="W1039" s="552"/>
      <c r="X1039" s="560" t="e">
        <v>#N/A</v>
      </c>
      <c r="Y1039" s="560"/>
      <c r="Z1039" s="564"/>
      <c r="AA1039" s="569"/>
      <c r="AB1039" s="573" t="e">
        <v>#N/A</v>
      </c>
      <c r="AC1039" s="577"/>
      <c r="AD1039" s="580" t="str">
        <f t="shared" si="60"/>
        <v/>
      </c>
      <c r="AE1039" s="583" t="str">
        <f t="shared" si="61"/>
        <v/>
      </c>
      <c r="AF1039" s="583" t="str">
        <f t="shared" si="62"/>
        <v/>
      </c>
      <c r="AG1039" s="583" t="str">
        <f t="shared" si="63"/>
        <v/>
      </c>
    </row>
    <row r="1040" spans="1:33" ht="24.9" customHeight="1">
      <c r="A1040" s="477">
        <v>1025</v>
      </c>
      <c r="B1040" s="488" t="str">
        <f>IF(基本情報入力シート!C1077="","",基本情報入力シート!C1077)</f>
        <v/>
      </c>
      <c r="C1040" s="488"/>
      <c r="D1040" s="488"/>
      <c r="E1040" s="488"/>
      <c r="F1040" s="488"/>
      <c r="G1040" s="488"/>
      <c r="H1040" s="488"/>
      <c r="I1040" s="488"/>
      <c r="J1040" s="494" t="str">
        <f>IF(基本情報入力シート!M1077="","",基本情報入力シート!M1077)</f>
        <v/>
      </c>
      <c r="K1040" s="495" t="str">
        <f>IF(基本情報入力シート!R1077="","",基本情報入力シート!R1077)</f>
        <v/>
      </c>
      <c r="L1040" s="495" t="str">
        <f>IF(基本情報入力シート!W1077="","",基本情報入力シート!W1077)</f>
        <v/>
      </c>
      <c r="M1040" s="502" t="str">
        <f>IF(基本情報入力シート!X1077="","",基本情報入力シート!X1077)</f>
        <v/>
      </c>
      <c r="N1040" s="512" t="str">
        <f>IF(基本情報入力シート!Y1077="","",基本情報入力シート!Y1077)</f>
        <v/>
      </c>
      <c r="O1040" s="519"/>
      <c r="P1040" s="523"/>
      <c r="Q1040" s="526"/>
      <c r="R1040" s="533"/>
      <c r="S1040" s="537"/>
      <c r="T1040" s="541" t="e">
        <v>#N/A</v>
      </c>
      <c r="U1040" s="545"/>
      <c r="V1040" s="551"/>
      <c r="W1040" s="552"/>
      <c r="X1040" s="560" t="e">
        <v>#N/A</v>
      </c>
      <c r="Y1040" s="560"/>
      <c r="Z1040" s="564"/>
      <c r="AA1040" s="569"/>
      <c r="AB1040" s="573" t="e">
        <v>#N/A</v>
      </c>
      <c r="AC1040" s="577"/>
      <c r="AD1040" s="580" t="str">
        <f t="shared" ref="AD1040:AD1103" si="64">IF(OR(U1040="特定加算Ⅰ",U1040="特定加算Ⅱ"),IF(OR(AND(N1040&lt;&gt;"訪問型サービス（総合事業）",N1040&lt;&gt;"通所型サービス（総合事業）",N1040&lt;&gt;"（介護予防）短期入所生活介護",N1040&lt;&gt;"（介護予防）短期入所療養介護（老健）",N1040&lt;&gt;"（介護予防）短期入所療養介護 （病院等（老健以外）)",N1040&lt;&gt;"（介護予防）短期入所療養介護（医療院）"),W1040&lt;&gt;""),1,""),"")</f>
        <v/>
      </c>
      <c r="AE1040" s="583" t="str">
        <f t="shared" ref="AE1040:AE1103" si="65">IF(AND(O1040="",R1040=""),"",O1040&amp;"から"&amp;R1040)</f>
        <v/>
      </c>
      <c r="AF1040" s="583" t="str">
        <f t="shared" ref="AF1040:AF1103" si="66">IF(AND(P1040="",U1040=""),"",P1040&amp;"から"&amp;U1040)</f>
        <v/>
      </c>
      <c r="AG1040" s="583" t="str">
        <f t="shared" ref="AG1040:AG1103" si="67">IF(AND(Q1040="",Z1040=""),"",Q1040&amp;"から"&amp;Z1040)</f>
        <v/>
      </c>
    </row>
    <row r="1041" spans="1:33" ht="24.9" customHeight="1">
      <c r="A1041" s="477">
        <v>1026</v>
      </c>
      <c r="B1041" s="488" t="str">
        <f>IF(基本情報入力シート!C1078="","",基本情報入力シート!C1078)</f>
        <v/>
      </c>
      <c r="C1041" s="488"/>
      <c r="D1041" s="488"/>
      <c r="E1041" s="488"/>
      <c r="F1041" s="488"/>
      <c r="G1041" s="488"/>
      <c r="H1041" s="488"/>
      <c r="I1041" s="488"/>
      <c r="J1041" s="494" t="str">
        <f>IF(基本情報入力シート!M1078="","",基本情報入力シート!M1078)</f>
        <v/>
      </c>
      <c r="K1041" s="495" t="str">
        <f>IF(基本情報入力シート!R1078="","",基本情報入力シート!R1078)</f>
        <v/>
      </c>
      <c r="L1041" s="495" t="str">
        <f>IF(基本情報入力シート!W1078="","",基本情報入力シート!W1078)</f>
        <v/>
      </c>
      <c r="M1041" s="502" t="str">
        <f>IF(基本情報入力シート!X1078="","",基本情報入力シート!X1078)</f>
        <v/>
      </c>
      <c r="N1041" s="512" t="str">
        <f>IF(基本情報入力シート!Y1078="","",基本情報入力シート!Y1078)</f>
        <v/>
      </c>
      <c r="O1041" s="519"/>
      <c r="P1041" s="523"/>
      <c r="Q1041" s="526"/>
      <c r="R1041" s="533"/>
      <c r="S1041" s="537"/>
      <c r="T1041" s="541" t="e">
        <v>#N/A</v>
      </c>
      <c r="U1041" s="545"/>
      <c r="V1041" s="551"/>
      <c r="W1041" s="552"/>
      <c r="X1041" s="560" t="e">
        <v>#N/A</v>
      </c>
      <c r="Y1041" s="560"/>
      <c r="Z1041" s="564"/>
      <c r="AA1041" s="569"/>
      <c r="AB1041" s="573" t="e">
        <v>#N/A</v>
      </c>
      <c r="AC1041" s="577"/>
      <c r="AD1041" s="580" t="str">
        <f t="shared" si="64"/>
        <v/>
      </c>
      <c r="AE1041" s="583" t="str">
        <f t="shared" si="65"/>
        <v/>
      </c>
      <c r="AF1041" s="583" t="str">
        <f t="shared" si="66"/>
        <v/>
      </c>
      <c r="AG1041" s="583" t="str">
        <f t="shared" si="67"/>
        <v/>
      </c>
    </row>
    <row r="1042" spans="1:33" ht="24.9" customHeight="1">
      <c r="A1042" s="477">
        <v>1027</v>
      </c>
      <c r="B1042" s="488" t="str">
        <f>IF(基本情報入力シート!C1079="","",基本情報入力シート!C1079)</f>
        <v/>
      </c>
      <c r="C1042" s="488"/>
      <c r="D1042" s="488"/>
      <c r="E1042" s="488"/>
      <c r="F1042" s="488"/>
      <c r="G1042" s="488"/>
      <c r="H1042" s="488"/>
      <c r="I1042" s="488"/>
      <c r="J1042" s="494" t="str">
        <f>IF(基本情報入力シート!M1079="","",基本情報入力シート!M1079)</f>
        <v/>
      </c>
      <c r="K1042" s="495" t="str">
        <f>IF(基本情報入力シート!R1079="","",基本情報入力シート!R1079)</f>
        <v/>
      </c>
      <c r="L1042" s="495" t="str">
        <f>IF(基本情報入力シート!W1079="","",基本情報入力シート!W1079)</f>
        <v/>
      </c>
      <c r="M1042" s="502" t="str">
        <f>IF(基本情報入力シート!X1079="","",基本情報入力シート!X1079)</f>
        <v/>
      </c>
      <c r="N1042" s="512" t="str">
        <f>IF(基本情報入力シート!Y1079="","",基本情報入力シート!Y1079)</f>
        <v/>
      </c>
      <c r="O1042" s="519"/>
      <c r="P1042" s="523"/>
      <c r="Q1042" s="526"/>
      <c r="R1042" s="533"/>
      <c r="S1042" s="537"/>
      <c r="T1042" s="541" t="e">
        <v>#N/A</v>
      </c>
      <c r="U1042" s="545"/>
      <c r="V1042" s="551"/>
      <c r="W1042" s="552"/>
      <c r="X1042" s="560" t="e">
        <v>#N/A</v>
      </c>
      <c r="Y1042" s="560"/>
      <c r="Z1042" s="564"/>
      <c r="AA1042" s="569"/>
      <c r="AB1042" s="573" t="e">
        <v>#N/A</v>
      </c>
      <c r="AC1042" s="577"/>
      <c r="AD1042" s="580" t="str">
        <f t="shared" si="64"/>
        <v/>
      </c>
      <c r="AE1042" s="583" t="str">
        <f t="shared" si="65"/>
        <v/>
      </c>
      <c r="AF1042" s="583" t="str">
        <f t="shared" si="66"/>
        <v/>
      </c>
      <c r="AG1042" s="583" t="str">
        <f t="shared" si="67"/>
        <v/>
      </c>
    </row>
    <row r="1043" spans="1:33" ht="24.9" customHeight="1">
      <c r="A1043" s="477">
        <v>1028</v>
      </c>
      <c r="B1043" s="488" t="str">
        <f>IF(基本情報入力シート!C1080="","",基本情報入力シート!C1080)</f>
        <v/>
      </c>
      <c r="C1043" s="488"/>
      <c r="D1043" s="488"/>
      <c r="E1043" s="488"/>
      <c r="F1043" s="488"/>
      <c r="G1043" s="488"/>
      <c r="H1043" s="488"/>
      <c r="I1043" s="488"/>
      <c r="J1043" s="494" t="str">
        <f>IF(基本情報入力シート!M1080="","",基本情報入力シート!M1080)</f>
        <v/>
      </c>
      <c r="K1043" s="495" t="str">
        <f>IF(基本情報入力シート!R1080="","",基本情報入力シート!R1080)</f>
        <v/>
      </c>
      <c r="L1043" s="495" t="str">
        <f>IF(基本情報入力シート!W1080="","",基本情報入力シート!W1080)</f>
        <v/>
      </c>
      <c r="M1043" s="502" t="str">
        <f>IF(基本情報入力シート!X1080="","",基本情報入力シート!X1080)</f>
        <v/>
      </c>
      <c r="N1043" s="512" t="str">
        <f>IF(基本情報入力シート!Y1080="","",基本情報入力シート!Y1080)</f>
        <v/>
      </c>
      <c r="O1043" s="519"/>
      <c r="P1043" s="523"/>
      <c r="Q1043" s="526"/>
      <c r="R1043" s="533"/>
      <c r="S1043" s="537"/>
      <c r="T1043" s="541" t="e">
        <v>#N/A</v>
      </c>
      <c r="U1043" s="545"/>
      <c r="V1043" s="551"/>
      <c r="W1043" s="552"/>
      <c r="X1043" s="560" t="e">
        <v>#N/A</v>
      </c>
      <c r="Y1043" s="560"/>
      <c r="Z1043" s="564"/>
      <c r="AA1043" s="569"/>
      <c r="AB1043" s="573" t="e">
        <v>#N/A</v>
      </c>
      <c r="AC1043" s="577"/>
      <c r="AD1043" s="580" t="str">
        <f t="shared" si="64"/>
        <v/>
      </c>
      <c r="AE1043" s="583" t="str">
        <f t="shared" si="65"/>
        <v/>
      </c>
      <c r="AF1043" s="583" t="str">
        <f t="shared" si="66"/>
        <v/>
      </c>
      <c r="AG1043" s="583" t="str">
        <f t="shared" si="67"/>
        <v/>
      </c>
    </row>
    <row r="1044" spans="1:33" ht="24.9" customHeight="1">
      <c r="A1044" s="477">
        <v>1029</v>
      </c>
      <c r="B1044" s="488" t="str">
        <f>IF(基本情報入力シート!C1081="","",基本情報入力シート!C1081)</f>
        <v/>
      </c>
      <c r="C1044" s="488"/>
      <c r="D1044" s="488"/>
      <c r="E1044" s="488"/>
      <c r="F1044" s="488"/>
      <c r="G1044" s="488"/>
      <c r="H1044" s="488"/>
      <c r="I1044" s="488"/>
      <c r="J1044" s="494" t="str">
        <f>IF(基本情報入力シート!M1081="","",基本情報入力シート!M1081)</f>
        <v/>
      </c>
      <c r="K1044" s="495" t="str">
        <f>IF(基本情報入力シート!R1081="","",基本情報入力シート!R1081)</f>
        <v/>
      </c>
      <c r="L1044" s="495" t="str">
        <f>IF(基本情報入力シート!W1081="","",基本情報入力シート!W1081)</f>
        <v/>
      </c>
      <c r="M1044" s="502" t="str">
        <f>IF(基本情報入力シート!X1081="","",基本情報入力シート!X1081)</f>
        <v/>
      </c>
      <c r="N1044" s="512" t="str">
        <f>IF(基本情報入力シート!Y1081="","",基本情報入力シート!Y1081)</f>
        <v/>
      </c>
      <c r="O1044" s="519"/>
      <c r="P1044" s="523"/>
      <c r="Q1044" s="526"/>
      <c r="R1044" s="533"/>
      <c r="S1044" s="537"/>
      <c r="T1044" s="541" t="e">
        <v>#N/A</v>
      </c>
      <c r="U1044" s="545"/>
      <c r="V1044" s="551"/>
      <c r="W1044" s="552"/>
      <c r="X1044" s="560" t="e">
        <v>#N/A</v>
      </c>
      <c r="Y1044" s="560"/>
      <c r="Z1044" s="564"/>
      <c r="AA1044" s="569"/>
      <c r="AB1044" s="573" t="e">
        <v>#N/A</v>
      </c>
      <c r="AC1044" s="577"/>
      <c r="AD1044" s="580" t="str">
        <f t="shared" si="64"/>
        <v/>
      </c>
      <c r="AE1044" s="583" t="str">
        <f t="shared" si="65"/>
        <v/>
      </c>
      <c r="AF1044" s="583" t="str">
        <f t="shared" si="66"/>
        <v/>
      </c>
      <c r="AG1044" s="583" t="str">
        <f t="shared" si="67"/>
        <v/>
      </c>
    </row>
    <row r="1045" spans="1:33" ht="24.9" customHeight="1">
      <c r="A1045" s="477">
        <v>1030</v>
      </c>
      <c r="B1045" s="488" t="str">
        <f>IF(基本情報入力シート!C1082="","",基本情報入力シート!C1082)</f>
        <v/>
      </c>
      <c r="C1045" s="488"/>
      <c r="D1045" s="488"/>
      <c r="E1045" s="488"/>
      <c r="F1045" s="488"/>
      <c r="G1045" s="488"/>
      <c r="H1045" s="488"/>
      <c r="I1045" s="488"/>
      <c r="J1045" s="494" t="str">
        <f>IF(基本情報入力シート!M1082="","",基本情報入力シート!M1082)</f>
        <v/>
      </c>
      <c r="K1045" s="495" t="str">
        <f>IF(基本情報入力シート!R1082="","",基本情報入力シート!R1082)</f>
        <v/>
      </c>
      <c r="L1045" s="495" t="str">
        <f>IF(基本情報入力シート!W1082="","",基本情報入力シート!W1082)</f>
        <v/>
      </c>
      <c r="M1045" s="502" t="str">
        <f>IF(基本情報入力シート!X1082="","",基本情報入力シート!X1082)</f>
        <v/>
      </c>
      <c r="N1045" s="512" t="str">
        <f>IF(基本情報入力シート!Y1082="","",基本情報入力シート!Y1082)</f>
        <v/>
      </c>
      <c r="O1045" s="519"/>
      <c r="P1045" s="523"/>
      <c r="Q1045" s="526"/>
      <c r="R1045" s="533"/>
      <c r="S1045" s="537"/>
      <c r="T1045" s="541" t="e">
        <v>#N/A</v>
      </c>
      <c r="U1045" s="545"/>
      <c r="V1045" s="551"/>
      <c r="W1045" s="552"/>
      <c r="X1045" s="560" t="e">
        <v>#N/A</v>
      </c>
      <c r="Y1045" s="560"/>
      <c r="Z1045" s="564"/>
      <c r="AA1045" s="569"/>
      <c r="AB1045" s="573" t="e">
        <v>#N/A</v>
      </c>
      <c r="AC1045" s="577"/>
      <c r="AD1045" s="580" t="str">
        <f t="shared" si="64"/>
        <v/>
      </c>
      <c r="AE1045" s="583" t="str">
        <f t="shared" si="65"/>
        <v/>
      </c>
      <c r="AF1045" s="583" t="str">
        <f t="shared" si="66"/>
        <v/>
      </c>
      <c r="AG1045" s="583" t="str">
        <f t="shared" si="67"/>
        <v/>
      </c>
    </row>
    <row r="1046" spans="1:33" ht="24.9" customHeight="1">
      <c r="A1046" s="477">
        <v>1031</v>
      </c>
      <c r="B1046" s="488" t="str">
        <f>IF(基本情報入力シート!C1083="","",基本情報入力シート!C1083)</f>
        <v/>
      </c>
      <c r="C1046" s="488"/>
      <c r="D1046" s="488"/>
      <c r="E1046" s="488"/>
      <c r="F1046" s="488"/>
      <c r="G1046" s="488"/>
      <c r="H1046" s="488"/>
      <c r="I1046" s="488"/>
      <c r="J1046" s="494" t="str">
        <f>IF(基本情報入力シート!M1083="","",基本情報入力シート!M1083)</f>
        <v/>
      </c>
      <c r="K1046" s="495" t="str">
        <f>IF(基本情報入力シート!R1083="","",基本情報入力シート!R1083)</f>
        <v/>
      </c>
      <c r="L1046" s="495" t="str">
        <f>IF(基本情報入力シート!W1083="","",基本情報入力シート!W1083)</f>
        <v/>
      </c>
      <c r="M1046" s="502" t="str">
        <f>IF(基本情報入力シート!X1083="","",基本情報入力シート!X1083)</f>
        <v/>
      </c>
      <c r="N1046" s="512" t="str">
        <f>IF(基本情報入力シート!Y1083="","",基本情報入力シート!Y1083)</f>
        <v/>
      </c>
      <c r="O1046" s="519"/>
      <c r="P1046" s="523"/>
      <c r="Q1046" s="526"/>
      <c r="R1046" s="533"/>
      <c r="S1046" s="537"/>
      <c r="T1046" s="541" t="e">
        <v>#N/A</v>
      </c>
      <c r="U1046" s="545"/>
      <c r="V1046" s="551"/>
      <c r="W1046" s="552"/>
      <c r="X1046" s="560" t="e">
        <v>#N/A</v>
      </c>
      <c r="Y1046" s="560"/>
      <c r="Z1046" s="564"/>
      <c r="AA1046" s="569"/>
      <c r="AB1046" s="573" t="e">
        <v>#N/A</v>
      </c>
      <c r="AC1046" s="577"/>
      <c r="AD1046" s="580" t="str">
        <f t="shared" si="64"/>
        <v/>
      </c>
      <c r="AE1046" s="583" t="str">
        <f t="shared" si="65"/>
        <v/>
      </c>
      <c r="AF1046" s="583" t="str">
        <f t="shared" si="66"/>
        <v/>
      </c>
      <c r="AG1046" s="583" t="str">
        <f t="shared" si="67"/>
        <v/>
      </c>
    </row>
    <row r="1047" spans="1:33" ht="24.9" customHeight="1">
      <c r="A1047" s="477">
        <v>1032</v>
      </c>
      <c r="B1047" s="488" t="str">
        <f>IF(基本情報入力シート!C1084="","",基本情報入力シート!C1084)</f>
        <v/>
      </c>
      <c r="C1047" s="488"/>
      <c r="D1047" s="488"/>
      <c r="E1047" s="488"/>
      <c r="F1047" s="488"/>
      <c r="G1047" s="488"/>
      <c r="H1047" s="488"/>
      <c r="I1047" s="488"/>
      <c r="J1047" s="494" t="str">
        <f>IF(基本情報入力シート!M1084="","",基本情報入力シート!M1084)</f>
        <v/>
      </c>
      <c r="K1047" s="495" t="str">
        <f>IF(基本情報入力シート!R1084="","",基本情報入力シート!R1084)</f>
        <v/>
      </c>
      <c r="L1047" s="495" t="str">
        <f>IF(基本情報入力シート!W1084="","",基本情報入力シート!W1084)</f>
        <v/>
      </c>
      <c r="M1047" s="502" t="str">
        <f>IF(基本情報入力シート!X1084="","",基本情報入力シート!X1084)</f>
        <v/>
      </c>
      <c r="N1047" s="512" t="str">
        <f>IF(基本情報入力シート!Y1084="","",基本情報入力シート!Y1084)</f>
        <v/>
      </c>
      <c r="O1047" s="519"/>
      <c r="P1047" s="523"/>
      <c r="Q1047" s="526"/>
      <c r="R1047" s="533"/>
      <c r="S1047" s="537"/>
      <c r="T1047" s="541" t="e">
        <v>#N/A</v>
      </c>
      <c r="U1047" s="545"/>
      <c r="V1047" s="551"/>
      <c r="W1047" s="552"/>
      <c r="X1047" s="560" t="e">
        <v>#N/A</v>
      </c>
      <c r="Y1047" s="560"/>
      <c r="Z1047" s="564"/>
      <c r="AA1047" s="569"/>
      <c r="AB1047" s="573" t="e">
        <v>#N/A</v>
      </c>
      <c r="AC1047" s="577"/>
      <c r="AD1047" s="580" t="str">
        <f t="shared" si="64"/>
        <v/>
      </c>
      <c r="AE1047" s="583" t="str">
        <f t="shared" si="65"/>
        <v/>
      </c>
      <c r="AF1047" s="583" t="str">
        <f t="shared" si="66"/>
        <v/>
      </c>
      <c r="AG1047" s="583" t="str">
        <f t="shared" si="67"/>
        <v/>
      </c>
    </row>
    <row r="1048" spans="1:33" ht="24.9" customHeight="1">
      <c r="A1048" s="477">
        <v>1033</v>
      </c>
      <c r="B1048" s="488" t="str">
        <f>IF(基本情報入力シート!C1085="","",基本情報入力シート!C1085)</f>
        <v/>
      </c>
      <c r="C1048" s="488"/>
      <c r="D1048" s="488"/>
      <c r="E1048" s="488"/>
      <c r="F1048" s="488"/>
      <c r="G1048" s="488"/>
      <c r="H1048" s="488"/>
      <c r="I1048" s="488"/>
      <c r="J1048" s="494" t="str">
        <f>IF(基本情報入力シート!M1085="","",基本情報入力シート!M1085)</f>
        <v/>
      </c>
      <c r="K1048" s="495" t="str">
        <f>IF(基本情報入力シート!R1085="","",基本情報入力シート!R1085)</f>
        <v/>
      </c>
      <c r="L1048" s="495" t="str">
        <f>IF(基本情報入力シート!W1085="","",基本情報入力シート!W1085)</f>
        <v/>
      </c>
      <c r="M1048" s="502" t="str">
        <f>IF(基本情報入力シート!X1085="","",基本情報入力シート!X1085)</f>
        <v/>
      </c>
      <c r="N1048" s="512" t="str">
        <f>IF(基本情報入力シート!Y1085="","",基本情報入力シート!Y1085)</f>
        <v/>
      </c>
      <c r="O1048" s="519"/>
      <c r="P1048" s="523"/>
      <c r="Q1048" s="526"/>
      <c r="R1048" s="533"/>
      <c r="S1048" s="537"/>
      <c r="T1048" s="541" t="e">
        <v>#N/A</v>
      </c>
      <c r="U1048" s="545"/>
      <c r="V1048" s="551"/>
      <c r="W1048" s="552"/>
      <c r="X1048" s="560" t="e">
        <v>#N/A</v>
      </c>
      <c r="Y1048" s="560"/>
      <c r="Z1048" s="564"/>
      <c r="AA1048" s="569"/>
      <c r="AB1048" s="573" t="e">
        <v>#N/A</v>
      </c>
      <c r="AC1048" s="577"/>
      <c r="AD1048" s="580" t="str">
        <f t="shared" si="64"/>
        <v/>
      </c>
      <c r="AE1048" s="583" t="str">
        <f t="shared" si="65"/>
        <v/>
      </c>
      <c r="AF1048" s="583" t="str">
        <f t="shared" si="66"/>
        <v/>
      </c>
      <c r="AG1048" s="583" t="str">
        <f t="shared" si="67"/>
        <v/>
      </c>
    </row>
    <row r="1049" spans="1:33" ht="24.9" customHeight="1">
      <c r="A1049" s="477">
        <v>1034</v>
      </c>
      <c r="B1049" s="488" t="str">
        <f>IF(基本情報入力シート!C1086="","",基本情報入力シート!C1086)</f>
        <v/>
      </c>
      <c r="C1049" s="488"/>
      <c r="D1049" s="488"/>
      <c r="E1049" s="488"/>
      <c r="F1049" s="488"/>
      <c r="G1049" s="488"/>
      <c r="H1049" s="488"/>
      <c r="I1049" s="488"/>
      <c r="J1049" s="494" t="str">
        <f>IF(基本情報入力シート!M1086="","",基本情報入力シート!M1086)</f>
        <v/>
      </c>
      <c r="K1049" s="495" t="str">
        <f>IF(基本情報入力シート!R1086="","",基本情報入力シート!R1086)</f>
        <v/>
      </c>
      <c r="L1049" s="495" t="str">
        <f>IF(基本情報入力シート!W1086="","",基本情報入力シート!W1086)</f>
        <v/>
      </c>
      <c r="M1049" s="502" t="str">
        <f>IF(基本情報入力シート!X1086="","",基本情報入力シート!X1086)</f>
        <v/>
      </c>
      <c r="N1049" s="512" t="str">
        <f>IF(基本情報入力シート!Y1086="","",基本情報入力シート!Y1086)</f>
        <v/>
      </c>
      <c r="O1049" s="519"/>
      <c r="P1049" s="523"/>
      <c r="Q1049" s="526"/>
      <c r="R1049" s="533"/>
      <c r="S1049" s="537"/>
      <c r="T1049" s="541" t="e">
        <v>#N/A</v>
      </c>
      <c r="U1049" s="545"/>
      <c r="V1049" s="551"/>
      <c r="W1049" s="552"/>
      <c r="X1049" s="560" t="e">
        <v>#N/A</v>
      </c>
      <c r="Y1049" s="560"/>
      <c r="Z1049" s="564"/>
      <c r="AA1049" s="569"/>
      <c r="AB1049" s="573" t="e">
        <v>#N/A</v>
      </c>
      <c r="AC1049" s="577"/>
      <c r="AD1049" s="580" t="str">
        <f t="shared" si="64"/>
        <v/>
      </c>
      <c r="AE1049" s="583" t="str">
        <f t="shared" si="65"/>
        <v/>
      </c>
      <c r="AF1049" s="583" t="str">
        <f t="shared" si="66"/>
        <v/>
      </c>
      <c r="AG1049" s="583" t="str">
        <f t="shared" si="67"/>
        <v/>
      </c>
    </row>
    <row r="1050" spans="1:33" ht="24.9" customHeight="1">
      <c r="A1050" s="477">
        <v>1035</v>
      </c>
      <c r="B1050" s="488" t="str">
        <f>IF(基本情報入力シート!C1087="","",基本情報入力シート!C1087)</f>
        <v/>
      </c>
      <c r="C1050" s="488"/>
      <c r="D1050" s="488"/>
      <c r="E1050" s="488"/>
      <c r="F1050" s="488"/>
      <c r="G1050" s="488"/>
      <c r="H1050" s="488"/>
      <c r="I1050" s="488"/>
      <c r="J1050" s="494" t="str">
        <f>IF(基本情報入力シート!M1087="","",基本情報入力シート!M1087)</f>
        <v/>
      </c>
      <c r="K1050" s="495" t="str">
        <f>IF(基本情報入力シート!R1087="","",基本情報入力シート!R1087)</f>
        <v/>
      </c>
      <c r="L1050" s="495" t="str">
        <f>IF(基本情報入力シート!W1087="","",基本情報入力シート!W1087)</f>
        <v/>
      </c>
      <c r="M1050" s="502" t="str">
        <f>IF(基本情報入力シート!X1087="","",基本情報入力シート!X1087)</f>
        <v/>
      </c>
      <c r="N1050" s="512" t="str">
        <f>IF(基本情報入力シート!Y1087="","",基本情報入力シート!Y1087)</f>
        <v/>
      </c>
      <c r="O1050" s="519"/>
      <c r="P1050" s="523"/>
      <c r="Q1050" s="526"/>
      <c r="R1050" s="533"/>
      <c r="S1050" s="537"/>
      <c r="T1050" s="541" t="e">
        <v>#N/A</v>
      </c>
      <c r="U1050" s="545"/>
      <c r="V1050" s="551"/>
      <c r="W1050" s="552"/>
      <c r="X1050" s="560" t="e">
        <v>#N/A</v>
      </c>
      <c r="Y1050" s="560"/>
      <c r="Z1050" s="564"/>
      <c r="AA1050" s="569"/>
      <c r="AB1050" s="573" t="e">
        <v>#N/A</v>
      </c>
      <c r="AC1050" s="577"/>
      <c r="AD1050" s="580" t="str">
        <f t="shared" si="64"/>
        <v/>
      </c>
      <c r="AE1050" s="583" t="str">
        <f t="shared" si="65"/>
        <v/>
      </c>
      <c r="AF1050" s="583" t="str">
        <f t="shared" si="66"/>
        <v/>
      </c>
      <c r="AG1050" s="583" t="str">
        <f t="shared" si="67"/>
        <v/>
      </c>
    </row>
    <row r="1051" spans="1:33" ht="24.9" customHeight="1">
      <c r="A1051" s="477">
        <v>1036</v>
      </c>
      <c r="B1051" s="488" t="str">
        <f>IF(基本情報入力シート!C1088="","",基本情報入力シート!C1088)</f>
        <v/>
      </c>
      <c r="C1051" s="488"/>
      <c r="D1051" s="488"/>
      <c r="E1051" s="488"/>
      <c r="F1051" s="488"/>
      <c r="G1051" s="488"/>
      <c r="H1051" s="488"/>
      <c r="I1051" s="488"/>
      <c r="J1051" s="494" t="str">
        <f>IF(基本情報入力シート!M1088="","",基本情報入力シート!M1088)</f>
        <v/>
      </c>
      <c r="K1051" s="495" t="str">
        <f>IF(基本情報入力シート!R1088="","",基本情報入力シート!R1088)</f>
        <v/>
      </c>
      <c r="L1051" s="495" t="str">
        <f>IF(基本情報入力シート!W1088="","",基本情報入力シート!W1088)</f>
        <v/>
      </c>
      <c r="M1051" s="502" t="str">
        <f>IF(基本情報入力シート!X1088="","",基本情報入力シート!X1088)</f>
        <v/>
      </c>
      <c r="N1051" s="512" t="str">
        <f>IF(基本情報入力シート!Y1088="","",基本情報入力シート!Y1088)</f>
        <v/>
      </c>
      <c r="O1051" s="519"/>
      <c r="P1051" s="523"/>
      <c r="Q1051" s="526"/>
      <c r="R1051" s="533"/>
      <c r="S1051" s="537"/>
      <c r="T1051" s="541" t="e">
        <v>#N/A</v>
      </c>
      <c r="U1051" s="545"/>
      <c r="V1051" s="551"/>
      <c r="W1051" s="552"/>
      <c r="X1051" s="560" t="e">
        <v>#N/A</v>
      </c>
      <c r="Y1051" s="560"/>
      <c r="Z1051" s="564"/>
      <c r="AA1051" s="569"/>
      <c r="AB1051" s="573" t="e">
        <v>#N/A</v>
      </c>
      <c r="AC1051" s="577"/>
      <c r="AD1051" s="580" t="str">
        <f t="shared" si="64"/>
        <v/>
      </c>
      <c r="AE1051" s="583" t="str">
        <f t="shared" si="65"/>
        <v/>
      </c>
      <c r="AF1051" s="583" t="str">
        <f t="shared" si="66"/>
        <v/>
      </c>
      <c r="AG1051" s="583" t="str">
        <f t="shared" si="67"/>
        <v/>
      </c>
    </row>
    <row r="1052" spans="1:33" ht="24.9" customHeight="1">
      <c r="A1052" s="477">
        <v>1037</v>
      </c>
      <c r="B1052" s="488" t="str">
        <f>IF(基本情報入力シート!C1089="","",基本情報入力シート!C1089)</f>
        <v/>
      </c>
      <c r="C1052" s="488"/>
      <c r="D1052" s="488"/>
      <c r="E1052" s="488"/>
      <c r="F1052" s="488"/>
      <c r="G1052" s="488"/>
      <c r="H1052" s="488"/>
      <c r="I1052" s="488"/>
      <c r="J1052" s="494" t="str">
        <f>IF(基本情報入力シート!M1089="","",基本情報入力シート!M1089)</f>
        <v/>
      </c>
      <c r="K1052" s="495" t="str">
        <f>IF(基本情報入力シート!R1089="","",基本情報入力シート!R1089)</f>
        <v/>
      </c>
      <c r="L1052" s="495" t="str">
        <f>IF(基本情報入力シート!W1089="","",基本情報入力シート!W1089)</f>
        <v/>
      </c>
      <c r="M1052" s="502" t="str">
        <f>IF(基本情報入力シート!X1089="","",基本情報入力シート!X1089)</f>
        <v/>
      </c>
      <c r="N1052" s="512" t="str">
        <f>IF(基本情報入力シート!Y1089="","",基本情報入力シート!Y1089)</f>
        <v/>
      </c>
      <c r="O1052" s="519"/>
      <c r="P1052" s="523"/>
      <c r="Q1052" s="526"/>
      <c r="R1052" s="533"/>
      <c r="S1052" s="537"/>
      <c r="T1052" s="541" t="e">
        <v>#N/A</v>
      </c>
      <c r="U1052" s="545"/>
      <c r="V1052" s="551"/>
      <c r="W1052" s="552"/>
      <c r="X1052" s="560" t="e">
        <v>#N/A</v>
      </c>
      <c r="Y1052" s="560"/>
      <c r="Z1052" s="564"/>
      <c r="AA1052" s="569"/>
      <c r="AB1052" s="573" t="e">
        <v>#N/A</v>
      </c>
      <c r="AC1052" s="577"/>
      <c r="AD1052" s="580" t="str">
        <f t="shared" si="64"/>
        <v/>
      </c>
      <c r="AE1052" s="583" t="str">
        <f t="shared" si="65"/>
        <v/>
      </c>
      <c r="AF1052" s="583" t="str">
        <f t="shared" si="66"/>
        <v/>
      </c>
      <c r="AG1052" s="583" t="str">
        <f t="shared" si="67"/>
        <v/>
      </c>
    </row>
    <row r="1053" spans="1:33" ht="24.9" customHeight="1">
      <c r="A1053" s="477">
        <v>1038</v>
      </c>
      <c r="B1053" s="488" t="str">
        <f>IF(基本情報入力シート!C1090="","",基本情報入力シート!C1090)</f>
        <v/>
      </c>
      <c r="C1053" s="488"/>
      <c r="D1053" s="488"/>
      <c r="E1053" s="488"/>
      <c r="F1053" s="488"/>
      <c r="G1053" s="488"/>
      <c r="H1053" s="488"/>
      <c r="I1053" s="488"/>
      <c r="J1053" s="494" t="str">
        <f>IF(基本情報入力シート!M1090="","",基本情報入力シート!M1090)</f>
        <v/>
      </c>
      <c r="K1053" s="495" t="str">
        <f>IF(基本情報入力シート!R1090="","",基本情報入力シート!R1090)</f>
        <v/>
      </c>
      <c r="L1053" s="495" t="str">
        <f>IF(基本情報入力シート!W1090="","",基本情報入力シート!W1090)</f>
        <v/>
      </c>
      <c r="M1053" s="502" t="str">
        <f>IF(基本情報入力シート!X1090="","",基本情報入力シート!X1090)</f>
        <v/>
      </c>
      <c r="N1053" s="512" t="str">
        <f>IF(基本情報入力シート!Y1090="","",基本情報入力シート!Y1090)</f>
        <v/>
      </c>
      <c r="O1053" s="519"/>
      <c r="P1053" s="523"/>
      <c r="Q1053" s="526"/>
      <c r="R1053" s="533"/>
      <c r="S1053" s="537"/>
      <c r="T1053" s="541" t="e">
        <v>#N/A</v>
      </c>
      <c r="U1053" s="545"/>
      <c r="V1053" s="551"/>
      <c r="W1053" s="552"/>
      <c r="X1053" s="560" t="e">
        <v>#N/A</v>
      </c>
      <c r="Y1053" s="560"/>
      <c r="Z1053" s="564"/>
      <c r="AA1053" s="569"/>
      <c r="AB1053" s="573" t="e">
        <v>#N/A</v>
      </c>
      <c r="AC1053" s="577"/>
      <c r="AD1053" s="580" t="str">
        <f t="shared" si="64"/>
        <v/>
      </c>
      <c r="AE1053" s="583" t="str">
        <f t="shared" si="65"/>
        <v/>
      </c>
      <c r="AF1053" s="583" t="str">
        <f t="shared" si="66"/>
        <v/>
      </c>
      <c r="AG1053" s="583" t="str">
        <f t="shared" si="67"/>
        <v/>
      </c>
    </row>
    <row r="1054" spans="1:33" ht="24.9" customHeight="1">
      <c r="A1054" s="477">
        <v>1039</v>
      </c>
      <c r="B1054" s="488" t="str">
        <f>IF(基本情報入力シート!C1091="","",基本情報入力シート!C1091)</f>
        <v/>
      </c>
      <c r="C1054" s="488"/>
      <c r="D1054" s="488"/>
      <c r="E1054" s="488"/>
      <c r="F1054" s="488"/>
      <c r="G1054" s="488"/>
      <c r="H1054" s="488"/>
      <c r="I1054" s="488"/>
      <c r="J1054" s="494" t="str">
        <f>IF(基本情報入力シート!M1091="","",基本情報入力シート!M1091)</f>
        <v/>
      </c>
      <c r="K1054" s="495" t="str">
        <f>IF(基本情報入力シート!R1091="","",基本情報入力シート!R1091)</f>
        <v/>
      </c>
      <c r="L1054" s="495" t="str">
        <f>IF(基本情報入力シート!W1091="","",基本情報入力シート!W1091)</f>
        <v/>
      </c>
      <c r="M1054" s="502" t="str">
        <f>IF(基本情報入力シート!X1091="","",基本情報入力シート!X1091)</f>
        <v/>
      </c>
      <c r="N1054" s="512" t="str">
        <f>IF(基本情報入力シート!Y1091="","",基本情報入力シート!Y1091)</f>
        <v/>
      </c>
      <c r="O1054" s="519"/>
      <c r="P1054" s="523"/>
      <c r="Q1054" s="526"/>
      <c r="R1054" s="533"/>
      <c r="S1054" s="537"/>
      <c r="T1054" s="541" t="e">
        <v>#N/A</v>
      </c>
      <c r="U1054" s="545"/>
      <c r="V1054" s="551"/>
      <c r="W1054" s="552"/>
      <c r="X1054" s="560" t="e">
        <v>#N/A</v>
      </c>
      <c r="Y1054" s="560"/>
      <c r="Z1054" s="564"/>
      <c r="AA1054" s="569"/>
      <c r="AB1054" s="573" t="e">
        <v>#N/A</v>
      </c>
      <c r="AC1054" s="577"/>
      <c r="AD1054" s="580" t="str">
        <f t="shared" si="64"/>
        <v/>
      </c>
      <c r="AE1054" s="583" t="str">
        <f t="shared" si="65"/>
        <v/>
      </c>
      <c r="AF1054" s="583" t="str">
        <f t="shared" si="66"/>
        <v/>
      </c>
      <c r="AG1054" s="583" t="str">
        <f t="shared" si="67"/>
        <v/>
      </c>
    </row>
    <row r="1055" spans="1:33" ht="24.9" customHeight="1">
      <c r="A1055" s="477">
        <v>1040</v>
      </c>
      <c r="B1055" s="488" t="str">
        <f>IF(基本情報入力シート!C1092="","",基本情報入力シート!C1092)</f>
        <v/>
      </c>
      <c r="C1055" s="488"/>
      <c r="D1055" s="488"/>
      <c r="E1055" s="488"/>
      <c r="F1055" s="488"/>
      <c r="G1055" s="488"/>
      <c r="H1055" s="488"/>
      <c r="I1055" s="488"/>
      <c r="J1055" s="494" t="str">
        <f>IF(基本情報入力シート!M1092="","",基本情報入力シート!M1092)</f>
        <v/>
      </c>
      <c r="K1055" s="495" t="str">
        <f>IF(基本情報入力シート!R1092="","",基本情報入力シート!R1092)</f>
        <v/>
      </c>
      <c r="L1055" s="495" t="str">
        <f>IF(基本情報入力シート!W1092="","",基本情報入力シート!W1092)</f>
        <v/>
      </c>
      <c r="M1055" s="502" t="str">
        <f>IF(基本情報入力シート!X1092="","",基本情報入力シート!X1092)</f>
        <v/>
      </c>
      <c r="N1055" s="512" t="str">
        <f>IF(基本情報入力シート!Y1092="","",基本情報入力シート!Y1092)</f>
        <v/>
      </c>
      <c r="O1055" s="519"/>
      <c r="P1055" s="523"/>
      <c r="Q1055" s="526"/>
      <c r="R1055" s="533"/>
      <c r="S1055" s="537"/>
      <c r="T1055" s="541" t="e">
        <v>#N/A</v>
      </c>
      <c r="U1055" s="545"/>
      <c r="V1055" s="551"/>
      <c r="W1055" s="552"/>
      <c r="X1055" s="560" t="e">
        <v>#N/A</v>
      </c>
      <c r="Y1055" s="560"/>
      <c r="Z1055" s="564"/>
      <c r="AA1055" s="569"/>
      <c r="AB1055" s="573" t="e">
        <v>#N/A</v>
      </c>
      <c r="AC1055" s="577"/>
      <c r="AD1055" s="580" t="str">
        <f t="shared" si="64"/>
        <v/>
      </c>
      <c r="AE1055" s="583" t="str">
        <f t="shared" si="65"/>
        <v/>
      </c>
      <c r="AF1055" s="583" t="str">
        <f t="shared" si="66"/>
        <v/>
      </c>
      <c r="AG1055" s="583" t="str">
        <f t="shared" si="67"/>
        <v/>
      </c>
    </row>
    <row r="1056" spans="1:33" ht="24.9" customHeight="1">
      <c r="A1056" s="477">
        <v>1041</v>
      </c>
      <c r="B1056" s="488" t="str">
        <f>IF(基本情報入力シート!C1093="","",基本情報入力シート!C1093)</f>
        <v/>
      </c>
      <c r="C1056" s="488"/>
      <c r="D1056" s="488"/>
      <c r="E1056" s="488"/>
      <c r="F1056" s="488"/>
      <c r="G1056" s="488"/>
      <c r="H1056" s="488"/>
      <c r="I1056" s="488"/>
      <c r="J1056" s="494" t="str">
        <f>IF(基本情報入力シート!M1093="","",基本情報入力シート!M1093)</f>
        <v/>
      </c>
      <c r="K1056" s="495" t="str">
        <f>IF(基本情報入力シート!R1093="","",基本情報入力シート!R1093)</f>
        <v/>
      </c>
      <c r="L1056" s="495" t="str">
        <f>IF(基本情報入力シート!W1093="","",基本情報入力シート!W1093)</f>
        <v/>
      </c>
      <c r="M1056" s="502" t="str">
        <f>IF(基本情報入力シート!X1093="","",基本情報入力シート!X1093)</f>
        <v/>
      </c>
      <c r="N1056" s="512" t="str">
        <f>IF(基本情報入力シート!Y1093="","",基本情報入力シート!Y1093)</f>
        <v/>
      </c>
      <c r="O1056" s="519"/>
      <c r="P1056" s="523"/>
      <c r="Q1056" s="526"/>
      <c r="R1056" s="533"/>
      <c r="S1056" s="537"/>
      <c r="T1056" s="541" t="e">
        <v>#N/A</v>
      </c>
      <c r="U1056" s="545"/>
      <c r="V1056" s="551"/>
      <c r="W1056" s="552"/>
      <c r="X1056" s="560" t="e">
        <v>#N/A</v>
      </c>
      <c r="Y1056" s="560"/>
      <c r="Z1056" s="564"/>
      <c r="AA1056" s="569"/>
      <c r="AB1056" s="573" t="e">
        <v>#N/A</v>
      </c>
      <c r="AC1056" s="577"/>
      <c r="AD1056" s="580" t="str">
        <f t="shared" si="64"/>
        <v/>
      </c>
      <c r="AE1056" s="583" t="str">
        <f t="shared" si="65"/>
        <v/>
      </c>
      <c r="AF1056" s="583" t="str">
        <f t="shared" si="66"/>
        <v/>
      </c>
      <c r="AG1056" s="583" t="str">
        <f t="shared" si="67"/>
        <v/>
      </c>
    </row>
    <row r="1057" spans="1:33" ht="24.9" customHeight="1">
      <c r="A1057" s="477">
        <v>1042</v>
      </c>
      <c r="B1057" s="488" t="str">
        <f>IF(基本情報入力シート!C1094="","",基本情報入力シート!C1094)</f>
        <v/>
      </c>
      <c r="C1057" s="488"/>
      <c r="D1057" s="488"/>
      <c r="E1057" s="488"/>
      <c r="F1057" s="488"/>
      <c r="G1057" s="488"/>
      <c r="H1057" s="488"/>
      <c r="I1057" s="488"/>
      <c r="J1057" s="494" t="str">
        <f>IF(基本情報入力シート!M1094="","",基本情報入力シート!M1094)</f>
        <v/>
      </c>
      <c r="K1057" s="495" t="str">
        <f>IF(基本情報入力シート!R1094="","",基本情報入力シート!R1094)</f>
        <v/>
      </c>
      <c r="L1057" s="495" t="str">
        <f>IF(基本情報入力シート!W1094="","",基本情報入力シート!W1094)</f>
        <v/>
      </c>
      <c r="M1057" s="502" t="str">
        <f>IF(基本情報入力シート!X1094="","",基本情報入力シート!X1094)</f>
        <v/>
      </c>
      <c r="N1057" s="512" t="str">
        <f>IF(基本情報入力シート!Y1094="","",基本情報入力シート!Y1094)</f>
        <v/>
      </c>
      <c r="O1057" s="519"/>
      <c r="P1057" s="523"/>
      <c r="Q1057" s="526"/>
      <c r="R1057" s="533"/>
      <c r="S1057" s="537"/>
      <c r="T1057" s="541" t="e">
        <v>#N/A</v>
      </c>
      <c r="U1057" s="545"/>
      <c r="V1057" s="551"/>
      <c r="W1057" s="552"/>
      <c r="X1057" s="560" t="e">
        <v>#N/A</v>
      </c>
      <c r="Y1057" s="560"/>
      <c r="Z1057" s="564"/>
      <c r="AA1057" s="569"/>
      <c r="AB1057" s="573" t="e">
        <v>#N/A</v>
      </c>
      <c r="AC1057" s="577"/>
      <c r="AD1057" s="580" t="str">
        <f t="shared" si="64"/>
        <v/>
      </c>
      <c r="AE1057" s="583" t="str">
        <f t="shared" si="65"/>
        <v/>
      </c>
      <c r="AF1057" s="583" t="str">
        <f t="shared" si="66"/>
        <v/>
      </c>
      <c r="AG1057" s="583" t="str">
        <f t="shared" si="67"/>
        <v/>
      </c>
    </row>
    <row r="1058" spans="1:33" ht="24.9" customHeight="1">
      <c r="A1058" s="477">
        <v>1043</v>
      </c>
      <c r="B1058" s="488" t="str">
        <f>IF(基本情報入力シート!C1095="","",基本情報入力シート!C1095)</f>
        <v/>
      </c>
      <c r="C1058" s="488"/>
      <c r="D1058" s="488"/>
      <c r="E1058" s="488"/>
      <c r="F1058" s="488"/>
      <c r="G1058" s="488"/>
      <c r="H1058" s="488"/>
      <c r="I1058" s="488"/>
      <c r="J1058" s="494" t="str">
        <f>IF(基本情報入力シート!M1095="","",基本情報入力シート!M1095)</f>
        <v/>
      </c>
      <c r="K1058" s="495" t="str">
        <f>IF(基本情報入力シート!R1095="","",基本情報入力シート!R1095)</f>
        <v/>
      </c>
      <c r="L1058" s="495" t="str">
        <f>IF(基本情報入力シート!W1095="","",基本情報入力シート!W1095)</f>
        <v/>
      </c>
      <c r="M1058" s="502" t="str">
        <f>IF(基本情報入力シート!X1095="","",基本情報入力シート!X1095)</f>
        <v/>
      </c>
      <c r="N1058" s="512" t="str">
        <f>IF(基本情報入力シート!Y1095="","",基本情報入力シート!Y1095)</f>
        <v/>
      </c>
      <c r="O1058" s="519"/>
      <c r="P1058" s="523"/>
      <c r="Q1058" s="526"/>
      <c r="R1058" s="533"/>
      <c r="S1058" s="537"/>
      <c r="T1058" s="541" t="e">
        <v>#N/A</v>
      </c>
      <c r="U1058" s="545"/>
      <c r="V1058" s="551"/>
      <c r="W1058" s="552"/>
      <c r="X1058" s="560" t="e">
        <v>#N/A</v>
      </c>
      <c r="Y1058" s="560"/>
      <c r="Z1058" s="564"/>
      <c r="AA1058" s="569"/>
      <c r="AB1058" s="573" t="e">
        <v>#N/A</v>
      </c>
      <c r="AC1058" s="577"/>
      <c r="AD1058" s="580" t="str">
        <f t="shared" si="64"/>
        <v/>
      </c>
      <c r="AE1058" s="583" t="str">
        <f t="shared" si="65"/>
        <v/>
      </c>
      <c r="AF1058" s="583" t="str">
        <f t="shared" si="66"/>
        <v/>
      </c>
      <c r="AG1058" s="583" t="str">
        <f t="shared" si="67"/>
        <v/>
      </c>
    </row>
    <row r="1059" spans="1:33" ht="24.9" customHeight="1">
      <c r="A1059" s="477">
        <v>1044</v>
      </c>
      <c r="B1059" s="488" t="str">
        <f>IF(基本情報入力シート!C1096="","",基本情報入力シート!C1096)</f>
        <v/>
      </c>
      <c r="C1059" s="488"/>
      <c r="D1059" s="488"/>
      <c r="E1059" s="488"/>
      <c r="F1059" s="488"/>
      <c r="G1059" s="488"/>
      <c r="H1059" s="488"/>
      <c r="I1059" s="488"/>
      <c r="J1059" s="494" t="str">
        <f>IF(基本情報入力シート!M1096="","",基本情報入力シート!M1096)</f>
        <v/>
      </c>
      <c r="K1059" s="495" t="str">
        <f>IF(基本情報入力シート!R1096="","",基本情報入力シート!R1096)</f>
        <v/>
      </c>
      <c r="L1059" s="495" t="str">
        <f>IF(基本情報入力シート!W1096="","",基本情報入力シート!W1096)</f>
        <v/>
      </c>
      <c r="M1059" s="502" t="str">
        <f>IF(基本情報入力シート!X1096="","",基本情報入力シート!X1096)</f>
        <v/>
      </c>
      <c r="N1059" s="512" t="str">
        <f>IF(基本情報入力シート!Y1096="","",基本情報入力シート!Y1096)</f>
        <v/>
      </c>
      <c r="O1059" s="519"/>
      <c r="P1059" s="523"/>
      <c r="Q1059" s="526"/>
      <c r="R1059" s="533"/>
      <c r="S1059" s="537"/>
      <c r="T1059" s="541" t="e">
        <v>#N/A</v>
      </c>
      <c r="U1059" s="545"/>
      <c r="V1059" s="551"/>
      <c r="W1059" s="552"/>
      <c r="X1059" s="560" t="e">
        <v>#N/A</v>
      </c>
      <c r="Y1059" s="560"/>
      <c r="Z1059" s="564"/>
      <c r="AA1059" s="569"/>
      <c r="AB1059" s="573" t="e">
        <v>#N/A</v>
      </c>
      <c r="AC1059" s="577"/>
      <c r="AD1059" s="580" t="str">
        <f t="shared" si="64"/>
        <v/>
      </c>
      <c r="AE1059" s="583" t="str">
        <f t="shared" si="65"/>
        <v/>
      </c>
      <c r="AF1059" s="583" t="str">
        <f t="shared" si="66"/>
        <v/>
      </c>
      <c r="AG1059" s="583" t="str">
        <f t="shared" si="67"/>
        <v/>
      </c>
    </row>
    <row r="1060" spans="1:33" ht="24.9" customHeight="1">
      <c r="A1060" s="477">
        <v>1045</v>
      </c>
      <c r="B1060" s="488" t="str">
        <f>IF(基本情報入力シート!C1097="","",基本情報入力シート!C1097)</f>
        <v/>
      </c>
      <c r="C1060" s="488"/>
      <c r="D1060" s="488"/>
      <c r="E1060" s="488"/>
      <c r="F1060" s="488"/>
      <c r="G1060" s="488"/>
      <c r="H1060" s="488"/>
      <c r="I1060" s="488"/>
      <c r="J1060" s="494" t="str">
        <f>IF(基本情報入力シート!M1097="","",基本情報入力シート!M1097)</f>
        <v/>
      </c>
      <c r="K1060" s="495" t="str">
        <f>IF(基本情報入力シート!R1097="","",基本情報入力シート!R1097)</f>
        <v/>
      </c>
      <c r="L1060" s="495" t="str">
        <f>IF(基本情報入力シート!W1097="","",基本情報入力シート!W1097)</f>
        <v/>
      </c>
      <c r="M1060" s="502" t="str">
        <f>IF(基本情報入力シート!X1097="","",基本情報入力シート!X1097)</f>
        <v/>
      </c>
      <c r="N1060" s="512" t="str">
        <f>IF(基本情報入力シート!Y1097="","",基本情報入力シート!Y1097)</f>
        <v/>
      </c>
      <c r="O1060" s="519"/>
      <c r="P1060" s="523"/>
      <c r="Q1060" s="526"/>
      <c r="R1060" s="533"/>
      <c r="S1060" s="537"/>
      <c r="T1060" s="541" t="e">
        <v>#N/A</v>
      </c>
      <c r="U1060" s="545"/>
      <c r="V1060" s="551"/>
      <c r="W1060" s="552"/>
      <c r="X1060" s="560" t="e">
        <v>#N/A</v>
      </c>
      <c r="Y1060" s="560"/>
      <c r="Z1060" s="564"/>
      <c r="AA1060" s="569"/>
      <c r="AB1060" s="573" t="e">
        <v>#N/A</v>
      </c>
      <c r="AC1060" s="577"/>
      <c r="AD1060" s="580" t="str">
        <f t="shared" si="64"/>
        <v/>
      </c>
      <c r="AE1060" s="583" t="str">
        <f t="shared" si="65"/>
        <v/>
      </c>
      <c r="AF1060" s="583" t="str">
        <f t="shared" si="66"/>
        <v/>
      </c>
      <c r="AG1060" s="583" t="str">
        <f t="shared" si="67"/>
        <v/>
      </c>
    </row>
    <row r="1061" spans="1:33" ht="24.9" customHeight="1">
      <c r="A1061" s="477">
        <v>1046</v>
      </c>
      <c r="B1061" s="488" t="str">
        <f>IF(基本情報入力シート!C1098="","",基本情報入力シート!C1098)</f>
        <v/>
      </c>
      <c r="C1061" s="488"/>
      <c r="D1061" s="488"/>
      <c r="E1061" s="488"/>
      <c r="F1061" s="488"/>
      <c r="G1061" s="488"/>
      <c r="H1061" s="488"/>
      <c r="I1061" s="488"/>
      <c r="J1061" s="494" t="str">
        <f>IF(基本情報入力シート!M1098="","",基本情報入力シート!M1098)</f>
        <v/>
      </c>
      <c r="K1061" s="495" t="str">
        <f>IF(基本情報入力シート!R1098="","",基本情報入力シート!R1098)</f>
        <v/>
      </c>
      <c r="L1061" s="495" t="str">
        <f>IF(基本情報入力シート!W1098="","",基本情報入力シート!W1098)</f>
        <v/>
      </c>
      <c r="M1061" s="502" t="str">
        <f>IF(基本情報入力シート!X1098="","",基本情報入力シート!X1098)</f>
        <v/>
      </c>
      <c r="N1061" s="512" t="str">
        <f>IF(基本情報入力シート!Y1098="","",基本情報入力シート!Y1098)</f>
        <v/>
      </c>
      <c r="O1061" s="519"/>
      <c r="P1061" s="523"/>
      <c r="Q1061" s="526"/>
      <c r="R1061" s="533"/>
      <c r="S1061" s="537"/>
      <c r="T1061" s="541" t="e">
        <v>#N/A</v>
      </c>
      <c r="U1061" s="545"/>
      <c r="V1061" s="551"/>
      <c r="W1061" s="552"/>
      <c r="X1061" s="560" t="e">
        <v>#N/A</v>
      </c>
      <c r="Y1061" s="560"/>
      <c r="Z1061" s="564"/>
      <c r="AA1061" s="569"/>
      <c r="AB1061" s="573" t="e">
        <v>#N/A</v>
      </c>
      <c r="AC1061" s="577"/>
      <c r="AD1061" s="580" t="str">
        <f t="shared" si="64"/>
        <v/>
      </c>
      <c r="AE1061" s="583" t="str">
        <f t="shared" si="65"/>
        <v/>
      </c>
      <c r="AF1061" s="583" t="str">
        <f t="shared" si="66"/>
        <v/>
      </c>
      <c r="AG1061" s="583" t="str">
        <f t="shared" si="67"/>
        <v/>
      </c>
    </row>
    <row r="1062" spans="1:33" ht="24.9" customHeight="1">
      <c r="A1062" s="477">
        <v>1047</v>
      </c>
      <c r="B1062" s="488" t="str">
        <f>IF(基本情報入力シート!C1099="","",基本情報入力シート!C1099)</f>
        <v/>
      </c>
      <c r="C1062" s="488"/>
      <c r="D1062" s="488"/>
      <c r="E1062" s="488"/>
      <c r="F1062" s="488"/>
      <c r="G1062" s="488"/>
      <c r="H1062" s="488"/>
      <c r="I1062" s="488"/>
      <c r="J1062" s="494" t="str">
        <f>IF(基本情報入力シート!M1099="","",基本情報入力シート!M1099)</f>
        <v/>
      </c>
      <c r="K1062" s="495" t="str">
        <f>IF(基本情報入力シート!R1099="","",基本情報入力シート!R1099)</f>
        <v/>
      </c>
      <c r="L1062" s="495" t="str">
        <f>IF(基本情報入力シート!W1099="","",基本情報入力シート!W1099)</f>
        <v/>
      </c>
      <c r="M1062" s="502" t="str">
        <f>IF(基本情報入力シート!X1099="","",基本情報入力シート!X1099)</f>
        <v/>
      </c>
      <c r="N1062" s="512" t="str">
        <f>IF(基本情報入力シート!Y1099="","",基本情報入力シート!Y1099)</f>
        <v/>
      </c>
      <c r="O1062" s="519"/>
      <c r="P1062" s="523"/>
      <c r="Q1062" s="526"/>
      <c r="R1062" s="533"/>
      <c r="S1062" s="537"/>
      <c r="T1062" s="541" t="e">
        <v>#N/A</v>
      </c>
      <c r="U1062" s="545"/>
      <c r="V1062" s="551"/>
      <c r="W1062" s="552"/>
      <c r="X1062" s="560" t="e">
        <v>#N/A</v>
      </c>
      <c r="Y1062" s="560"/>
      <c r="Z1062" s="564"/>
      <c r="AA1062" s="569"/>
      <c r="AB1062" s="573" t="e">
        <v>#N/A</v>
      </c>
      <c r="AC1062" s="577"/>
      <c r="AD1062" s="580" t="str">
        <f t="shared" si="64"/>
        <v/>
      </c>
      <c r="AE1062" s="583" t="str">
        <f t="shared" si="65"/>
        <v/>
      </c>
      <c r="AF1062" s="583" t="str">
        <f t="shared" si="66"/>
        <v/>
      </c>
      <c r="AG1062" s="583" t="str">
        <f t="shared" si="67"/>
        <v/>
      </c>
    </row>
    <row r="1063" spans="1:33" ht="24.9" customHeight="1">
      <c r="A1063" s="477">
        <v>1048</v>
      </c>
      <c r="B1063" s="488" t="str">
        <f>IF(基本情報入力シート!C1100="","",基本情報入力シート!C1100)</f>
        <v/>
      </c>
      <c r="C1063" s="488"/>
      <c r="D1063" s="488"/>
      <c r="E1063" s="488"/>
      <c r="F1063" s="488"/>
      <c r="G1063" s="488"/>
      <c r="H1063" s="488"/>
      <c r="I1063" s="488"/>
      <c r="J1063" s="494" t="str">
        <f>IF(基本情報入力シート!M1100="","",基本情報入力シート!M1100)</f>
        <v/>
      </c>
      <c r="K1063" s="495" t="str">
        <f>IF(基本情報入力シート!R1100="","",基本情報入力シート!R1100)</f>
        <v/>
      </c>
      <c r="L1063" s="495" t="str">
        <f>IF(基本情報入力シート!W1100="","",基本情報入力シート!W1100)</f>
        <v/>
      </c>
      <c r="M1063" s="502" t="str">
        <f>IF(基本情報入力シート!X1100="","",基本情報入力シート!X1100)</f>
        <v/>
      </c>
      <c r="N1063" s="512" t="str">
        <f>IF(基本情報入力シート!Y1100="","",基本情報入力シート!Y1100)</f>
        <v/>
      </c>
      <c r="O1063" s="519"/>
      <c r="P1063" s="523"/>
      <c r="Q1063" s="526"/>
      <c r="R1063" s="533"/>
      <c r="S1063" s="537"/>
      <c r="T1063" s="541" t="e">
        <v>#N/A</v>
      </c>
      <c r="U1063" s="545"/>
      <c r="V1063" s="551"/>
      <c r="W1063" s="552"/>
      <c r="X1063" s="560" t="e">
        <v>#N/A</v>
      </c>
      <c r="Y1063" s="560"/>
      <c r="Z1063" s="564"/>
      <c r="AA1063" s="569"/>
      <c r="AB1063" s="573" t="e">
        <v>#N/A</v>
      </c>
      <c r="AC1063" s="577"/>
      <c r="AD1063" s="580" t="str">
        <f t="shared" si="64"/>
        <v/>
      </c>
      <c r="AE1063" s="583" t="str">
        <f t="shared" si="65"/>
        <v/>
      </c>
      <c r="AF1063" s="583" t="str">
        <f t="shared" si="66"/>
        <v/>
      </c>
      <c r="AG1063" s="583" t="str">
        <f t="shared" si="67"/>
        <v/>
      </c>
    </row>
    <row r="1064" spans="1:33" ht="24.9" customHeight="1">
      <c r="A1064" s="477">
        <v>1049</v>
      </c>
      <c r="B1064" s="488" t="str">
        <f>IF(基本情報入力シート!C1101="","",基本情報入力シート!C1101)</f>
        <v/>
      </c>
      <c r="C1064" s="488"/>
      <c r="D1064" s="488"/>
      <c r="E1064" s="488"/>
      <c r="F1064" s="488"/>
      <c r="G1064" s="488"/>
      <c r="H1064" s="488"/>
      <c r="I1064" s="488"/>
      <c r="J1064" s="494" t="str">
        <f>IF(基本情報入力シート!M1101="","",基本情報入力シート!M1101)</f>
        <v/>
      </c>
      <c r="K1064" s="495" t="str">
        <f>IF(基本情報入力シート!R1101="","",基本情報入力シート!R1101)</f>
        <v/>
      </c>
      <c r="L1064" s="495" t="str">
        <f>IF(基本情報入力シート!W1101="","",基本情報入力シート!W1101)</f>
        <v/>
      </c>
      <c r="M1064" s="502" t="str">
        <f>IF(基本情報入力シート!X1101="","",基本情報入力シート!X1101)</f>
        <v/>
      </c>
      <c r="N1064" s="512" t="str">
        <f>IF(基本情報入力シート!Y1101="","",基本情報入力シート!Y1101)</f>
        <v/>
      </c>
      <c r="O1064" s="519"/>
      <c r="P1064" s="523"/>
      <c r="Q1064" s="526"/>
      <c r="R1064" s="533"/>
      <c r="S1064" s="537"/>
      <c r="T1064" s="541" t="e">
        <v>#N/A</v>
      </c>
      <c r="U1064" s="545"/>
      <c r="V1064" s="551"/>
      <c r="W1064" s="552"/>
      <c r="X1064" s="560" t="e">
        <v>#N/A</v>
      </c>
      <c r="Y1064" s="560"/>
      <c r="Z1064" s="564"/>
      <c r="AA1064" s="569"/>
      <c r="AB1064" s="573" t="e">
        <v>#N/A</v>
      </c>
      <c r="AC1064" s="577"/>
      <c r="AD1064" s="580" t="str">
        <f t="shared" si="64"/>
        <v/>
      </c>
      <c r="AE1064" s="583" t="str">
        <f t="shared" si="65"/>
        <v/>
      </c>
      <c r="AF1064" s="583" t="str">
        <f t="shared" si="66"/>
        <v/>
      </c>
      <c r="AG1064" s="583" t="str">
        <f t="shared" si="67"/>
        <v/>
      </c>
    </row>
    <row r="1065" spans="1:33" ht="24.9" customHeight="1">
      <c r="A1065" s="477">
        <v>1050</v>
      </c>
      <c r="B1065" s="488" t="str">
        <f>IF(基本情報入力シート!C1102="","",基本情報入力シート!C1102)</f>
        <v/>
      </c>
      <c r="C1065" s="488"/>
      <c r="D1065" s="488"/>
      <c r="E1065" s="488"/>
      <c r="F1065" s="488"/>
      <c r="G1065" s="488"/>
      <c r="H1065" s="488"/>
      <c r="I1065" s="488"/>
      <c r="J1065" s="494" t="str">
        <f>IF(基本情報入力シート!M1102="","",基本情報入力シート!M1102)</f>
        <v/>
      </c>
      <c r="K1065" s="495" t="str">
        <f>IF(基本情報入力シート!R1102="","",基本情報入力シート!R1102)</f>
        <v/>
      </c>
      <c r="L1065" s="495" t="str">
        <f>IF(基本情報入力シート!W1102="","",基本情報入力シート!W1102)</f>
        <v/>
      </c>
      <c r="M1065" s="502" t="str">
        <f>IF(基本情報入力シート!X1102="","",基本情報入力シート!X1102)</f>
        <v/>
      </c>
      <c r="N1065" s="512" t="str">
        <f>IF(基本情報入力シート!Y1102="","",基本情報入力シート!Y1102)</f>
        <v/>
      </c>
      <c r="O1065" s="519"/>
      <c r="P1065" s="523"/>
      <c r="Q1065" s="526"/>
      <c r="R1065" s="533"/>
      <c r="S1065" s="537"/>
      <c r="T1065" s="541" t="e">
        <v>#N/A</v>
      </c>
      <c r="U1065" s="545"/>
      <c r="V1065" s="551"/>
      <c r="W1065" s="552"/>
      <c r="X1065" s="560" t="e">
        <v>#N/A</v>
      </c>
      <c r="Y1065" s="560"/>
      <c r="Z1065" s="564"/>
      <c r="AA1065" s="569"/>
      <c r="AB1065" s="573" t="e">
        <v>#N/A</v>
      </c>
      <c r="AC1065" s="577"/>
      <c r="AD1065" s="580" t="str">
        <f t="shared" si="64"/>
        <v/>
      </c>
      <c r="AE1065" s="583" t="str">
        <f t="shared" si="65"/>
        <v/>
      </c>
      <c r="AF1065" s="583" t="str">
        <f t="shared" si="66"/>
        <v/>
      </c>
      <c r="AG1065" s="583" t="str">
        <f t="shared" si="67"/>
        <v/>
      </c>
    </row>
    <row r="1066" spans="1:33" ht="24.9" customHeight="1">
      <c r="A1066" s="477">
        <v>1051</v>
      </c>
      <c r="B1066" s="488" t="str">
        <f>IF(基本情報入力シート!C1103="","",基本情報入力シート!C1103)</f>
        <v/>
      </c>
      <c r="C1066" s="488"/>
      <c r="D1066" s="488"/>
      <c r="E1066" s="488"/>
      <c r="F1066" s="488"/>
      <c r="G1066" s="488"/>
      <c r="H1066" s="488"/>
      <c r="I1066" s="488"/>
      <c r="J1066" s="494" t="str">
        <f>IF(基本情報入力シート!M1103="","",基本情報入力シート!M1103)</f>
        <v/>
      </c>
      <c r="K1066" s="495" t="str">
        <f>IF(基本情報入力シート!R1103="","",基本情報入力シート!R1103)</f>
        <v/>
      </c>
      <c r="L1066" s="495" t="str">
        <f>IF(基本情報入力シート!W1103="","",基本情報入力シート!W1103)</f>
        <v/>
      </c>
      <c r="M1066" s="502" t="str">
        <f>IF(基本情報入力シート!X1103="","",基本情報入力シート!X1103)</f>
        <v/>
      </c>
      <c r="N1066" s="512" t="str">
        <f>IF(基本情報入力シート!Y1103="","",基本情報入力シート!Y1103)</f>
        <v/>
      </c>
      <c r="O1066" s="519"/>
      <c r="P1066" s="523"/>
      <c r="Q1066" s="526"/>
      <c r="R1066" s="533"/>
      <c r="S1066" s="537"/>
      <c r="T1066" s="541" t="e">
        <v>#N/A</v>
      </c>
      <c r="U1066" s="545"/>
      <c r="V1066" s="551"/>
      <c r="W1066" s="552"/>
      <c r="X1066" s="560" t="e">
        <v>#N/A</v>
      </c>
      <c r="Y1066" s="560"/>
      <c r="Z1066" s="564"/>
      <c r="AA1066" s="569"/>
      <c r="AB1066" s="573" t="e">
        <v>#N/A</v>
      </c>
      <c r="AC1066" s="577"/>
      <c r="AD1066" s="580" t="str">
        <f t="shared" si="64"/>
        <v/>
      </c>
      <c r="AE1066" s="583" t="str">
        <f t="shared" si="65"/>
        <v/>
      </c>
      <c r="AF1066" s="583" t="str">
        <f t="shared" si="66"/>
        <v/>
      </c>
      <c r="AG1066" s="583" t="str">
        <f t="shared" si="67"/>
        <v/>
      </c>
    </row>
    <row r="1067" spans="1:33" ht="24.9" customHeight="1">
      <c r="A1067" s="477">
        <v>1052</v>
      </c>
      <c r="B1067" s="488" t="str">
        <f>IF(基本情報入力シート!C1104="","",基本情報入力シート!C1104)</f>
        <v/>
      </c>
      <c r="C1067" s="488"/>
      <c r="D1067" s="488"/>
      <c r="E1067" s="488"/>
      <c r="F1067" s="488"/>
      <c r="G1067" s="488"/>
      <c r="H1067" s="488"/>
      <c r="I1067" s="488"/>
      <c r="J1067" s="494" t="str">
        <f>IF(基本情報入力シート!M1104="","",基本情報入力シート!M1104)</f>
        <v/>
      </c>
      <c r="K1067" s="495" t="str">
        <f>IF(基本情報入力シート!R1104="","",基本情報入力シート!R1104)</f>
        <v/>
      </c>
      <c r="L1067" s="495" t="str">
        <f>IF(基本情報入力シート!W1104="","",基本情報入力シート!W1104)</f>
        <v/>
      </c>
      <c r="M1067" s="502" t="str">
        <f>IF(基本情報入力シート!X1104="","",基本情報入力シート!X1104)</f>
        <v/>
      </c>
      <c r="N1067" s="512" t="str">
        <f>IF(基本情報入力シート!Y1104="","",基本情報入力シート!Y1104)</f>
        <v/>
      </c>
      <c r="O1067" s="519"/>
      <c r="P1067" s="523"/>
      <c r="Q1067" s="526"/>
      <c r="R1067" s="533"/>
      <c r="S1067" s="537"/>
      <c r="T1067" s="541" t="e">
        <v>#N/A</v>
      </c>
      <c r="U1067" s="545"/>
      <c r="V1067" s="551"/>
      <c r="W1067" s="552"/>
      <c r="X1067" s="560" t="e">
        <v>#N/A</v>
      </c>
      <c r="Y1067" s="560"/>
      <c r="Z1067" s="564"/>
      <c r="AA1067" s="569"/>
      <c r="AB1067" s="573" t="e">
        <v>#N/A</v>
      </c>
      <c r="AC1067" s="577"/>
      <c r="AD1067" s="580" t="str">
        <f t="shared" si="64"/>
        <v/>
      </c>
      <c r="AE1067" s="583" t="str">
        <f t="shared" si="65"/>
        <v/>
      </c>
      <c r="AF1067" s="583" t="str">
        <f t="shared" si="66"/>
        <v/>
      </c>
      <c r="AG1067" s="583" t="str">
        <f t="shared" si="67"/>
        <v/>
      </c>
    </row>
    <row r="1068" spans="1:33" ht="24.9" customHeight="1">
      <c r="A1068" s="477">
        <v>1053</v>
      </c>
      <c r="B1068" s="488" t="str">
        <f>IF(基本情報入力シート!C1105="","",基本情報入力シート!C1105)</f>
        <v/>
      </c>
      <c r="C1068" s="488"/>
      <c r="D1068" s="488"/>
      <c r="E1068" s="488"/>
      <c r="F1068" s="488"/>
      <c r="G1068" s="488"/>
      <c r="H1068" s="488"/>
      <c r="I1068" s="488"/>
      <c r="J1068" s="494" t="str">
        <f>IF(基本情報入力シート!M1105="","",基本情報入力シート!M1105)</f>
        <v/>
      </c>
      <c r="K1068" s="495" t="str">
        <f>IF(基本情報入力シート!R1105="","",基本情報入力シート!R1105)</f>
        <v/>
      </c>
      <c r="L1068" s="495" t="str">
        <f>IF(基本情報入力シート!W1105="","",基本情報入力シート!W1105)</f>
        <v/>
      </c>
      <c r="M1068" s="502" t="str">
        <f>IF(基本情報入力シート!X1105="","",基本情報入力シート!X1105)</f>
        <v/>
      </c>
      <c r="N1068" s="512" t="str">
        <f>IF(基本情報入力シート!Y1105="","",基本情報入力シート!Y1105)</f>
        <v/>
      </c>
      <c r="O1068" s="519"/>
      <c r="P1068" s="523"/>
      <c r="Q1068" s="526"/>
      <c r="R1068" s="533"/>
      <c r="S1068" s="537"/>
      <c r="T1068" s="541" t="e">
        <v>#N/A</v>
      </c>
      <c r="U1068" s="545"/>
      <c r="V1068" s="551"/>
      <c r="W1068" s="552"/>
      <c r="X1068" s="560" t="e">
        <v>#N/A</v>
      </c>
      <c r="Y1068" s="560"/>
      <c r="Z1068" s="564"/>
      <c r="AA1068" s="569"/>
      <c r="AB1068" s="573" t="e">
        <v>#N/A</v>
      </c>
      <c r="AC1068" s="577"/>
      <c r="AD1068" s="580" t="str">
        <f t="shared" si="64"/>
        <v/>
      </c>
      <c r="AE1068" s="583" t="str">
        <f t="shared" si="65"/>
        <v/>
      </c>
      <c r="AF1068" s="583" t="str">
        <f t="shared" si="66"/>
        <v/>
      </c>
      <c r="AG1068" s="583" t="str">
        <f t="shared" si="67"/>
        <v/>
      </c>
    </row>
    <row r="1069" spans="1:33" ht="24.9" customHeight="1">
      <c r="A1069" s="477">
        <v>1054</v>
      </c>
      <c r="B1069" s="488" t="str">
        <f>IF(基本情報入力シート!C1106="","",基本情報入力シート!C1106)</f>
        <v/>
      </c>
      <c r="C1069" s="488"/>
      <c r="D1069" s="488"/>
      <c r="E1069" s="488"/>
      <c r="F1069" s="488"/>
      <c r="G1069" s="488"/>
      <c r="H1069" s="488"/>
      <c r="I1069" s="488"/>
      <c r="J1069" s="494" t="str">
        <f>IF(基本情報入力シート!M1106="","",基本情報入力シート!M1106)</f>
        <v/>
      </c>
      <c r="K1069" s="495" t="str">
        <f>IF(基本情報入力シート!R1106="","",基本情報入力シート!R1106)</f>
        <v/>
      </c>
      <c r="L1069" s="495" t="str">
        <f>IF(基本情報入力シート!W1106="","",基本情報入力シート!W1106)</f>
        <v/>
      </c>
      <c r="M1069" s="502" t="str">
        <f>IF(基本情報入力シート!X1106="","",基本情報入力シート!X1106)</f>
        <v/>
      </c>
      <c r="N1069" s="512" t="str">
        <f>IF(基本情報入力シート!Y1106="","",基本情報入力シート!Y1106)</f>
        <v/>
      </c>
      <c r="O1069" s="519"/>
      <c r="P1069" s="523"/>
      <c r="Q1069" s="526"/>
      <c r="R1069" s="533"/>
      <c r="S1069" s="537"/>
      <c r="T1069" s="541" t="e">
        <v>#N/A</v>
      </c>
      <c r="U1069" s="545"/>
      <c r="V1069" s="551"/>
      <c r="W1069" s="552"/>
      <c r="X1069" s="560" t="e">
        <v>#N/A</v>
      </c>
      <c r="Y1069" s="560"/>
      <c r="Z1069" s="564"/>
      <c r="AA1069" s="569"/>
      <c r="AB1069" s="573" t="e">
        <v>#N/A</v>
      </c>
      <c r="AC1069" s="577"/>
      <c r="AD1069" s="580" t="str">
        <f t="shared" si="64"/>
        <v/>
      </c>
      <c r="AE1069" s="583" t="str">
        <f t="shared" si="65"/>
        <v/>
      </c>
      <c r="AF1069" s="583" t="str">
        <f t="shared" si="66"/>
        <v/>
      </c>
      <c r="AG1069" s="583" t="str">
        <f t="shared" si="67"/>
        <v/>
      </c>
    </row>
    <row r="1070" spans="1:33" ht="24.9" customHeight="1">
      <c r="A1070" s="477">
        <v>1055</v>
      </c>
      <c r="B1070" s="488" t="str">
        <f>IF(基本情報入力シート!C1107="","",基本情報入力シート!C1107)</f>
        <v/>
      </c>
      <c r="C1070" s="488"/>
      <c r="D1070" s="488"/>
      <c r="E1070" s="488"/>
      <c r="F1070" s="488"/>
      <c r="G1070" s="488"/>
      <c r="H1070" s="488"/>
      <c r="I1070" s="488"/>
      <c r="J1070" s="494" t="str">
        <f>IF(基本情報入力シート!M1107="","",基本情報入力シート!M1107)</f>
        <v/>
      </c>
      <c r="K1070" s="495" t="str">
        <f>IF(基本情報入力シート!R1107="","",基本情報入力シート!R1107)</f>
        <v/>
      </c>
      <c r="L1070" s="495" t="str">
        <f>IF(基本情報入力シート!W1107="","",基本情報入力シート!W1107)</f>
        <v/>
      </c>
      <c r="M1070" s="502" t="str">
        <f>IF(基本情報入力シート!X1107="","",基本情報入力シート!X1107)</f>
        <v/>
      </c>
      <c r="N1070" s="512" t="str">
        <f>IF(基本情報入力シート!Y1107="","",基本情報入力シート!Y1107)</f>
        <v/>
      </c>
      <c r="O1070" s="519"/>
      <c r="P1070" s="523"/>
      <c r="Q1070" s="526"/>
      <c r="R1070" s="533"/>
      <c r="S1070" s="537"/>
      <c r="T1070" s="541" t="e">
        <v>#N/A</v>
      </c>
      <c r="U1070" s="545"/>
      <c r="V1070" s="551"/>
      <c r="W1070" s="552"/>
      <c r="X1070" s="560" t="e">
        <v>#N/A</v>
      </c>
      <c r="Y1070" s="560"/>
      <c r="Z1070" s="564"/>
      <c r="AA1070" s="569"/>
      <c r="AB1070" s="573" t="e">
        <v>#N/A</v>
      </c>
      <c r="AC1070" s="577"/>
      <c r="AD1070" s="580" t="str">
        <f t="shared" si="64"/>
        <v/>
      </c>
      <c r="AE1070" s="583" t="str">
        <f t="shared" si="65"/>
        <v/>
      </c>
      <c r="AF1070" s="583" t="str">
        <f t="shared" si="66"/>
        <v/>
      </c>
      <c r="AG1070" s="583" t="str">
        <f t="shared" si="67"/>
        <v/>
      </c>
    </row>
    <row r="1071" spans="1:33" ht="24.9" customHeight="1">
      <c r="A1071" s="477">
        <v>1056</v>
      </c>
      <c r="B1071" s="488" t="str">
        <f>IF(基本情報入力シート!C1108="","",基本情報入力シート!C1108)</f>
        <v/>
      </c>
      <c r="C1071" s="488"/>
      <c r="D1071" s="488"/>
      <c r="E1071" s="488"/>
      <c r="F1071" s="488"/>
      <c r="G1071" s="488"/>
      <c r="H1071" s="488"/>
      <c r="I1071" s="488"/>
      <c r="J1071" s="494" t="str">
        <f>IF(基本情報入力シート!M1108="","",基本情報入力シート!M1108)</f>
        <v/>
      </c>
      <c r="K1071" s="495" t="str">
        <f>IF(基本情報入力シート!R1108="","",基本情報入力シート!R1108)</f>
        <v/>
      </c>
      <c r="L1071" s="495" t="str">
        <f>IF(基本情報入力シート!W1108="","",基本情報入力シート!W1108)</f>
        <v/>
      </c>
      <c r="M1071" s="502" t="str">
        <f>IF(基本情報入力シート!X1108="","",基本情報入力シート!X1108)</f>
        <v/>
      </c>
      <c r="N1071" s="512" t="str">
        <f>IF(基本情報入力シート!Y1108="","",基本情報入力シート!Y1108)</f>
        <v/>
      </c>
      <c r="O1071" s="519"/>
      <c r="P1071" s="523"/>
      <c r="Q1071" s="526"/>
      <c r="R1071" s="533"/>
      <c r="S1071" s="537"/>
      <c r="T1071" s="541" t="e">
        <v>#N/A</v>
      </c>
      <c r="U1071" s="545"/>
      <c r="V1071" s="551"/>
      <c r="W1071" s="552"/>
      <c r="X1071" s="560" t="e">
        <v>#N/A</v>
      </c>
      <c r="Y1071" s="560"/>
      <c r="Z1071" s="564"/>
      <c r="AA1071" s="569"/>
      <c r="AB1071" s="573" t="e">
        <v>#N/A</v>
      </c>
      <c r="AC1071" s="577"/>
      <c r="AD1071" s="580" t="str">
        <f t="shared" si="64"/>
        <v/>
      </c>
      <c r="AE1071" s="583" t="str">
        <f t="shared" si="65"/>
        <v/>
      </c>
      <c r="AF1071" s="583" t="str">
        <f t="shared" si="66"/>
        <v/>
      </c>
      <c r="AG1071" s="583" t="str">
        <f t="shared" si="67"/>
        <v/>
      </c>
    </row>
    <row r="1072" spans="1:33" ht="24.9" customHeight="1">
      <c r="A1072" s="477">
        <v>1057</v>
      </c>
      <c r="B1072" s="488" t="str">
        <f>IF(基本情報入力シート!C1109="","",基本情報入力シート!C1109)</f>
        <v/>
      </c>
      <c r="C1072" s="488"/>
      <c r="D1072" s="488"/>
      <c r="E1072" s="488"/>
      <c r="F1072" s="488"/>
      <c r="G1072" s="488"/>
      <c r="H1072" s="488"/>
      <c r="I1072" s="488"/>
      <c r="J1072" s="494" t="str">
        <f>IF(基本情報入力シート!M1109="","",基本情報入力シート!M1109)</f>
        <v/>
      </c>
      <c r="K1072" s="495" t="str">
        <f>IF(基本情報入力シート!R1109="","",基本情報入力シート!R1109)</f>
        <v/>
      </c>
      <c r="L1072" s="495" t="str">
        <f>IF(基本情報入力シート!W1109="","",基本情報入力シート!W1109)</f>
        <v/>
      </c>
      <c r="M1072" s="502" t="str">
        <f>IF(基本情報入力シート!X1109="","",基本情報入力シート!X1109)</f>
        <v/>
      </c>
      <c r="N1072" s="512" t="str">
        <f>IF(基本情報入力シート!Y1109="","",基本情報入力シート!Y1109)</f>
        <v/>
      </c>
      <c r="O1072" s="519"/>
      <c r="P1072" s="523"/>
      <c r="Q1072" s="526"/>
      <c r="R1072" s="533"/>
      <c r="S1072" s="537"/>
      <c r="T1072" s="541" t="e">
        <v>#N/A</v>
      </c>
      <c r="U1072" s="545"/>
      <c r="V1072" s="551"/>
      <c r="W1072" s="552"/>
      <c r="X1072" s="560" t="e">
        <v>#N/A</v>
      </c>
      <c r="Y1072" s="560"/>
      <c r="Z1072" s="564"/>
      <c r="AA1072" s="569"/>
      <c r="AB1072" s="573" t="e">
        <v>#N/A</v>
      </c>
      <c r="AC1072" s="577"/>
      <c r="AD1072" s="580" t="str">
        <f t="shared" si="64"/>
        <v/>
      </c>
      <c r="AE1072" s="583" t="str">
        <f t="shared" si="65"/>
        <v/>
      </c>
      <c r="AF1072" s="583" t="str">
        <f t="shared" si="66"/>
        <v/>
      </c>
      <c r="AG1072" s="583" t="str">
        <f t="shared" si="67"/>
        <v/>
      </c>
    </row>
    <row r="1073" spans="1:33" ht="24.9" customHeight="1">
      <c r="A1073" s="477">
        <v>1058</v>
      </c>
      <c r="B1073" s="488" t="str">
        <f>IF(基本情報入力シート!C1110="","",基本情報入力シート!C1110)</f>
        <v/>
      </c>
      <c r="C1073" s="488"/>
      <c r="D1073" s="488"/>
      <c r="E1073" s="488"/>
      <c r="F1073" s="488"/>
      <c r="G1073" s="488"/>
      <c r="H1073" s="488"/>
      <c r="I1073" s="488"/>
      <c r="J1073" s="494" t="str">
        <f>IF(基本情報入力シート!M1110="","",基本情報入力シート!M1110)</f>
        <v/>
      </c>
      <c r="K1073" s="495" t="str">
        <f>IF(基本情報入力シート!R1110="","",基本情報入力シート!R1110)</f>
        <v/>
      </c>
      <c r="L1073" s="495" t="str">
        <f>IF(基本情報入力シート!W1110="","",基本情報入力シート!W1110)</f>
        <v/>
      </c>
      <c r="M1073" s="502" t="str">
        <f>IF(基本情報入力シート!X1110="","",基本情報入力シート!X1110)</f>
        <v/>
      </c>
      <c r="N1073" s="512" t="str">
        <f>IF(基本情報入力シート!Y1110="","",基本情報入力シート!Y1110)</f>
        <v/>
      </c>
      <c r="O1073" s="519"/>
      <c r="P1073" s="523"/>
      <c r="Q1073" s="526"/>
      <c r="R1073" s="533"/>
      <c r="S1073" s="537"/>
      <c r="T1073" s="541" t="e">
        <v>#N/A</v>
      </c>
      <c r="U1073" s="545"/>
      <c r="V1073" s="551"/>
      <c r="W1073" s="552"/>
      <c r="X1073" s="560" t="e">
        <v>#N/A</v>
      </c>
      <c r="Y1073" s="560"/>
      <c r="Z1073" s="564"/>
      <c r="AA1073" s="569"/>
      <c r="AB1073" s="573" t="e">
        <v>#N/A</v>
      </c>
      <c r="AC1073" s="577"/>
      <c r="AD1073" s="580" t="str">
        <f t="shared" si="64"/>
        <v/>
      </c>
      <c r="AE1073" s="583" t="str">
        <f t="shared" si="65"/>
        <v/>
      </c>
      <c r="AF1073" s="583" t="str">
        <f t="shared" si="66"/>
        <v/>
      </c>
      <c r="AG1073" s="583" t="str">
        <f t="shared" si="67"/>
        <v/>
      </c>
    </row>
    <row r="1074" spans="1:33" ht="24.9" customHeight="1">
      <c r="A1074" s="477">
        <v>1059</v>
      </c>
      <c r="B1074" s="488" t="str">
        <f>IF(基本情報入力シート!C1111="","",基本情報入力シート!C1111)</f>
        <v/>
      </c>
      <c r="C1074" s="488"/>
      <c r="D1074" s="488"/>
      <c r="E1074" s="488"/>
      <c r="F1074" s="488"/>
      <c r="G1074" s="488"/>
      <c r="H1074" s="488"/>
      <c r="I1074" s="488"/>
      <c r="J1074" s="494" t="str">
        <f>IF(基本情報入力シート!M1111="","",基本情報入力シート!M1111)</f>
        <v/>
      </c>
      <c r="K1074" s="495" t="str">
        <f>IF(基本情報入力シート!R1111="","",基本情報入力シート!R1111)</f>
        <v/>
      </c>
      <c r="L1074" s="495" t="str">
        <f>IF(基本情報入力シート!W1111="","",基本情報入力シート!W1111)</f>
        <v/>
      </c>
      <c r="M1074" s="502" t="str">
        <f>IF(基本情報入力シート!X1111="","",基本情報入力シート!X1111)</f>
        <v/>
      </c>
      <c r="N1074" s="512" t="str">
        <f>IF(基本情報入力シート!Y1111="","",基本情報入力シート!Y1111)</f>
        <v/>
      </c>
      <c r="O1074" s="519"/>
      <c r="P1074" s="523"/>
      <c r="Q1074" s="526"/>
      <c r="R1074" s="533"/>
      <c r="S1074" s="537"/>
      <c r="T1074" s="541" t="e">
        <v>#N/A</v>
      </c>
      <c r="U1074" s="545"/>
      <c r="V1074" s="551"/>
      <c r="W1074" s="552"/>
      <c r="X1074" s="560" t="e">
        <v>#N/A</v>
      </c>
      <c r="Y1074" s="560"/>
      <c r="Z1074" s="564"/>
      <c r="AA1074" s="569"/>
      <c r="AB1074" s="573" t="e">
        <v>#N/A</v>
      </c>
      <c r="AC1074" s="577"/>
      <c r="AD1074" s="580" t="str">
        <f t="shared" si="64"/>
        <v/>
      </c>
      <c r="AE1074" s="583" t="str">
        <f t="shared" si="65"/>
        <v/>
      </c>
      <c r="AF1074" s="583" t="str">
        <f t="shared" si="66"/>
        <v/>
      </c>
      <c r="AG1074" s="583" t="str">
        <f t="shared" si="67"/>
        <v/>
      </c>
    </row>
    <row r="1075" spans="1:33" ht="24.9" customHeight="1">
      <c r="A1075" s="477">
        <v>1060</v>
      </c>
      <c r="B1075" s="488" t="str">
        <f>IF(基本情報入力シート!C1112="","",基本情報入力シート!C1112)</f>
        <v/>
      </c>
      <c r="C1075" s="488"/>
      <c r="D1075" s="488"/>
      <c r="E1075" s="488"/>
      <c r="F1075" s="488"/>
      <c r="G1075" s="488"/>
      <c r="H1075" s="488"/>
      <c r="I1075" s="488"/>
      <c r="J1075" s="494" t="str">
        <f>IF(基本情報入力シート!M1112="","",基本情報入力シート!M1112)</f>
        <v/>
      </c>
      <c r="K1075" s="495" t="str">
        <f>IF(基本情報入力シート!R1112="","",基本情報入力シート!R1112)</f>
        <v/>
      </c>
      <c r="L1075" s="495" t="str">
        <f>IF(基本情報入力シート!W1112="","",基本情報入力シート!W1112)</f>
        <v/>
      </c>
      <c r="M1075" s="502" t="str">
        <f>IF(基本情報入力シート!X1112="","",基本情報入力シート!X1112)</f>
        <v/>
      </c>
      <c r="N1075" s="512" t="str">
        <f>IF(基本情報入力シート!Y1112="","",基本情報入力シート!Y1112)</f>
        <v/>
      </c>
      <c r="O1075" s="519"/>
      <c r="P1075" s="523"/>
      <c r="Q1075" s="526"/>
      <c r="R1075" s="533"/>
      <c r="S1075" s="537"/>
      <c r="T1075" s="541" t="e">
        <v>#N/A</v>
      </c>
      <c r="U1075" s="545"/>
      <c r="V1075" s="551"/>
      <c r="W1075" s="552"/>
      <c r="X1075" s="560" t="e">
        <v>#N/A</v>
      </c>
      <c r="Y1075" s="560"/>
      <c r="Z1075" s="564"/>
      <c r="AA1075" s="569"/>
      <c r="AB1075" s="573" t="e">
        <v>#N/A</v>
      </c>
      <c r="AC1075" s="577"/>
      <c r="AD1075" s="580" t="str">
        <f t="shared" si="64"/>
        <v/>
      </c>
      <c r="AE1075" s="583" t="str">
        <f t="shared" si="65"/>
        <v/>
      </c>
      <c r="AF1075" s="583" t="str">
        <f t="shared" si="66"/>
        <v/>
      </c>
      <c r="AG1075" s="583" t="str">
        <f t="shared" si="67"/>
        <v/>
      </c>
    </row>
    <row r="1076" spans="1:33" ht="24.9" customHeight="1">
      <c r="A1076" s="477">
        <v>1061</v>
      </c>
      <c r="B1076" s="488" t="str">
        <f>IF(基本情報入力シート!C1113="","",基本情報入力シート!C1113)</f>
        <v/>
      </c>
      <c r="C1076" s="488"/>
      <c r="D1076" s="488"/>
      <c r="E1076" s="488"/>
      <c r="F1076" s="488"/>
      <c r="G1076" s="488"/>
      <c r="H1076" s="488"/>
      <c r="I1076" s="488"/>
      <c r="J1076" s="494" t="str">
        <f>IF(基本情報入力シート!M1113="","",基本情報入力シート!M1113)</f>
        <v/>
      </c>
      <c r="K1076" s="495" t="str">
        <f>IF(基本情報入力シート!R1113="","",基本情報入力シート!R1113)</f>
        <v/>
      </c>
      <c r="L1076" s="495" t="str">
        <f>IF(基本情報入力シート!W1113="","",基本情報入力シート!W1113)</f>
        <v/>
      </c>
      <c r="M1076" s="502" t="str">
        <f>IF(基本情報入力シート!X1113="","",基本情報入力シート!X1113)</f>
        <v/>
      </c>
      <c r="N1076" s="512" t="str">
        <f>IF(基本情報入力シート!Y1113="","",基本情報入力シート!Y1113)</f>
        <v/>
      </c>
      <c r="O1076" s="519"/>
      <c r="P1076" s="523"/>
      <c r="Q1076" s="526"/>
      <c r="R1076" s="533"/>
      <c r="S1076" s="537"/>
      <c r="T1076" s="541" t="e">
        <v>#N/A</v>
      </c>
      <c r="U1076" s="545"/>
      <c r="V1076" s="551"/>
      <c r="W1076" s="552"/>
      <c r="X1076" s="560" t="e">
        <v>#N/A</v>
      </c>
      <c r="Y1076" s="560"/>
      <c r="Z1076" s="564"/>
      <c r="AA1076" s="569"/>
      <c r="AB1076" s="573" t="e">
        <v>#N/A</v>
      </c>
      <c r="AC1076" s="577"/>
      <c r="AD1076" s="580" t="str">
        <f t="shared" si="64"/>
        <v/>
      </c>
      <c r="AE1076" s="583" t="str">
        <f t="shared" si="65"/>
        <v/>
      </c>
      <c r="AF1076" s="583" t="str">
        <f t="shared" si="66"/>
        <v/>
      </c>
      <c r="AG1076" s="583" t="str">
        <f t="shared" si="67"/>
        <v/>
      </c>
    </row>
    <row r="1077" spans="1:33" ht="24.9" customHeight="1">
      <c r="A1077" s="477">
        <v>1062</v>
      </c>
      <c r="B1077" s="488" t="str">
        <f>IF(基本情報入力シート!C1114="","",基本情報入力シート!C1114)</f>
        <v/>
      </c>
      <c r="C1077" s="488"/>
      <c r="D1077" s="488"/>
      <c r="E1077" s="488"/>
      <c r="F1077" s="488"/>
      <c r="G1077" s="488"/>
      <c r="H1077" s="488"/>
      <c r="I1077" s="488"/>
      <c r="J1077" s="494" t="str">
        <f>IF(基本情報入力シート!M1114="","",基本情報入力シート!M1114)</f>
        <v/>
      </c>
      <c r="K1077" s="495" t="str">
        <f>IF(基本情報入力シート!R1114="","",基本情報入力シート!R1114)</f>
        <v/>
      </c>
      <c r="L1077" s="495" t="str">
        <f>IF(基本情報入力シート!W1114="","",基本情報入力シート!W1114)</f>
        <v/>
      </c>
      <c r="M1077" s="502" t="str">
        <f>IF(基本情報入力シート!X1114="","",基本情報入力シート!X1114)</f>
        <v/>
      </c>
      <c r="N1077" s="512" t="str">
        <f>IF(基本情報入力シート!Y1114="","",基本情報入力シート!Y1114)</f>
        <v/>
      </c>
      <c r="O1077" s="519"/>
      <c r="P1077" s="523"/>
      <c r="Q1077" s="526"/>
      <c r="R1077" s="533"/>
      <c r="S1077" s="537"/>
      <c r="T1077" s="541" t="e">
        <v>#N/A</v>
      </c>
      <c r="U1077" s="545"/>
      <c r="V1077" s="551"/>
      <c r="W1077" s="552"/>
      <c r="X1077" s="560" t="e">
        <v>#N/A</v>
      </c>
      <c r="Y1077" s="560"/>
      <c r="Z1077" s="564"/>
      <c r="AA1077" s="569"/>
      <c r="AB1077" s="573" t="e">
        <v>#N/A</v>
      </c>
      <c r="AC1077" s="577"/>
      <c r="AD1077" s="580" t="str">
        <f t="shared" si="64"/>
        <v/>
      </c>
      <c r="AE1077" s="583" t="str">
        <f t="shared" si="65"/>
        <v/>
      </c>
      <c r="AF1077" s="583" t="str">
        <f t="shared" si="66"/>
        <v/>
      </c>
      <c r="AG1077" s="583" t="str">
        <f t="shared" si="67"/>
        <v/>
      </c>
    </row>
    <row r="1078" spans="1:33" ht="24.9" customHeight="1">
      <c r="A1078" s="477">
        <v>1063</v>
      </c>
      <c r="B1078" s="488" t="str">
        <f>IF(基本情報入力シート!C1115="","",基本情報入力シート!C1115)</f>
        <v/>
      </c>
      <c r="C1078" s="488"/>
      <c r="D1078" s="488"/>
      <c r="E1078" s="488"/>
      <c r="F1078" s="488"/>
      <c r="G1078" s="488"/>
      <c r="H1078" s="488"/>
      <c r="I1078" s="488"/>
      <c r="J1078" s="494" t="str">
        <f>IF(基本情報入力シート!M1115="","",基本情報入力シート!M1115)</f>
        <v/>
      </c>
      <c r="K1078" s="495" t="str">
        <f>IF(基本情報入力シート!R1115="","",基本情報入力シート!R1115)</f>
        <v/>
      </c>
      <c r="L1078" s="495" t="str">
        <f>IF(基本情報入力シート!W1115="","",基本情報入力シート!W1115)</f>
        <v/>
      </c>
      <c r="M1078" s="502" t="str">
        <f>IF(基本情報入力シート!X1115="","",基本情報入力シート!X1115)</f>
        <v/>
      </c>
      <c r="N1078" s="512" t="str">
        <f>IF(基本情報入力シート!Y1115="","",基本情報入力シート!Y1115)</f>
        <v/>
      </c>
      <c r="O1078" s="519"/>
      <c r="P1078" s="523"/>
      <c r="Q1078" s="526"/>
      <c r="R1078" s="533"/>
      <c r="S1078" s="537"/>
      <c r="T1078" s="541" t="e">
        <v>#N/A</v>
      </c>
      <c r="U1078" s="545"/>
      <c r="V1078" s="551"/>
      <c r="W1078" s="552"/>
      <c r="X1078" s="560" t="e">
        <v>#N/A</v>
      </c>
      <c r="Y1078" s="560"/>
      <c r="Z1078" s="564"/>
      <c r="AA1078" s="569"/>
      <c r="AB1078" s="573" t="e">
        <v>#N/A</v>
      </c>
      <c r="AC1078" s="577"/>
      <c r="AD1078" s="580" t="str">
        <f t="shared" si="64"/>
        <v/>
      </c>
      <c r="AE1078" s="583" t="str">
        <f t="shared" si="65"/>
        <v/>
      </c>
      <c r="AF1078" s="583" t="str">
        <f t="shared" si="66"/>
        <v/>
      </c>
      <c r="AG1078" s="583" t="str">
        <f t="shared" si="67"/>
        <v/>
      </c>
    </row>
    <row r="1079" spans="1:33" ht="24.9" customHeight="1">
      <c r="A1079" s="477">
        <v>1064</v>
      </c>
      <c r="B1079" s="488" t="str">
        <f>IF(基本情報入力シート!C1116="","",基本情報入力シート!C1116)</f>
        <v/>
      </c>
      <c r="C1079" s="488"/>
      <c r="D1079" s="488"/>
      <c r="E1079" s="488"/>
      <c r="F1079" s="488"/>
      <c r="G1079" s="488"/>
      <c r="H1079" s="488"/>
      <c r="I1079" s="488"/>
      <c r="J1079" s="494" t="str">
        <f>IF(基本情報入力シート!M1116="","",基本情報入力シート!M1116)</f>
        <v/>
      </c>
      <c r="K1079" s="495" t="str">
        <f>IF(基本情報入力シート!R1116="","",基本情報入力シート!R1116)</f>
        <v/>
      </c>
      <c r="L1079" s="495" t="str">
        <f>IF(基本情報入力シート!W1116="","",基本情報入力シート!W1116)</f>
        <v/>
      </c>
      <c r="M1079" s="502" t="str">
        <f>IF(基本情報入力シート!X1116="","",基本情報入力シート!X1116)</f>
        <v/>
      </c>
      <c r="N1079" s="512" t="str">
        <f>IF(基本情報入力シート!Y1116="","",基本情報入力シート!Y1116)</f>
        <v/>
      </c>
      <c r="O1079" s="519"/>
      <c r="P1079" s="523"/>
      <c r="Q1079" s="526"/>
      <c r="R1079" s="533"/>
      <c r="S1079" s="537"/>
      <c r="T1079" s="541" t="e">
        <v>#N/A</v>
      </c>
      <c r="U1079" s="545"/>
      <c r="V1079" s="551"/>
      <c r="W1079" s="552"/>
      <c r="X1079" s="560" t="e">
        <v>#N/A</v>
      </c>
      <c r="Y1079" s="560"/>
      <c r="Z1079" s="564"/>
      <c r="AA1079" s="569"/>
      <c r="AB1079" s="573" t="e">
        <v>#N/A</v>
      </c>
      <c r="AC1079" s="577"/>
      <c r="AD1079" s="580" t="str">
        <f t="shared" si="64"/>
        <v/>
      </c>
      <c r="AE1079" s="583" t="str">
        <f t="shared" si="65"/>
        <v/>
      </c>
      <c r="AF1079" s="583" t="str">
        <f t="shared" si="66"/>
        <v/>
      </c>
      <c r="AG1079" s="583" t="str">
        <f t="shared" si="67"/>
        <v/>
      </c>
    </row>
    <row r="1080" spans="1:33" ht="24.9" customHeight="1">
      <c r="A1080" s="477">
        <v>1065</v>
      </c>
      <c r="B1080" s="488" t="str">
        <f>IF(基本情報入力シート!C1117="","",基本情報入力シート!C1117)</f>
        <v/>
      </c>
      <c r="C1080" s="488"/>
      <c r="D1080" s="488"/>
      <c r="E1080" s="488"/>
      <c r="F1080" s="488"/>
      <c r="G1080" s="488"/>
      <c r="H1080" s="488"/>
      <c r="I1080" s="488"/>
      <c r="J1080" s="494" t="str">
        <f>IF(基本情報入力シート!M1117="","",基本情報入力シート!M1117)</f>
        <v/>
      </c>
      <c r="K1080" s="495" t="str">
        <f>IF(基本情報入力シート!R1117="","",基本情報入力シート!R1117)</f>
        <v/>
      </c>
      <c r="L1080" s="495" t="str">
        <f>IF(基本情報入力シート!W1117="","",基本情報入力シート!W1117)</f>
        <v/>
      </c>
      <c r="M1080" s="502" t="str">
        <f>IF(基本情報入力シート!X1117="","",基本情報入力シート!X1117)</f>
        <v/>
      </c>
      <c r="N1080" s="512" t="str">
        <f>IF(基本情報入力シート!Y1117="","",基本情報入力シート!Y1117)</f>
        <v/>
      </c>
      <c r="O1080" s="519"/>
      <c r="P1080" s="523"/>
      <c r="Q1080" s="526"/>
      <c r="R1080" s="533"/>
      <c r="S1080" s="537"/>
      <c r="T1080" s="541" t="e">
        <v>#N/A</v>
      </c>
      <c r="U1080" s="545"/>
      <c r="V1080" s="551"/>
      <c r="W1080" s="552"/>
      <c r="X1080" s="560" t="e">
        <v>#N/A</v>
      </c>
      <c r="Y1080" s="560"/>
      <c r="Z1080" s="564"/>
      <c r="AA1080" s="569"/>
      <c r="AB1080" s="573" t="e">
        <v>#N/A</v>
      </c>
      <c r="AC1080" s="577"/>
      <c r="AD1080" s="580" t="str">
        <f t="shared" si="64"/>
        <v/>
      </c>
      <c r="AE1080" s="583" t="str">
        <f t="shared" si="65"/>
        <v/>
      </c>
      <c r="AF1080" s="583" t="str">
        <f t="shared" si="66"/>
        <v/>
      </c>
      <c r="AG1080" s="583" t="str">
        <f t="shared" si="67"/>
        <v/>
      </c>
    </row>
    <row r="1081" spans="1:33" ht="24.9" customHeight="1">
      <c r="A1081" s="477">
        <v>1066</v>
      </c>
      <c r="B1081" s="488" t="str">
        <f>IF(基本情報入力シート!C1118="","",基本情報入力シート!C1118)</f>
        <v/>
      </c>
      <c r="C1081" s="488"/>
      <c r="D1081" s="488"/>
      <c r="E1081" s="488"/>
      <c r="F1081" s="488"/>
      <c r="G1081" s="488"/>
      <c r="H1081" s="488"/>
      <c r="I1081" s="488"/>
      <c r="J1081" s="494" t="str">
        <f>IF(基本情報入力シート!M1118="","",基本情報入力シート!M1118)</f>
        <v/>
      </c>
      <c r="K1081" s="495" t="str">
        <f>IF(基本情報入力シート!R1118="","",基本情報入力シート!R1118)</f>
        <v/>
      </c>
      <c r="L1081" s="495" t="str">
        <f>IF(基本情報入力シート!W1118="","",基本情報入力シート!W1118)</f>
        <v/>
      </c>
      <c r="M1081" s="502" t="str">
        <f>IF(基本情報入力シート!X1118="","",基本情報入力シート!X1118)</f>
        <v/>
      </c>
      <c r="N1081" s="512" t="str">
        <f>IF(基本情報入力シート!Y1118="","",基本情報入力シート!Y1118)</f>
        <v/>
      </c>
      <c r="O1081" s="519"/>
      <c r="P1081" s="523"/>
      <c r="Q1081" s="526"/>
      <c r="R1081" s="533"/>
      <c r="S1081" s="537"/>
      <c r="T1081" s="541" t="e">
        <v>#N/A</v>
      </c>
      <c r="U1081" s="545"/>
      <c r="V1081" s="551"/>
      <c r="W1081" s="552"/>
      <c r="X1081" s="560" t="e">
        <v>#N/A</v>
      </c>
      <c r="Y1081" s="560"/>
      <c r="Z1081" s="564"/>
      <c r="AA1081" s="569"/>
      <c r="AB1081" s="573" t="e">
        <v>#N/A</v>
      </c>
      <c r="AC1081" s="577"/>
      <c r="AD1081" s="580" t="str">
        <f t="shared" si="64"/>
        <v/>
      </c>
      <c r="AE1081" s="583" t="str">
        <f t="shared" si="65"/>
        <v/>
      </c>
      <c r="AF1081" s="583" t="str">
        <f t="shared" si="66"/>
        <v/>
      </c>
      <c r="AG1081" s="583" t="str">
        <f t="shared" si="67"/>
        <v/>
      </c>
    </row>
    <row r="1082" spans="1:33" ht="24.9" customHeight="1">
      <c r="A1082" s="477">
        <v>1067</v>
      </c>
      <c r="B1082" s="488" t="str">
        <f>IF(基本情報入力シート!C1119="","",基本情報入力シート!C1119)</f>
        <v/>
      </c>
      <c r="C1082" s="488"/>
      <c r="D1082" s="488"/>
      <c r="E1082" s="488"/>
      <c r="F1082" s="488"/>
      <c r="G1082" s="488"/>
      <c r="H1082" s="488"/>
      <c r="I1082" s="488"/>
      <c r="J1082" s="494" t="str">
        <f>IF(基本情報入力シート!M1119="","",基本情報入力シート!M1119)</f>
        <v/>
      </c>
      <c r="K1082" s="495" t="str">
        <f>IF(基本情報入力シート!R1119="","",基本情報入力シート!R1119)</f>
        <v/>
      </c>
      <c r="L1082" s="495" t="str">
        <f>IF(基本情報入力シート!W1119="","",基本情報入力シート!W1119)</f>
        <v/>
      </c>
      <c r="M1082" s="502" t="str">
        <f>IF(基本情報入力シート!X1119="","",基本情報入力シート!X1119)</f>
        <v/>
      </c>
      <c r="N1082" s="512" t="str">
        <f>IF(基本情報入力シート!Y1119="","",基本情報入力シート!Y1119)</f>
        <v/>
      </c>
      <c r="O1082" s="519"/>
      <c r="P1082" s="523"/>
      <c r="Q1082" s="526"/>
      <c r="R1082" s="533"/>
      <c r="S1082" s="537"/>
      <c r="T1082" s="541" t="e">
        <v>#N/A</v>
      </c>
      <c r="U1082" s="545"/>
      <c r="V1082" s="551"/>
      <c r="W1082" s="552"/>
      <c r="X1082" s="560" t="e">
        <v>#N/A</v>
      </c>
      <c r="Y1082" s="560"/>
      <c r="Z1082" s="564"/>
      <c r="AA1082" s="569"/>
      <c r="AB1082" s="573" t="e">
        <v>#N/A</v>
      </c>
      <c r="AC1082" s="577"/>
      <c r="AD1082" s="580" t="str">
        <f t="shared" si="64"/>
        <v/>
      </c>
      <c r="AE1082" s="583" t="str">
        <f t="shared" si="65"/>
        <v/>
      </c>
      <c r="AF1082" s="583" t="str">
        <f t="shared" si="66"/>
        <v/>
      </c>
      <c r="AG1082" s="583" t="str">
        <f t="shared" si="67"/>
        <v/>
      </c>
    </row>
    <row r="1083" spans="1:33" ht="24.9" customHeight="1">
      <c r="A1083" s="477">
        <v>1068</v>
      </c>
      <c r="B1083" s="488" t="str">
        <f>IF(基本情報入力シート!C1120="","",基本情報入力シート!C1120)</f>
        <v/>
      </c>
      <c r="C1083" s="488"/>
      <c r="D1083" s="488"/>
      <c r="E1083" s="488"/>
      <c r="F1083" s="488"/>
      <c r="G1083" s="488"/>
      <c r="H1083" s="488"/>
      <c r="I1083" s="488"/>
      <c r="J1083" s="494" t="str">
        <f>IF(基本情報入力シート!M1120="","",基本情報入力シート!M1120)</f>
        <v/>
      </c>
      <c r="K1083" s="495" t="str">
        <f>IF(基本情報入力シート!R1120="","",基本情報入力シート!R1120)</f>
        <v/>
      </c>
      <c r="L1083" s="495" t="str">
        <f>IF(基本情報入力シート!W1120="","",基本情報入力シート!W1120)</f>
        <v/>
      </c>
      <c r="M1083" s="502" t="str">
        <f>IF(基本情報入力シート!X1120="","",基本情報入力シート!X1120)</f>
        <v/>
      </c>
      <c r="N1083" s="512" t="str">
        <f>IF(基本情報入力シート!Y1120="","",基本情報入力シート!Y1120)</f>
        <v/>
      </c>
      <c r="O1083" s="519"/>
      <c r="P1083" s="523"/>
      <c r="Q1083" s="526"/>
      <c r="R1083" s="533"/>
      <c r="S1083" s="537"/>
      <c r="T1083" s="541" t="e">
        <v>#N/A</v>
      </c>
      <c r="U1083" s="545"/>
      <c r="V1083" s="551"/>
      <c r="W1083" s="552"/>
      <c r="X1083" s="560" t="e">
        <v>#N/A</v>
      </c>
      <c r="Y1083" s="560"/>
      <c r="Z1083" s="564"/>
      <c r="AA1083" s="569"/>
      <c r="AB1083" s="573" t="e">
        <v>#N/A</v>
      </c>
      <c r="AC1083" s="577"/>
      <c r="AD1083" s="580" t="str">
        <f t="shared" si="64"/>
        <v/>
      </c>
      <c r="AE1083" s="583" t="str">
        <f t="shared" si="65"/>
        <v/>
      </c>
      <c r="AF1083" s="583" t="str">
        <f t="shared" si="66"/>
        <v/>
      </c>
      <c r="AG1083" s="583" t="str">
        <f t="shared" si="67"/>
        <v/>
      </c>
    </row>
    <row r="1084" spans="1:33" ht="24.9" customHeight="1">
      <c r="A1084" s="477">
        <v>1069</v>
      </c>
      <c r="B1084" s="488" t="str">
        <f>IF(基本情報入力シート!C1121="","",基本情報入力シート!C1121)</f>
        <v/>
      </c>
      <c r="C1084" s="488"/>
      <c r="D1084" s="488"/>
      <c r="E1084" s="488"/>
      <c r="F1084" s="488"/>
      <c r="G1084" s="488"/>
      <c r="H1084" s="488"/>
      <c r="I1084" s="488"/>
      <c r="J1084" s="494" t="str">
        <f>IF(基本情報入力シート!M1121="","",基本情報入力シート!M1121)</f>
        <v/>
      </c>
      <c r="K1084" s="495" t="str">
        <f>IF(基本情報入力シート!R1121="","",基本情報入力シート!R1121)</f>
        <v/>
      </c>
      <c r="L1084" s="495" t="str">
        <f>IF(基本情報入力シート!W1121="","",基本情報入力シート!W1121)</f>
        <v/>
      </c>
      <c r="M1084" s="502" t="str">
        <f>IF(基本情報入力シート!X1121="","",基本情報入力シート!X1121)</f>
        <v/>
      </c>
      <c r="N1084" s="512" t="str">
        <f>IF(基本情報入力シート!Y1121="","",基本情報入力シート!Y1121)</f>
        <v/>
      </c>
      <c r="O1084" s="519"/>
      <c r="P1084" s="523"/>
      <c r="Q1084" s="526"/>
      <c r="R1084" s="533"/>
      <c r="S1084" s="537"/>
      <c r="T1084" s="541" t="e">
        <v>#N/A</v>
      </c>
      <c r="U1084" s="545"/>
      <c r="V1084" s="551"/>
      <c r="W1084" s="552"/>
      <c r="X1084" s="560" t="e">
        <v>#N/A</v>
      </c>
      <c r="Y1084" s="560"/>
      <c r="Z1084" s="564"/>
      <c r="AA1084" s="569"/>
      <c r="AB1084" s="573" t="e">
        <v>#N/A</v>
      </c>
      <c r="AC1084" s="577"/>
      <c r="AD1084" s="580" t="str">
        <f t="shared" si="64"/>
        <v/>
      </c>
      <c r="AE1084" s="583" t="str">
        <f t="shared" si="65"/>
        <v/>
      </c>
      <c r="AF1084" s="583" t="str">
        <f t="shared" si="66"/>
        <v/>
      </c>
      <c r="AG1084" s="583" t="str">
        <f t="shared" si="67"/>
        <v/>
      </c>
    </row>
    <row r="1085" spans="1:33" ht="24.9" customHeight="1">
      <c r="A1085" s="477">
        <v>1070</v>
      </c>
      <c r="B1085" s="488" t="str">
        <f>IF(基本情報入力シート!C1122="","",基本情報入力シート!C1122)</f>
        <v/>
      </c>
      <c r="C1085" s="488"/>
      <c r="D1085" s="488"/>
      <c r="E1085" s="488"/>
      <c r="F1085" s="488"/>
      <c r="G1085" s="488"/>
      <c r="H1085" s="488"/>
      <c r="I1085" s="488"/>
      <c r="J1085" s="494" t="str">
        <f>IF(基本情報入力シート!M1122="","",基本情報入力シート!M1122)</f>
        <v/>
      </c>
      <c r="K1085" s="495" t="str">
        <f>IF(基本情報入力シート!R1122="","",基本情報入力シート!R1122)</f>
        <v/>
      </c>
      <c r="L1085" s="495" t="str">
        <f>IF(基本情報入力シート!W1122="","",基本情報入力シート!W1122)</f>
        <v/>
      </c>
      <c r="M1085" s="502" t="str">
        <f>IF(基本情報入力シート!X1122="","",基本情報入力シート!X1122)</f>
        <v/>
      </c>
      <c r="N1085" s="512" t="str">
        <f>IF(基本情報入力シート!Y1122="","",基本情報入力シート!Y1122)</f>
        <v/>
      </c>
      <c r="O1085" s="519"/>
      <c r="P1085" s="523"/>
      <c r="Q1085" s="526"/>
      <c r="R1085" s="533"/>
      <c r="S1085" s="537"/>
      <c r="T1085" s="541" t="e">
        <v>#N/A</v>
      </c>
      <c r="U1085" s="545"/>
      <c r="V1085" s="551"/>
      <c r="W1085" s="552"/>
      <c r="X1085" s="560" t="e">
        <v>#N/A</v>
      </c>
      <c r="Y1085" s="560"/>
      <c r="Z1085" s="564"/>
      <c r="AA1085" s="569"/>
      <c r="AB1085" s="573" t="e">
        <v>#N/A</v>
      </c>
      <c r="AC1085" s="577"/>
      <c r="AD1085" s="580" t="str">
        <f t="shared" si="64"/>
        <v/>
      </c>
      <c r="AE1085" s="583" t="str">
        <f t="shared" si="65"/>
        <v/>
      </c>
      <c r="AF1085" s="583" t="str">
        <f t="shared" si="66"/>
        <v/>
      </c>
      <c r="AG1085" s="583" t="str">
        <f t="shared" si="67"/>
        <v/>
      </c>
    </row>
    <row r="1086" spans="1:33" ht="24.9" customHeight="1">
      <c r="A1086" s="477">
        <v>1071</v>
      </c>
      <c r="B1086" s="488" t="str">
        <f>IF(基本情報入力シート!C1123="","",基本情報入力シート!C1123)</f>
        <v/>
      </c>
      <c r="C1086" s="488"/>
      <c r="D1086" s="488"/>
      <c r="E1086" s="488"/>
      <c r="F1086" s="488"/>
      <c r="G1086" s="488"/>
      <c r="H1086" s="488"/>
      <c r="I1086" s="488"/>
      <c r="J1086" s="494" t="str">
        <f>IF(基本情報入力シート!M1123="","",基本情報入力シート!M1123)</f>
        <v/>
      </c>
      <c r="K1086" s="495" t="str">
        <f>IF(基本情報入力シート!R1123="","",基本情報入力シート!R1123)</f>
        <v/>
      </c>
      <c r="L1086" s="495" t="str">
        <f>IF(基本情報入力シート!W1123="","",基本情報入力シート!W1123)</f>
        <v/>
      </c>
      <c r="M1086" s="502" t="str">
        <f>IF(基本情報入力シート!X1123="","",基本情報入力シート!X1123)</f>
        <v/>
      </c>
      <c r="N1086" s="512" t="str">
        <f>IF(基本情報入力シート!Y1123="","",基本情報入力シート!Y1123)</f>
        <v/>
      </c>
      <c r="O1086" s="519"/>
      <c r="P1086" s="523"/>
      <c r="Q1086" s="526"/>
      <c r="R1086" s="533"/>
      <c r="S1086" s="537"/>
      <c r="T1086" s="541" t="e">
        <v>#N/A</v>
      </c>
      <c r="U1086" s="545"/>
      <c r="V1086" s="551"/>
      <c r="W1086" s="552"/>
      <c r="X1086" s="560" t="e">
        <v>#N/A</v>
      </c>
      <c r="Y1086" s="560"/>
      <c r="Z1086" s="564"/>
      <c r="AA1086" s="569"/>
      <c r="AB1086" s="573" t="e">
        <v>#N/A</v>
      </c>
      <c r="AC1086" s="577"/>
      <c r="AD1086" s="580" t="str">
        <f t="shared" si="64"/>
        <v/>
      </c>
      <c r="AE1086" s="583" t="str">
        <f t="shared" si="65"/>
        <v/>
      </c>
      <c r="AF1086" s="583" t="str">
        <f t="shared" si="66"/>
        <v/>
      </c>
      <c r="AG1086" s="583" t="str">
        <f t="shared" si="67"/>
        <v/>
      </c>
    </row>
    <row r="1087" spans="1:33" ht="24.9" customHeight="1">
      <c r="A1087" s="477">
        <v>1072</v>
      </c>
      <c r="B1087" s="488" t="str">
        <f>IF(基本情報入力シート!C1124="","",基本情報入力シート!C1124)</f>
        <v/>
      </c>
      <c r="C1087" s="488"/>
      <c r="D1087" s="488"/>
      <c r="E1087" s="488"/>
      <c r="F1087" s="488"/>
      <c r="G1087" s="488"/>
      <c r="H1087" s="488"/>
      <c r="I1087" s="488"/>
      <c r="J1087" s="494" t="str">
        <f>IF(基本情報入力シート!M1124="","",基本情報入力シート!M1124)</f>
        <v/>
      </c>
      <c r="K1087" s="495" t="str">
        <f>IF(基本情報入力シート!R1124="","",基本情報入力シート!R1124)</f>
        <v/>
      </c>
      <c r="L1087" s="495" t="str">
        <f>IF(基本情報入力シート!W1124="","",基本情報入力シート!W1124)</f>
        <v/>
      </c>
      <c r="M1087" s="502" t="str">
        <f>IF(基本情報入力シート!X1124="","",基本情報入力シート!X1124)</f>
        <v/>
      </c>
      <c r="N1087" s="512" t="str">
        <f>IF(基本情報入力シート!Y1124="","",基本情報入力シート!Y1124)</f>
        <v/>
      </c>
      <c r="O1087" s="519"/>
      <c r="P1087" s="523"/>
      <c r="Q1087" s="526"/>
      <c r="R1087" s="533"/>
      <c r="S1087" s="537"/>
      <c r="T1087" s="541" t="e">
        <v>#N/A</v>
      </c>
      <c r="U1087" s="545"/>
      <c r="V1087" s="551"/>
      <c r="W1087" s="552"/>
      <c r="X1087" s="560" t="e">
        <v>#N/A</v>
      </c>
      <c r="Y1087" s="560"/>
      <c r="Z1087" s="564"/>
      <c r="AA1087" s="569"/>
      <c r="AB1087" s="573" t="e">
        <v>#N/A</v>
      </c>
      <c r="AC1087" s="577"/>
      <c r="AD1087" s="580" t="str">
        <f t="shared" si="64"/>
        <v/>
      </c>
      <c r="AE1087" s="583" t="str">
        <f t="shared" si="65"/>
        <v/>
      </c>
      <c r="AF1087" s="583" t="str">
        <f t="shared" si="66"/>
        <v/>
      </c>
      <c r="AG1087" s="583" t="str">
        <f t="shared" si="67"/>
        <v/>
      </c>
    </row>
    <row r="1088" spans="1:33" ht="24.9" customHeight="1">
      <c r="A1088" s="477">
        <v>1073</v>
      </c>
      <c r="B1088" s="488" t="str">
        <f>IF(基本情報入力シート!C1125="","",基本情報入力シート!C1125)</f>
        <v/>
      </c>
      <c r="C1088" s="488"/>
      <c r="D1088" s="488"/>
      <c r="E1088" s="488"/>
      <c r="F1088" s="488"/>
      <c r="G1088" s="488"/>
      <c r="H1088" s="488"/>
      <c r="I1088" s="488"/>
      <c r="J1088" s="494" t="str">
        <f>IF(基本情報入力シート!M1125="","",基本情報入力シート!M1125)</f>
        <v/>
      </c>
      <c r="K1088" s="495" t="str">
        <f>IF(基本情報入力シート!R1125="","",基本情報入力シート!R1125)</f>
        <v/>
      </c>
      <c r="L1088" s="495" t="str">
        <f>IF(基本情報入力シート!W1125="","",基本情報入力シート!W1125)</f>
        <v/>
      </c>
      <c r="M1088" s="502" t="str">
        <f>IF(基本情報入力シート!X1125="","",基本情報入力シート!X1125)</f>
        <v/>
      </c>
      <c r="N1088" s="512" t="str">
        <f>IF(基本情報入力シート!Y1125="","",基本情報入力シート!Y1125)</f>
        <v/>
      </c>
      <c r="O1088" s="519"/>
      <c r="P1088" s="523"/>
      <c r="Q1088" s="526"/>
      <c r="R1088" s="533"/>
      <c r="S1088" s="537"/>
      <c r="T1088" s="541" t="e">
        <v>#N/A</v>
      </c>
      <c r="U1088" s="545"/>
      <c r="V1088" s="551"/>
      <c r="W1088" s="552"/>
      <c r="X1088" s="560" t="e">
        <v>#N/A</v>
      </c>
      <c r="Y1088" s="560"/>
      <c r="Z1088" s="564"/>
      <c r="AA1088" s="569"/>
      <c r="AB1088" s="573" t="e">
        <v>#N/A</v>
      </c>
      <c r="AC1088" s="577"/>
      <c r="AD1088" s="580" t="str">
        <f t="shared" si="64"/>
        <v/>
      </c>
      <c r="AE1088" s="583" t="str">
        <f t="shared" si="65"/>
        <v/>
      </c>
      <c r="AF1088" s="583" t="str">
        <f t="shared" si="66"/>
        <v/>
      </c>
      <c r="AG1088" s="583" t="str">
        <f t="shared" si="67"/>
        <v/>
      </c>
    </row>
    <row r="1089" spans="1:33" ht="24.9" customHeight="1">
      <c r="A1089" s="477">
        <v>1074</v>
      </c>
      <c r="B1089" s="488" t="str">
        <f>IF(基本情報入力シート!C1126="","",基本情報入力シート!C1126)</f>
        <v/>
      </c>
      <c r="C1089" s="488"/>
      <c r="D1089" s="488"/>
      <c r="E1089" s="488"/>
      <c r="F1089" s="488"/>
      <c r="G1089" s="488"/>
      <c r="H1089" s="488"/>
      <c r="I1089" s="488"/>
      <c r="J1089" s="494" t="str">
        <f>IF(基本情報入力シート!M1126="","",基本情報入力シート!M1126)</f>
        <v/>
      </c>
      <c r="K1089" s="495" t="str">
        <f>IF(基本情報入力シート!R1126="","",基本情報入力シート!R1126)</f>
        <v/>
      </c>
      <c r="L1089" s="495" t="str">
        <f>IF(基本情報入力シート!W1126="","",基本情報入力シート!W1126)</f>
        <v/>
      </c>
      <c r="M1089" s="502" t="str">
        <f>IF(基本情報入力シート!X1126="","",基本情報入力シート!X1126)</f>
        <v/>
      </c>
      <c r="N1089" s="512" t="str">
        <f>IF(基本情報入力シート!Y1126="","",基本情報入力シート!Y1126)</f>
        <v/>
      </c>
      <c r="O1089" s="519"/>
      <c r="P1089" s="523"/>
      <c r="Q1089" s="526"/>
      <c r="R1089" s="533"/>
      <c r="S1089" s="537"/>
      <c r="T1089" s="541" t="e">
        <v>#N/A</v>
      </c>
      <c r="U1089" s="545"/>
      <c r="V1089" s="551"/>
      <c r="W1089" s="552"/>
      <c r="X1089" s="560" t="e">
        <v>#N/A</v>
      </c>
      <c r="Y1089" s="560"/>
      <c r="Z1089" s="564"/>
      <c r="AA1089" s="569"/>
      <c r="AB1089" s="573" t="e">
        <v>#N/A</v>
      </c>
      <c r="AC1089" s="577"/>
      <c r="AD1089" s="580" t="str">
        <f t="shared" si="64"/>
        <v/>
      </c>
      <c r="AE1089" s="583" t="str">
        <f t="shared" si="65"/>
        <v/>
      </c>
      <c r="AF1089" s="583" t="str">
        <f t="shared" si="66"/>
        <v/>
      </c>
      <c r="AG1089" s="583" t="str">
        <f t="shared" si="67"/>
        <v/>
      </c>
    </row>
    <row r="1090" spans="1:33" ht="24.9" customHeight="1">
      <c r="A1090" s="477">
        <v>1075</v>
      </c>
      <c r="B1090" s="488" t="str">
        <f>IF(基本情報入力シート!C1127="","",基本情報入力シート!C1127)</f>
        <v/>
      </c>
      <c r="C1090" s="488"/>
      <c r="D1090" s="488"/>
      <c r="E1090" s="488"/>
      <c r="F1090" s="488"/>
      <c r="G1090" s="488"/>
      <c r="H1090" s="488"/>
      <c r="I1090" s="488"/>
      <c r="J1090" s="494" t="str">
        <f>IF(基本情報入力シート!M1127="","",基本情報入力シート!M1127)</f>
        <v/>
      </c>
      <c r="K1090" s="495" t="str">
        <f>IF(基本情報入力シート!R1127="","",基本情報入力シート!R1127)</f>
        <v/>
      </c>
      <c r="L1090" s="495" t="str">
        <f>IF(基本情報入力シート!W1127="","",基本情報入力シート!W1127)</f>
        <v/>
      </c>
      <c r="M1090" s="502" t="str">
        <f>IF(基本情報入力シート!X1127="","",基本情報入力シート!X1127)</f>
        <v/>
      </c>
      <c r="N1090" s="512" t="str">
        <f>IF(基本情報入力シート!Y1127="","",基本情報入力シート!Y1127)</f>
        <v/>
      </c>
      <c r="O1090" s="519"/>
      <c r="P1090" s="523"/>
      <c r="Q1090" s="526"/>
      <c r="R1090" s="533"/>
      <c r="S1090" s="537"/>
      <c r="T1090" s="541" t="e">
        <v>#N/A</v>
      </c>
      <c r="U1090" s="545"/>
      <c r="V1090" s="551"/>
      <c r="W1090" s="552"/>
      <c r="X1090" s="560" t="e">
        <v>#N/A</v>
      </c>
      <c r="Y1090" s="560"/>
      <c r="Z1090" s="564"/>
      <c r="AA1090" s="569"/>
      <c r="AB1090" s="573" t="e">
        <v>#N/A</v>
      </c>
      <c r="AC1090" s="577"/>
      <c r="AD1090" s="580" t="str">
        <f t="shared" si="64"/>
        <v/>
      </c>
      <c r="AE1090" s="583" t="str">
        <f t="shared" si="65"/>
        <v/>
      </c>
      <c r="AF1090" s="583" t="str">
        <f t="shared" si="66"/>
        <v/>
      </c>
      <c r="AG1090" s="583" t="str">
        <f t="shared" si="67"/>
        <v/>
      </c>
    </row>
    <row r="1091" spans="1:33" ht="24.9" customHeight="1">
      <c r="A1091" s="477">
        <v>1076</v>
      </c>
      <c r="B1091" s="488" t="str">
        <f>IF(基本情報入力シート!C1128="","",基本情報入力シート!C1128)</f>
        <v/>
      </c>
      <c r="C1091" s="488"/>
      <c r="D1091" s="488"/>
      <c r="E1091" s="488"/>
      <c r="F1091" s="488"/>
      <c r="G1091" s="488"/>
      <c r="H1091" s="488"/>
      <c r="I1091" s="488"/>
      <c r="J1091" s="494" t="str">
        <f>IF(基本情報入力シート!M1128="","",基本情報入力シート!M1128)</f>
        <v/>
      </c>
      <c r="K1091" s="495" t="str">
        <f>IF(基本情報入力シート!R1128="","",基本情報入力シート!R1128)</f>
        <v/>
      </c>
      <c r="L1091" s="495" t="str">
        <f>IF(基本情報入力シート!W1128="","",基本情報入力シート!W1128)</f>
        <v/>
      </c>
      <c r="M1091" s="502" t="str">
        <f>IF(基本情報入力シート!X1128="","",基本情報入力シート!X1128)</f>
        <v/>
      </c>
      <c r="N1091" s="512" t="str">
        <f>IF(基本情報入力シート!Y1128="","",基本情報入力シート!Y1128)</f>
        <v/>
      </c>
      <c r="O1091" s="519"/>
      <c r="P1091" s="523"/>
      <c r="Q1091" s="526"/>
      <c r="R1091" s="533"/>
      <c r="S1091" s="537"/>
      <c r="T1091" s="541" t="e">
        <v>#N/A</v>
      </c>
      <c r="U1091" s="545"/>
      <c r="V1091" s="551"/>
      <c r="W1091" s="552"/>
      <c r="X1091" s="560" t="e">
        <v>#N/A</v>
      </c>
      <c r="Y1091" s="560"/>
      <c r="Z1091" s="564"/>
      <c r="AA1091" s="569"/>
      <c r="AB1091" s="573" t="e">
        <v>#N/A</v>
      </c>
      <c r="AC1091" s="577"/>
      <c r="AD1091" s="580" t="str">
        <f t="shared" si="64"/>
        <v/>
      </c>
      <c r="AE1091" s="583" t="str">
        <f t="shared" si="65"/>
        <v/>
      </c>
      <c r="AF1091" s="583" t="str">
        <f t="shared" si="66"/>
        <v/>
      </c>
      <c r="AG1091" s="583" t="str">
        <f t="shared" si="67"/>
        <v/>
      </c>
    </row>
    <row r="1092" spans="1:33" ht="24.9" customHeight="1">
      <c r="A1092" s="477">
        <v>1077</v>
      </c>
      <c r="B1092" s="488" t="str">
        <f>IF(基本情報入力シート!C1129="","",基本情報入力シート!C1129)</f>
        <v/>
      </c>
      <c r="C1092" s="488"/>
      <c r="D1092" s="488"/>
      <c r="E1092" s="488"/>
      <c r="F1092" s="488"/>
      <c r="G1092" s="488"/>
      <c r="H1092" s="488"/>
      <c r="I1092" s="488"/>
      <c r="J1092" s="494" t="str">
        <f>IF(基本情報入力シート!M1129="","",基本情報入力シート!M1129)</f>
        <v/>
      </c>
      <c r="K1092" s="495" t="str">
        <f>IF(基本情報入力シート!R1129="","",基本情報入力シート!R1129)</f>
        <v/>
      </c>
      <c r="L1092" s="495" t="str">
        <f>IF(基本情報入力シート!W1129="","",基本情報入力シート!W1129)</f>
        <v/>
      </c>
      <c r="M1092" s="502" t="str">
        <f>IF(基本情報入力シート!X1129="","",基本情報入力シート!X1129)</f>
        <v/>
      </c>
      <c r="N1092" s="512" t="str">
        <f>IF(基本情報入力シート!Y1129="","",基本情報入力シート!Y1129)</f>
        <v/>
      </c>
      <c r="O1092" s="519"/>
      <c r="P1092" s="523"/>
      <c r="Q1092" s="526"/>
      <c r="R1092" s="533"/>
      <c r="S1092" s="537"/>
      <c r="T1092" s="541" t="e">
        <v>#N/A</v>
      </c>
      <c r="U1092" s="545"/>
      <c r="V1092" s="551"/>
      <c r="W1092" s="552"/>
      <c r="X1092" s="560" t="e">
        <v>#N/A</v>
      </c>
      <c r="Y1092" s="560"/>
      <c r="Z1092" s="564"/>
      <c r="AA1092" s="569"/>
      <c r="AB1092" s="573" t="e">
        <v>#N/A</v>
      </c>
      <c r="AC1092" s="577"/>
      <c r="AD1092" s="580" t="str">
        <f t="shared" si="64"/>
        <v/>
      </c>
      <c r="AE1092" s="583" t="str">
        <f t="shared" si="65"/>
        <v/>
      </c>
      <c r="AF1092" s="583" t="str">
        <f t="shared" si="66"/>
        <v/>
      </c>
      <c r="AG1092" s="583" t="str">
        <f t="shared" si="67"/>
        <v/>
      </c>
    </row>
    <row r="1093" spans="1:33" ht="24.9" customHeight="1">
      <c r="A1093" s="477">
        <v>1078</v>
      </c>
      <c r="B1093" s="488" t="str">
        <f>IF(基本情報入力シート!C1130="","",基本情報入力シート!C1130)</f>
        <v/>
      </c>
      <c r="C1093" s="488"/>
      <c r="D1093" s="488"/>
      <c r="E1093" s="488"/>
      <c r="F1093" s="488"/>
      <c r="G1093" s="488"/>
      <c r="H1093" s="488"/>
      <c r="I1093" s="488"/>
      <c r="J1093" s="494" t="str">
        <f>IF(基本情報入力シート!M1130="","",基本情報入力シート!M1130)</f>
        <v/>
      </c>
      <c r="K1093" s="495" t="str">
        <f>IF(基本情報入力シート!R1130="","",基本情報入力シート!R1130)</f>
        <v/>
      </c>
      <c r="L1093" s="495" t="str">
        <f>IF(基本情報入力シート!W1130="","",基本情報入力シート!W1130)</f>
        <v/>
      </c>
      <c r="M1093" s="502" t="str">
        <f>IF(基本情報入力シート!X1130="","",基本情報入力シート!X1130)</f>
        <v/>
      </c>
      <c r="N1093" s="512" t="str">
        <f>IF(基本情報入力シート!Y1130="","",基本情報入力シート!Y1130)</f>
        <v/>
      </c>
      <c r="O1093" s="519"/>
      <c r="P1093" s="523"/>
      <c r="Q1093" s="526"/>
      <c r="R1093" s="533"/>
      <c r="S1093" s="537"/>
      <c r="T1093" s="541" t="e">
        <v>#N/A</v>
      </c>
      <c r="U1093" s="545"/>
      <c r="V1093" s="551"/>
      <c r="W1093" s="552"/>
      <c r="X1093" s="560" t="e">
        <v>#N/A</v>
      </c>
      <c r="Y1093" s="560"/>
      <c r="Z1093" s="564"/>
      <c r="AA1093" s="569"/>
      <c r="AB1093" s="573" t="e">
        <v>#N/A</v>
      </c>
      <c r="AC1093" s="577"/>
      <c r="AD1093" s="580" t="str">
        <f t="shared" si="64"/>
        <v/>
      </c>
      <c r="AE1093" s="583" t="str">
        <f t="shared" si="65"/>
        <v/>
      </c>
      <c r="AF1093" s="583" t="str">
        <f t="shared" si="66"/>
        <v/>
      </c>
      <c r="AG1093" s="583" t="str">
        <f t="shared" si="67"/>
        <v/>
      </c>
    </row>
    <row r="1094" spans="1:33" ht="24.9" customHeight="1">
      <c r="A1094" s="477">
        <v>1079</v>
      </c>
      <c r="B1094" s="488" t="str">
        <f>IF(基本情報入力シート!C1131="","",基本情報入力シート!C1131)</f>
        <v/>
      </c>
      <c r="C1094" s="488"/>
      <c r="D1094" s="488"/>
      <c r="E1094" s="488"/>
      <c r="F1094" s="488"/>
      <c r="G1094" s="488"/>
      <c r="H1094" s="488"/>
      <c r="I1094" s="488"/>
      <c r="J1094" s="494" t="str">
        <f>IF(基本情報入力シート!M1131="","",基本情報入力シート!M1131)</f>
        <v/>
      </c>
      <c r="K1094" s="495" t="str">
        <f>IF(基本情報入力シート!R1131="","",基本情報入力シート!R1131)</f>
        <v/>
      </c>
      <c r="L1094" s="495" t="str">
        <f>IF(基本情報入力シート!W1131="","",基本情報入力シート!W1131)</f>
        <v/>
      </c>
      <c r="M1094" s="502" t="str">
        <f>IF(基本情報入力シート!X1131="","",基本情報入力シート!X1131)</f>
        <v/>
      </c>
      <c r="N1094" s="512" t="str">
        <f>IF(基本情報入力シート!Y1131="","",基本情報入力シート!Y1131)</f>
        <v/>
      </c>
      <c r="O1094" s="519"/>
      <c r="P1094" s="523"/>
      <c r="Q1094" s="526"/>
      <c r="R1094" s="533"/>
      <c r="S1094" s="537"/>
      <c r="T1094" s="541" t="e">
        <v>#N/A</v>
      </c>
      <c r="U1094" s="545"/>
      <c r="V1094" s="551"/>
      <c r="W1094" s="552"/>
      <c r="X1094" s="560" t="e">
        <v>#N/A</v>
      </c>
      <c r="Y1094" s="560"/>
      <c r="Z1094" s="564"/>
      <c r="AA1094" s="569"/>
      <c r="AB1094" s="573" t="e">
        <v>#N/A</v>
      </c>
      <c r="AC1094" s="577"/>
      <c r="AD1094" s="580" t="str">
        <f t="shared" si="64"/>
        <v/>
      </c>
      <c r="AE1094" s="583" t="str">
        <f t="shared" si="65"/>
        <v/>
      </c>
      <c r="AF1094" s="583" t="str">
        <f t="shared" si="66"/>
        <v/>
      </c>
      <c r="AG1094" s="583" t="str">
        <f t="shared" si="67"/>
        <v/>
      </c>
    </row>
    <row r="1095" spans="1:33" ht="24.9" customHeight="1">
      <c r="A1095" s="477">
        <v>1080</v>
      </c>
      <c r="B1095" s="488" t="str">
        <f>IF(基本情報入力シート!C1132="","",基本情報入力シート!C1132)</f>
        <v/>
      </c>
      <c r="C1095" s="488"/>
      <c r="D1095" s="488"/>
      <c r="E1095" s="488"/>
      <c r="F1095" s="488"/>
      <c r="G1095" s="488"/>
      <c r="H1095" s="488"/>
      <c r="I1095" s="488"/>
      <c r="J1095" s="494" t="str">
        <f>IF(基本情報入力シート!M1132="","",基本情報入力シート!M1132)</f>
        <v/>
      </c>
      <c r="K1095" s="495" t="str">
        <f>IF(基本情報入力シート!R1132="","",基本情報入力シート!R1132)</f>
        <v/>
      </c>
      <c r="L1095" s="495" t="str">
        <f>IF(基本情報入力シート!W1132="","",基本情報入力シート!W1132)</f>
        <v/>
      </c>
      <c r="M1095" s="502" t="str">
        <f>IF(基本情報入力シート!X1132="","",基本情報入力シート!X1132)</f>
        <v/>
      </c>
      <c r="N1095" s="512" t="str">
        <f>IF(基本情報入力シート!Y1132="","",基本情報入力シート!Y1132)</f>
        <v/>
      </c>
      <c r="O1095" s="519"/>
      <c r="P1095" s="523"/>
      <c r="Q1095" s="526"/>
      <c r="R1095" s="533"/>
      <c r="S1095" s="537"/>
      <c r="T1095" s="541" t="e">
        <v>#N/A</v>
      </c>
      <c r="U1095" s="545"/>
      <c r="V1095" s="551"/>
      <c r="W1095" s="552"/>
      <c r="X1095" s="560" t="e">
        <v>#N/A</v>
      </c>
      <c r="Y1095" s="560"/>
      <c r="Z1095" s="564"/>
      <c r="AA1095" s="569"/>
      <c r="AB1095" s="573" t="e">
        <v>#N/A</v>
      </c>
      <c r="AC1095" s="577"/>
      <c r="AD1095" s="580" t="str">
        <f t="shared" si="64"/>
        <v/>
      </c>
      <c r="AE1095" s="583" t="str">
        <f t="shared" si="65"/>
        <v/>
      </c>
      <c r="AF1095" s="583" t="str">
        <f t="shared" si="66"/>
        <v/>
      </c>
      <c r="AG1095" s="583" t="str">
        <f t="shared" si="67"/>
        <v/>
      </c>
    </row>
    <row r="1096" spans="1:33" ht="24.9" customHeight="1">
      <c r="A1096" s="477">
        <v>1081</v>
      </c>
      <c r="B1096" s="488" t="str">
        <f>IF(基本情報入力シート!C1133="","",基本情報入力シート!C1133)</f>
        <v/>
      </c>
      <c r="C1096" s="488"/>
      <c r="D1096" s="488"/>
      <c r="E1096" s="488"/>
      <c r="F1096" s="488"/>
      <c r="G1096" s="488"/>
      <c r="H1096" s="488"/>
      <c r="I1096" s="488"/>
      <c r="J1096" s="494" t="str">
        <f>IF(基本情報入力シート!M1133="","",基本情報入力シート!M1133)</f>
        <v/>
      </c>
      <c r="K1096" s="495" t="str">
        <f>IF(基本情報入力シート!R1133="","",基本情報入力シート!R1133)</f>
        <v/>
      </c>
      <c r="L1096" s="495" t="str">
        <f>IF(基本情報入力シート!W1133="","",基本情報入力シート!W1133)</f>
        <v/>
      </c>
      <c r="M1096" s="502" t="str">
        <f>IF(基本情報入力シート!X1133="","",基本情報入力シート!X1133)</f>
        <v/>
      </c>
      <c r="N1096" s="512" t="str">
        <f>IF(基本情報入力シート!Y1133="","",基本情報入力シート!Y1133)</f>
        <v/>
      </c>
      <c r="O1096" s="519"/>
      <c r="P1096" s="523"/>
      <c r="Q1096" s="526"/>
      <c r="R1096" s="533"/>
      <c r="S1096" s="537"/>
      <c r="T1096" s="541" t="e">
        <v>#N/A</v>
      </c>
      <c r="U1096" s="545"/>
      <c r="V1096" s="551"/>
      <c r="W1096" s="552"/>
      <c r="X1096" s="560" t="e">
        <v>#N/A</v>
      </c>
      <c r="Y1096" s="560"/>
      <c r="Z1096" s="564"/>
      <c r="AA1096" s="569"/>
      <c r="AB1096" s="573" t="e">
        <v>#N/A</v>
      </c>
      <c r="AC1096" s="577"/>
      <c r="AD1096" s="580" t="str">
        <f t="shared" si="64"/>
        <v/>
      </c>
      <c r="AE1096" s="583" t="str">
        <f t="shared" si="65"/>
        <v/>
      </c>
      <c r="AF1096" s="583" t="str">
        <f t="shared" si="66"/>
        <v/>
      </c>
      <c r="AG1096" s="583" t="str">
        <f t="shared" si="67"/>
        <v/>
      </c>
    </row>
    <row r="1097" spans="1:33" ht="24.9" customHeight="1">
      <c r="A1097" s="477">
        <v>1082</v>
      </c>
      <c r="B1097" s="488" t="str">
        <f>IF(基本情報入力シート!C1134="","",基本情報入力シート!C1134)</f>
        <v/>
      </c>
      <c r="C1097" s="488"/>
      <c r="D1097" s="488"/>
      <c r="E1097" s="488"/>
      <c r="F1097" s="488"/>
      <c r="G1097" s="488"/>
      <c r="H1097" s="488"/>
      <c r="I1097" s="488"/>
      <c r="J1097" s="494" t="str">
        <f>IF(基本情報入力シート!M1134="","",基本情報入力シート!M1134)</f>
        <v/>
      </c>
      <c r="K1097" s="495" t="str">
        <f>IF(基本情報入力シート!R1134="","",基本情報入力シート!R1134)</f>
        <v/>
      </c>
      <c r="L1097" s="495" t="str">
        <f>IF(基本情報入力シート!W1134="","",基本情報入力シート!W1134)</f>
        <v/>
      </c>
      <c r="M1097" s="502" t="str">
        <f>IF(基本情報入力シート!X1134="","",基本情報入力シート!X1134)</f>
        <v/>
      </c>
      <c r="N1097" s="512" t="str">
        <f>IF(基本情報入力シート!Y1134="","",基本情報入力シート!Y1134)</f>
        <v/>
      </c>
      <c r="O1097" s="519"/>
      <c r="P1097" s="523"/>
      <c r="Q1097" s="526"/>
      <c r="R1097" s="533"/>
      <c r="S1097" s="537"/>
      <c r="T1097" s="541" t="e">
        <v>#N/A</v>
      </c>
      <c r="U1097" s="545"/>
      <c r="V1097" s="551"/>
      <c r="W1097" s="552"/>
      <c r="X1097" s="560" t="e">
        <v>#N/A</v>
      </c>
      <c r="Y1097" s="560"/>
      <c r="Z1097" s="564"/>
      <c r="AA1097" s="569"/>
      <c r="AB1097" s="573" t="e">
        <v>#N/A</v>
      </c>
      <c r="AC1097" s="577"/>
      <c r="AD1097" s="580" t="str">
        <f t="shared" si="64"/>
        <v/>
      </c>
      <c r="AE1097" s="583" t="str">
        <f t="shared" si="65"/>
        <v/>
      </c>
      <c r="AF1097" s="583" t="str">
        <f t="shared" si="66"/>
        <v/>
      </c>
      <c r="AG1097" s="583" t="str">
        <f t="shared" si="67"/>
        <v/>
      </c>
    </row>
    <row r="1098" spans="1:33" ht="24.9" customHeight="1">
      <c r="A1098" s="477">
        <v>1083</v>
      </c>
      <c r="B1098" s="488" t="str">
        <f>IF(基本情報入力シート!C1135="","",基本情報入力シート!C1135)</f>
        <v/>
      </c>
      <c r="C1098" s="488"/>
      <c r="D1098" s="488"/>
      <c r="E1098" s="488"/>
      <c r="F1098" s="488"/>
      <c r="G1098" s="488"/>
      <c r="H1098" s="488"/>
      <c r="I1098" s="488"/>
      <c r="J1098" s="494" t="str">
        <f>IF(基本情報入力シート!M1135="","",基本情報入力シート!M1135)</f>
        <v/>
      </c>
      <c r="K1098" s="495" t="str">
        <f>IF(基本情報入力シート!R1135="","",基本情報入力シート!R1135)</f>
        <v/>
      </c>
      <c r="L1098" s="495" t="str">
        <f>IF(基本情報入力シート!W1135="","",基本情報入力シート!W1135)</f>
        <v/>
      </c>
      <c r="M1098" s="502" t="str">
        <f>IF(基本情報入力シート!X1135="","",基本情報入力シート!X1135)</f>
        <v/>
      </c>
      <c r="N1098" s="512" t="str">
        <f>IF(基本情報入力シート!Y1135="","",基本情報入力シート!Y1135)</f>
        <v/>
      </c>
      <c r="O1098" s="519"/>
      <c r="P1098" s="523"/>
      <c r="Q1098" s="526"/>
      <c r="R1098" s="533"/>
      <c r="S1098" s="537"/>
      <c r="T1098" s="541" t="e">
        <v>#N/A</v>
      </c>
      <c r="U1098" s="545"/>
      <c r="V1098" s="551"/>
      <c r="W1098" s="552"/>
      <c r="X1098" s="560" t="e">
        <v>#N/A</v>
      </c>
      <c r="Y1098" s="560"/>
      <c r="Z1098" s="564"/>
      <c r="AA1098" s="569"/>
      <c r="AB1098" s="573" t="e">
        <v>#N/A</v>
      </c>
      <c r="AC1098" s="577"/>
      <c r="AD1098" s="580" t="str">
        <f t="shared" si="64"/>
        <v/>
      </c>
      <c r="AE1098" s="583" t="str">
        <f t="shared" si="65"/>
        <v/>
      </c>
      <c r="AF1098" s="583" t="str">
        <f t="shared" si="66"/>
        <v/>
      </c>
      <c r="AG1098" s="583" t="str">
        <f t="shared" si="67"/>
        <v/>
      </c>
    </row>
    <row r="1099" spans="1:33" ht="24.9" customHeight="1">
      <c r="A1099" s="477">
        <v>1084</v>
      </c>
      <c r="B1099" s="488" t="str">
        <f>IF(基本情報入力シート!C1136="","",基本情報入力シート!C1136)</f>
        <v/>
      </c>
      <c r="C1099" s="488"/>
      <c r="D1099" s="488"/>
      <c r="E1099" s="488"/>
      <c r="F1099" s="488"/>
      <c r="G1099" s="488"/>
      <c r="H1099" s="488"/>
      <c r="I1099" s="488"/>
      <c r="J1099" s="494" t="str">
        <f>IF(基本情報入力シート!M1136="","",基本情報入力シート!M1136)</f>
        <v/>
      </c>
      <c r="K1099" s="495" t="str">
        <f>IF(基本情報入力シート!R1136="","",基本情報入力シート!R1136)</f>
        <v/>
      </c>
      <c r="L1099" s="495" t="str">
        <f>IF(基本情報入力シート!W1136="","",基本情報入力シート!W1136)</f>
        <v/>
      </c>
      <c r="M1099" s="502" t="str">
        <f>IF(基本情報入力シート!X1136="","",基本情報入力シート!X1136)</f>
        <v/>
      </c>
      <c r="N1099" s="512" t="str">
        <f>IF(基本情報入力シート!Y1136="","",基本情報入力シート!Y1136)</f>
        <v/>
      </c>
      <c r="O1099" s="519"/>
      <c r="P1099" s="523"/>
      <c r="Q1099" s="526"/>
      <c r="R1099" s="533"/>
      <c r="S1099" s="537"/>
      <c r="T1099" s="541" t="e">
        <v>#N/A</v>
      </c>
      <c r="U1099" s="545"/>
      <c r="V1099" s="551"/>
      <c r="W1099" s="552"/>
      <c r="X1099" s="560" t="e">
        <v>#N/A</v>
      </c>
      <c r="Y1099" s="560"/>
      <c r="Z1099" s="564"/>
      <c r="AA1099" s="569"/>
      <c r="AB1099" s="573" t="e">
        <v>#N/A</v>
      </c>
      <c r="AC1099" s="577"/>
      <c r="AD1099" s="580" t="str">
        <f t="shared" si="64"/>
        <v/>
      </c>
      <c r="AE1099" s="583" t="str">
        <f t="shared" si="65"/>
        <v/>
      </c>
      <c r="AF1099" s="583" t="str">
        <f t="shared" si="66"/>
        <v/>
      </c>
      <c r="AG1099" s="583" t="str">
        <f t="shared" si="67"/>
        <v/>
      </c>
    </row>
    <row r="1100" spans="1:33" ht="24.9" customHeight="1">
      <c r="A1100" s="477">
        <v>1085</v>
      </c>
      <c r="B1100" s="488" t="str">
        <f>IF(基本情報入力シート!C1137="","",基本情報入力シート!C1137)</f>
        <v/>
      </c>
      <c r="C1100" s="488"/>
      <c r="D1100" s="488"/>
      <c r="E1100" s="488"/>
      <c r="F1100" s="488"/>
      <c r="G1100" s="488"/>
      <c r="H1100" s="488"/>
      <c r="I1100" s="488"/>
      <c r="J1100" s="494" t="str">
        <f>IF(基本情報入力シート!M1137="","",基本情報入力シート!M1137)</f>
        <v/>
      </c>
      <c r="K1100" s="495" t="str">
        <f>IF(基本情報入力シート!R1137="","",基本情報入力シート!R1137)</f>
        <v/>
      </c>
      <c r="L1100" s="495" t="str">
        <f>IF(基本情報入力シート!W1137="","",基本情報入力シート!W1137)</f>
        <v/>
      </c>
      <c r="M1100" s="502" t="str">
        <f>IF(基本情報入力シート!X1137="","",基本情報入力シート!X1137)</f>
        <v/>
      </c>
      <c r="N1100" s="512" t="str">
        <f>IF(基本情報入力シート!Y1137="","",基本情報入力シート!Y1137)</f>
        <v/>
      </c>
      <c r="O1100" s="519"/>
      <c r="P1100" s="523"/>
      <c r="Q1100" s="526"/>
      <c r="R1100" s="533"/>
      <c r="S1100" s="537"/>
      <c r="T1100" s="541" t="e">
        <v>#N/A</v>
      </c>
      <c r="U1100" s="545"/>
      <c r="V1100" s="551"/>
      <c r="W1100" s="552"/>
      <c r="X1100" s="560" t="e">
        <v>#N/A</v>
      </c>
      <c r="Y1100" s="560"/>
      <c r="Z1100" s="564"/>
      <c r="AA1100" s="569"/>
      <c r="AB1100" s="573" t="e">
        <v>#N/A</v>
      </c>
      <c r="AC1100" s="577"/>
      <c r="AD1100" s="580" t="str">
        <f t="shared" si="64"/>
        <v/>
      </c>
      <c r="AE1100" s="583" t="str">
        <f t="shared" si="65"/>
        <v/>
      </c>
      <c r="AF1100" s="583" t="str">
        <f t="shared" si="66"/>
        <v/>
      </c>
      <c r="AG1100" s="583" t="str">
        <f t="shared" si="67"/>
        <v/>
      </c>
    </row>
    <row r="1101" spans="1:33" ht="24.9" customHeight="1">
      <c r="A1101" s="477">
        <v>1086</v>
      </c>
      <c r="B1101" s="488" t="str">
        <f>IF(基本情報入力シート!C1138="","",基本情報入力シート!C1138)</f>
        <v/>
      </c>
      <c r="C1101" s="488"/>
      <c r="D1101" s="488"/>
      <c r="E1101" s="488"/>
      <c r="F1101" s="488"/>
      <c r="G1101" s="488"/>
      <c r="H1101" s="488"/>
      <c r="I1101" s="488"/>
      <c r="J1101" s="494" t="str">
        <f>IF(基本情報入力シート!M1138="","",基本情報入力シート!M1138)</f>
        <v/>
      </c>
      <c r="K1101" s="495" t="str">
        <f>IF(基本情報入力シート!R1138="","",基本情報入力シート!R1138)</f>
        <v/>
      </c>
      <c r="L1101" s="495" t="str">
        <f>IF(基本情報入力シート!W1138="","",基本情報入力シート!W1138)</f>
        <v/>
      </c>
      <c r="M1101" s="502" t="str">
        <f>IF(基本情報入力シート!X1138="","",基本情報入力シート!X1138)</f>
        <v/>
      </c>
      <c r="N1101" s="512" t="str">
        <f>IF(基本情報入力シート!Y1138="","",基本情報入力シート!Y1138)</f>
        <v/>
      </c>
      <c r="O1101" s="519"/>
      <c r="P1101" s="523"/>
      <c r="Q1101" s="526"/>
      <c r="R1101" s="533"/>
      <c r="S1101" s="537"/>
      <c r="T1101" s="541" t="e">
        <v>#N/A</v>
      </c>
      <c r="U1101" s="545"/>
      <c r="V1101" s="551"/>
      <c r="W1101" s="552"/>
      <c r="X1101" s="560" t="e">
        <v>#N/A</v>
      </c>
      <c r="Y1101" s="560"/>
      <c r="Z1101" s="564"/>
      <c r="AA1101" s="569"/>
      <c r="AB1101" s="573" t="e">
        <v>#N/A</v>
      </c>
      <c r="AC1101" s="577"/>
      <c r="AD1101" s="580" t="str">
        <f t="shared" si="64"/>
        <v/>
      </c>
      <c r="AE1101" s="583" t="str">
        <f t="shared" si="65"/>
        <v/>
      </c>
      <c r="AF1101" s="583" t="str">
        <f t="shared" si="66"/>
        <v/>
      </c>
      <c r="AG1101" s="583" t="str">
        <f t="shared" si="67"/>
        <v/>
      </c>
    </row>
    <row r="1102" spans="1:33" ht="24.9" customHeight="1">
      <c r="A1102" s="477">
        <v>1087</v>
      </c>
      <c r="B1102" s="488" t="str">
        <f>IF(基本情報入力シート!C1139="","",基本情報入力シート!C1139)</f>
        <v/>
      </c>
      <c r="C1102" s="488"/>
      <c r="D1102" s="488"/>
      <c r="E1102" s="488"/>
      <c r="F1102" s="488"/>
      <c r="G1102" s="488"/>
      <c r="H1102" s="488"/>
      <c r="I1102" s="488"/>
      <c r="J1102" s="494" t="str">
        <f>IF(基本情報入力シート!M1139="","",基本情報入力シート!M1139)</f>
        <v/>
      </c>
      <c r="K1102" s="495" t="str">
        <f>IF(基本情報入力シート!R1139="","",基本情報入力シート!R1139)</f>
        <v/>
      </c>
      <c r="L1102" s="495" t="str">
        <f>IF(基本情報入力シート!W1139="","",基本情報入力シート!W1139)</f>
        <v/>
      </c>
      <c r="M1102" s="502" t="str">
        <f>IF(基本情報入力シート!X1139="","",基本情報入力シート!X1139)</f>
        <v/>
      </c>
      <c r="N1102" s="512" t="str">
        <f>IF(基本情報入力シート!Y1139="","",基本情報入力シート!Y1139)</f>
        <v/>
      </c>
      <c r="O1102" s="519"/>
      <c r="P1102" s="523"/>
      <c r="Q1102" s="526"/>
      <c r="R1102" s="533"/>
      <c r="S1102" s="537"/>
      <c r="T1102" s="541" t="e">
        <v>#N/A</v>
      </c>
      <c r="U1102" s="545"/>
      <c r="V1102" s="551"/>
      <c r="W1102" s="552"/>
      <c r="X1102" s="560" t="e">
        <v>#N/A</v>
      </c>
      <c r="Y1102" s="560"/>
      <c r="Z1102" s="564"/>
      <c r="AA1102" s="569"/>
      <c r="AB1102" s="573" t="e">
        <v>#N/A</v>
      </c>
      <c r="AC1102" s="577"/>
      <c r="AD1102" s="580" t="str">
        <f t="shared" si="64"/>
        <v/>
      </c>
      <c r="AE1102" s="583" t="str">
        <f t="shared" si="65"/>
        <v/>
      </c>
      <c r="AF1102" s="583" t="str">
        <f t="shared" si="66"/>
        <v/>
      </c>
      <c r="AG1102" s="583" t="str">
        <f t="shared" si="67"/>
        <v/>
      </c>
    </row>
    <row r="1103" spans="1:33" ht="24.9" customHeight="1">
      <c r="A1103" s="477">
        <v>1088</v>
      </c>
      <c r="B1103" s="488" t="str">
        <f>IF(基本情報入力シート!C1140="","",基本情報入力シート!C1140)</f>
        <v/>
      </c>
      <c r="C1103" s="488"/>
      <c r="D1103" s="488"/>
      <c r="E1103" s="488"/>
      <c r="F1103" s="488"/>
      <c r="G1103" s="488"/>
      <c r="H1103" s="488"/>
      <c r="I1103" s="488"/>
      <c r="J1103" s="494" t="str">
        <f>IF(基本情報入力シート!M1140="","",基本情報入力シート!M1140)</f>
        <v/>
      </c>
      <c r="K1103" s="495" t="str">
        <f>IF(基本情報入力シート!R1140="","",基本情報入力シート!R1140)</f>
        <v/>
      </c>
      <c r="L1103" s="495" t="str">
        <f>IF(基本情報入力シート!W1140="","",基本情報入力シート!W1140)</f>
        <v/>
      </c>
      <c r="M1103" s="502" t="str">
        <f>IF(基本情報入力シート!X1140="","",基本情報入力シート!X1140)</f>
        <v/>
      </c>
      <c r="N1103" s="512" t="str">
        <f>IF(基本情報入力シート!Y1140="","",基本情報入力シート!Y1140)</f>
        <v/>
      </c>
      <c r="O1103" s="519"/>
      <c r="P1103" s="523"/>
      <c r="Q1103" s="526"/>
      <c r="R1103" s="533"/>
      <c r="S1103" s="537"/>
      <c r="T1103" s="541" t="e">
        <v>#N/A</v>
      </c>
      <c r="U1103" s="545"/>
      <c r="V1103" s="551"/>
      <c r="W1103" s="552"/>
      <c r="X1103" s="560" t="e">
        <v>#N/A</v>
      </c>
      <c r="Y1103" s="560"/>
      <c r="Z1103" s="564"/>
      <c r="AA1103" s="569"/>
      <c r="AB1103" s="573" t="e">
        <v>#N/A</v>
      </c>
      <c r="AC1103" s="577"/>
      <c r="AD1103" s="580" t="str">
        <f t="shared" si="64"/>
        <v/>
      </c>
      <c r="AE1103" s="583" t="str">
        <f t="shared" si="65"/>
        <v/>
      </c>
      <c r="AF1103" s="583" t="str">
        <f t="shared" si="66"/>
        <v/>
      </c>
      <c r="AG1103" s="583" t="str">
        <f t="shared" si="67"/>
        <v/>
      </c>
    </row>
    <row r="1104" spans="1:33" ht="24.9" customHeight="1">
      <c r="A1104" s="477">
        <v>1089</v>
      </c>
      <c r="B1104" s="488" t="str">
        <f>IF(基本情報入力シート!C1141="","",基本情報入力シート!C1141)</f>
        <v/>
      </c>
      <c r="C1104" s="488"/>
      <c r="D1104" s="488"/>
      <c r="E1104" s="488"/>
      <c r="F1104" s="488"/>
      <c r="G1104" s="488"/>
      <c r="H1104" s="488"/>
      <c r="I1104" s="488"/>
      <c r="J1104" s="494" t="str">
        <f>IF(基本情報入力シート!M1141="","",基本情報入力シート!M1141)</f>
        <v/>
      </c>
      <c r="K1104" s="495" t="str">
        <f>IF(基本情報入力シート!R1141="","",基本情報入力シート!R1141)</f>
        <v/>
      </c>
      <c r="L1104" s="495" t="str">
        <f>IF(基本情報入力シート!W1141="","",基本情報入力シート!W1141)</f>
        <v/>
      </c>
      <c r="M1104" s="502" t="str">
        <f>IF(基本情報入力シート!X1141="","",基本情報入力シート!X1141)</f>
        <v/>
      </c>
      <c r="N1104" s="512" t="str">
        <f>IF(基本情報入力シート!Y1141="","",基本情報入力シート!Y1141)</f>
        <v/>
      </c>
      <c r="O1104" s="519"/>
      <c r="P1104" s="523"/>
      <c r="Q1104" s="526"/>
      <c r="R1104" s="533"/>
      <c r="S1104" s="537"/>
      <c r="T1104" s="541" t="e">
        <v>#N/A</v>
      </c>
      <c r="U1104" s="545"/>
      <c r="V1104" s="551"/>
      <c r="W1104" s="552"/>
      <c r="X1104" s="560" t="e">
        <v>#N/A</v>
      </c>
      <c r="Y1104" s="560"/>
      <c r="Z1104" s="564"/>
      <c r="AA1104" s="569"/>
      <c r="AB1104" s="573" t="e">
        <v>#N/A</v>
      </c>
      <c r="AC1104" s="577"/>
      <c r="AD1104" s="580" t="str">
        <f t="shared" ref="AD1104:AD1167" si="68">IF(OR(U1104="特定加算Ⅰ",U1104="特定加算Ⅱ"),IF(OR(AND(N1104&lt;&gt;"訪問型サービス（総合事業）",N1104&lt;&gt;"通所型サービス（総合事業）",N1104&lt;&gt;"（介護予防）短期入所生活介護",N1104&lt;&gt;"（介護予防）短期入所療養介護（老健）",N1104&lt;&gt;"（介護予防）短期入所療養介護 （病院等（老健以外）)",N1104&lt;&gt;"（介護予防）短期入所療養介護（医療院）"),W1104&lt;&gt;""),1,""),"")</f>
        <v/>
      </c>
      <c r="AE1104" s="583" t="str">
        <f t="shared" ref="AE1104:AE1167" si="69">IF(AND(O1104="",R1104=""),"",O1104&amp;"から"&amp;R1104)</f>
        <v/>
      </c>
      <c r="AF1104" s="583" t="str">
        <f t="shared" ref="AF1104:AF1167" si="70">IF(AND(P1104="",U1104=""),"",P1104&amp;"から"&amp;U1104)</f>
        <v/>
      </c>
      <c r="AG1104" s="583" t="str">
        <f t="shared" ref="AG1104:AG1167" si="71">IF(AND(Q1104="",Z1104=""),"",Q1104&amp;"から"&amp;Z1104)</f>
        <v/>
      </c>
    </row>
    <row r="1105" spans="1:33" ht="24.9" customHeight="1">
      <c r="A1105" s="477">
        <v>1090</v>
      </c>
      <c r="B1105" s="488" t="str">
        <f>IF(基本情報入力シート!C1142="","",基本情報入力シート!C1142)</f>
        <v/>
      </c>
      <c r="C1105" s="488"/>
      <c r="D1105" s="488"/>
      <c r="E1105" s="488"/>
      <c r="F1105" s="488"/>
      <c r="G1105" s="488"/>
      <c r="H1105" s="488"/>
      <c r="I1105" s="488"/>
      <c r="J1105" s="494" t="str">
        <f>IF(基本情報入力シート!M1142="","",基本情報入力シート!M1142)</f>
        <v/>
      </c>
      <c r="K1105" s="495" t="str">
        <f>IF(基本情報入力シート!R1142="","",基本情報入力シート!R1142)</f>
        <v/>
      </c>
      <c r="L1105" s="495" t="str">
        <f>IF(基本情報入力シート!W1142="","",基本情報入力シート!W1142)</f>
        <v/>
      </c>
      <c r="M1105" s="502" t="str">
        <f>IF(基本情報入力シート!X1142="","",基本情報入力シート!X1142)</f>
        <v/>
      </c>
      <c r="N1105" s="512" t="str">
        <f>IF(基本情報入力シート!Y1142="","",基本情報入力シート!Y1142)</f>
        <v/>
      </c>
      <c r="O1105" s="519"/>
      <c r="P1105" s="523"/>
      <c r="Q1105" s="526"/>
      <c r="R1105" s="533"/>
      <c r="S1105" s="537"/>
      <c r="T1105" s="541" t="e">
        <v>#N/A</v>
      </c>
      <c r="U1105" s="545"/>
      <c r="V1105" s="551"/>
      <c r="W1105" s="552"/>
      <c r="X1105" s="560" t="e">
        <v>#N/A</v>
      </c>
      <c r="Y1105" s="560"/>
      <c r="Z1105" s="564"/>
      <c r="AA1105" s="569"/>
      <c r="AB1105" s="573" t="e">
        <v>#N/A</v>
      </c>
      <c r="AC1105" s="577"/>
      <c r="AD1105" s="580" t="str">
        <f t="shared" si="68"/>
        <v/>
      </c>
      <c r="AE1105" s="583" t="str">
        <f t="shared" si="69"/>
        <v/>
      </c>
      <c r="AF1105" s="583" t="str">
        <f t="shared" si="70"/>
        <v/>
      </c>
      <c r="AG1105" s="583" t="str">
        <f t="shared" si="71"/>
        <v/>
      </c>
    </row>
    <row r="1106" spans="1:33" ht="24.9" customHeight="1">
      <c r="A1106" s="477">
        <v>1091</v>
      </c>
      <c r="B1106" s="488" t="str">
        <f>IF(基本情報入力シート!C1143="","",基本情報入力シート!C1143)</f>
        <v/>
      </c>
      <c r="C1106" s="488"/>
      <c r="D1106" s="488"/>
      <c r="E1106" s="488"/>
      <c r="F1106" s="488"/>
      <c r="G1106" s="488"/>
      <c r="H1106" s="488"/>
      <c r="I1106" s="488"/>
      <c r="J1106" s="494" t="str">
        <f>IF(基本情報入力シート!M1143="","",基本情報入力シート!M1143)</f>
        <v/>
      </c>
      <c r="K1106" s="495" t="str">
        <f>IF(基本情報入力シート!R1143="","",基本情報入力シート!R1143)</f>
        <v/>
      </c>
      <c r="L1106" s="495" t="str">
        <f>IF(基本情報入力シート!W1143="","",基本情報入力シート!W1143)</f>
        <v/>
      </c>
      <c r="M1106" s="502" t="str">
        <f>IF(基本情報入力シート!X1143="","",基本情報入力シート!X1143)</f>
        <v/>
      </c>
      <c r="N1106" s="512" t="str">
        <f>IF(基本情報入力シート!Y1143="","",基本情報入力シート!Y1143)</f>
        <v/>
      </c>
      <c r="O1106" s="519"/>
      <c r="P1106" s="523"/>
      <c r="Q1106" s="526"/>
      <c r="R1106" s="533"/>
      <c r="S1106" s="537"/>
      <c r="T1106" s="541" t="e">
        <v>#N/A</v>
      </c>
      <c r="U1106" s="545"/>
      <c r="V1106" s="551"/>
      <c r="W1106" s="552"/>
      <c r="X1106" s="560" t="e">
        <v>#N/A</v>
      </c>
      <c r="Y1106" s="560"/>
      <c r="Z1106" s="564"/>
      <c r="AA1106" s="569"/>
      <c r="AB1106" s="573" t="e">
        <v>#N/A</v>
      </c>
      <c r="AC1106" s="577"/>
      <c r="AD1106" s="580" t="str">
        <f t="shared" si="68"/>
        <v/>
      </c>
      <c r="AE1106" s="583" t="str">
        <f t="shared" si="69"/>
        <v/>
      </c>
      <c r="AF1106" s="583" t="str">
        <f t="shared" si="70"/>
        <v/>
      </c>
      <c r="AG1106" s="583" t="str">
        <f t="shared" si="71"/>
        <v/>
      </c>
    </row>
    <row r="1107" spans="1:33" ht="24.9" customHeight="1">
      <c r="A1107" s="477">
        <v>1092</v>
      </c>
      <c r="B1107" s="488" t="str">
        <f>IF(基本情報入力シート!C1144="","",基本情報入力シート!C1144)</f>
        <v/>
      </c>
      <c r="C1107" s="488"/>
      <c r="D1107" s="488"/>
      <c r="E1107" s="488"/>
      <c r="F1107" s="488"/>
      <c r="G1107" s="488"/>
      <c r="H1107" s="488"/>
      <c r="I1107" s="488"/>
      <c r="J1107" s="494" t="str">
        <f>IF(基本情報入力シート!M1144="","",基本情報入力シート!M1144)</f>
        <v/>
      </c>
      <c r="K1107" s="495" t="str">
        <f>IF(基本情報入力シート!R1144="","",基本情報入力シート!R1144)</f>
        <v/>
      </c>
      <c r="L1107" s="495" t="str">
        <f>IF(基本情報入力シート!W1144="","",基本情報入力シート!W1144)</f>
        <v/>
      </c>
      <c r="M1107" s="502" t="str">
        <f>IF(基本情報入力シート!X1144="","",基本情報入力シート!X1144)</f>
        <v/>
      </c>
      <c r="N1107" s="512" t="str">
        <f>IF(基本情報入力シート!Y1144="","",基本情報入力シート!Y1144)</f>
        <v/>
      </c>
      <c r="O1107" s="519"/>
      <c r="P1107" s="523"/>
      <c r="Q1107" s="526"/>
      <c r="R1107" s="533"/>
      <c r="S1107" s="537"/>
      <c r="T1107" s="541" t="e">
        <v>#N/A</v>
      </c>
      <c r="U1107" s="545"/>
      <c r="V1107" s="551"/>
      <c r="W1107" s="552"/>
      <c r="X1107" s="560" t="e">
        <v>#N/A</v>
      </c>
      <c r="Y1107" s="560"/>
      <c r="Z1107" s="564"/>
      <c r="AA1107" s="569"/>
      <c r="AB1107" s="573" t="e">
        <v>#N/A</v>
      </c>
      <c r="AC1107" s="577"/>
      <c r="AD1107" s="580" t="str">
        <f t="shared" si="68"/>
        <v/>
      </c>
      <c r="AE1107" s="583" t="str">
        <f t="shared" si="69"/>
        <v/>
      </c>
      <c r="AF1107" s="583" t="str">
        <f t="shared" si="70"/>
        <v/>
      </c>
      <c r="AG1107" s="583" t="str">
        <f t="shared" si="71"/>
        <v/>
      </c>
    </row>
    <row r="1108" spans="1:33" ht="24.9" customHeight="1">
      <c r="A1108" s="477">
        <v>1093</v>
      </c>
      <c r="B1108" s="488" t="str">
        <f>IF(基本情報入力シート!C1145="","",基本情報入力シート!C1145)</f>
        <v/>
      </c>
      <c r="C1108" s="488"/>
      <c r="D1108" s="488"/>
      <c r="E1108" s="488"/>
      <c r="F1108" s="488"/>
      <c r="G1108" s="488"/>
      <c r="H1108" s="488"/>
      <c r="I1108" s="488"/>
      <c r="J1108" s="494" t="str">
        <f>IF(基本情報入力シート!M1145="","",基本情報入力シート!M1145)</f>
        <v/>
      </c>
      <c r="K1108" s="495" t="str">
        <f>IF(基本情報入力シート!R1145="","",基本情報入力シート!R1145)</f>
        <v/>
      </c>
      <c r="L1108" s="495" t="str">
        <f>IF(基本情報入力シート!W1145="","",基本情報入力シート!W1145)</f>
        <v/>
      </c>
      <c r="M1108" s="502" t="str">
        <f>IF(基本情報入力シート!X1145="","",基本情報入力シート!X1145)</f>
        <v/>
      </c>
      <c r="N1108" s="512" t="str">
        <f>IF(基本情報入力シート!Y1145="","",基本情報入力シート!Y1145)</f>
        <v/>
      </c>
      <c r="O1108" s="519"/>
      <c r="P1108" s="523"/>
      <c r="Q1108" s="526"/>
      <c r="R1108" s="533"/>
      <c r="S1108" s="537"/>
      <c r="T1108" s="541" t="e">
        <v>#N/A</v>
      </c>
      <c r="U1108" s="545"/>
      <c r="V1108" s="551"/>
      <c r="W1108" s="552"/>
      <c r="X1108" s="560" t="e">
        <v>#N/A</v>
      </c>
      <c r="Y1108" s="560"/>
      <c r="Z1108" s="564"/>
      <c r="AA1108" s="569"/>
      <c r="AB1108" s="573" t="e">
        <v>#N/A</v>
      </c>
      <c r="AC1108" s="577"/>
      <c r="AD1108" s="580" t="str">
        <f t="shared" si="68"/>
        <v/>
      </c>
      <c r="AE1108" s="583" t="str">
        <f t="shared" si="69"/>
        <v/>
      </c>
      <c r="AF1108" s="583" t="str">
        <f t="shared" si="70"/>
        <v/>
      </c>
      <c r="AG1108" s="583" t="str">
        <f t="shared" si="71"/>
        <v/>
      </c>
    </row>
    <row r="1109" spans="1:33" ht="24.9" customHeight="1">
      <c r="A1109" s="477">
        <v>1094</v>
      </c>
      <c r="B1109" s="488" t="str">
        <f>IF(基本情報入力シート!C1146="","",基本情報入力シート!C1146)</f>
        <v/>
      </c>
      <c r="C1109" s="488"/>
      <c r="D1109" s="488"/>
      <c r="E1109" s="488"/>
      <c r="F1109" s="488"/>
      <c r="G1109" s="488"/>
      <c r="H1109" s="488"/>
      <c r="I1109" s="488"/>
      <c r="J1109" s="494" t="str">
        <f>IF(基本情報入力シート!M1146="","",基本情報入力シート!M1146)</f>
        <v/>
      </c>
      <c r="K1109" s="495" t="str">
        <f>IF(基本情報入力シート!R1146="","",基本情報入力シート!R1146)</f>
        <v/>
      </c>
      <c r="L1109" s="495" t="str">
        <f>IF(基本情報入力シート!W1146="","",基本情報入力シート!W1146)</f>
        <v/>
      </c>
      <c r="M1109" s="502" t="str">
        <f>IF(基本情報入力シート!X1146="","",基本情報入力シート!X1146)</f>
        <v/>
      </c>
      <c r="N1109" s="512" t="str">
        <f>IF(基本情報入力シート!Y1146="","",基本情報入力シート!Y1146)</f>
        <v/>
      </c>
      <c r="O1109" s="519"/>
      <c r="P1109" s="523"/>
      <c r="Q1109" s="526"/>
      <c r="R1109" s="533"/>
      <c r="S1109" s="537"/>
      <c r="T1109" s="541" t="e">
        <v>#N/A</v>
      </c>
      <c r="U1109" s="545"/>
      <c r="V1109" s="551"/>
      <c r="W1109" s="552"/>
      <c r="X1109" s="560" t="e">
        <v>#N/A</v>
      </c>
      <c r="Y1109" s="560"/>
      <c r="Z1109" s="564"/>
      <c r="AA1109" s="569"/>
      <c r="AB1109" s="573" t="e">
        <v>#N/A</v>
      </c>
      <c r="AC1109" s="577"/>
      <c r="AD1109" s="580" t="str">
        <f t="shared" si="68"/>
        <v/>
      </c>
      <c r="AE1109" s="583" t="str">
        <f t="shared" si="69"/>
        <v/>
      </c>
      <c r="AF1109" s="583" t="str">
        <f t="shared" si="70"/>
        <v/>
      </c>
      <c r="AG1109" s="583" t="str">
        <f t="shared" si="71"/>
        <v/>
      </c>
    </row>
    <row r="1110" spans="1:33" ht="24.9" customHeight="1">
      <c r="A1110" s="477">
        <v>1095</v>
      </c>
      <c r="B1110" s="488" t="str">
        <f>IF(基本情報入力シート!C1147="","",基本情報入力シート!C1147)</f>
        <v/>
      </c>
      <c r="C1110" s="488"/>
      <c r="D1110" s="488"/>
      <c r="E1110" s="488"/>
      <c r="F1110" s="488"/>
      <c r="G1110" s="488"/>
      <c r="H1110" s="488"/>
      <c r="I1110" s="488"/>
      <c r="J1110" s="494" t="str">
        <f>IF(基本情報入力シート!M1147="","",基本情報入力シート!M1147)</f>
        <v/>
      </c>
      <c r="K1110" s="495" t="str">
        <f>IF(基本情報入力シート!R1147="","",基本情報入力シート!R1147)</f>
        <v/>
      </c>
      <c r="L1110" s="495" t="str">
        <f>IF(基本情報入力シート!W1147="","",基本情報入力シート!W1147)</f>
        <v/>
      </c>
      <c r="M1110" s="502" t="str">
        <f>IF(基本情報入力シート!X1147="","",基本情報入力シート!X1147)</f>
        <v/>
      </c>
      <c r="N1110" s="512" t="str">
        <f>IF(基本情報入力シート!Y1147="","",基本情報入力シート!Y1147)</f>
        <v/>
      </c>
      <c r="O1110" s="519"/>
      <c r="P1110" s="523"/>
      <c r="Q1110" s="526"/>
      <c r="R1110" s="533"/>
      <c r="S1110" s="537"/>
      <c r="T1110" s="541" t="e">
        <v>#N/A</v>
      </c>
      <c r="U1110" s="545"/>
      <c r="V1110" s="551"/>
      <c r="W1110" s="552"/>
      <c r="X1110" s="560" t="e">
        <v>#N/A</v>
      </c>
      <c r="Y1110" s="560"/>
      <c r="Z1110" s="564"/>
      <c r="AA1110" s="569"/>
      <c r="AB1110" s="573" t="e">
        <v>#N/A</v>
      </c>
      <c r="AC1110" s="577"/>
      <c r="AD1110" s="580" t="str">
        <f t="shared" si="68"/>
        <v/>
      </c>
      <c r="AE1110" s="583" t="str">
        <f t="shared" si="69"/>
        <v/>
      </c>
      <c r="AF1110" s="583" t="str">
        <f t="shared" si="70"/>
        <v/>
      </c>
      <c r="AG1110" s="583" t="str">
        <f t="shared" si="71"/>
        <v/>
      </c>
    </row>
    <row r="1111" spans="1:33" ht="24.9" customHeight="1">
      <c r="A1111" s="477">
        <v>1096</v>
      </c>
      <c r="B1111" s="488" t="str">
        <f>IF(基本情報入力シート!C1148="","",基本情報入力シート!C1148)</f>
        <v/>
      </c>
      <c r="C1111" s="488"/>
      <c r="D1111" s="488"/>
      <c r="E1111" s="488"/>
      <c r="F1111" s="488"/>
      <c r="G1111" s="488"/>
      <c r="H1111" s="488"/>
      <c r="I1111" s="488"/>
      <c r="J1111" s="494" t="str">
        <f>IF(基本情報入力シート!M1148="","",基本情報入力シート!M1148)</f>
        <v/>
      </c>
      <c r="K1111" s="495" t="str">
        <f>IF(基本情報入力シート!R1148="","",基本情報入力シート!R1148)</f>
        <v/>
      </c>
      <c r="L1111" s="495" t="str">
        <f>IF(基本情報入力シート!W1148="","",基本情報入力シート!W1148)</f>
        <v/>
      </c>
      <c r="M1111" s="502" t="str">
        <f>IF(基本情報入力シート!X1148="","",基本情報入力シート!X1148)</f>
        <v/>
      </c>
      <c r="N1111" s="512" t="str">
        <f>IF(基本情報入力シート!Y1148="","",基本情報入力シート!Y1148)</f>
        <v/>
      </c>
      <c r="O1111" s="519"/>
      <c r="P1111" s="523"/>
      <c r="Q1111" s="526"/>
      <c r="R1111" s="533"/>
      <c r="S1111" s="537"/>
      <c r="T1111" s="541" t="e">
        <v>#N/A</v>
      </c>
      <c r="U1111" s="545"/>
      <c r="V1111" s="551"/>
      <c r="W1111" s="552"/>
      <c r="X1111" s="560" t="e">
        <v>#N/A</v>
      </c>
      <c r="Y1111" s="560"/>
      <c r="Z1111" s="564"/>
      <c r="AA1111" s="569"/>
      <c r="AB1111" s="573" t="e">
        <v>#N/A</v>
      </c>
      <c r="AC1111" s="577"/>
      <c r="AD1111" s="580" t="str">
        <f t="shared" si="68"/>
        <v/>
      </c>
      <c r="AE1111" s="583" t="str">
        <f t="shared" si="69"/>
        <v/>
      </c>
      <c r="AF1111" s="583" t="str">
        <f t="shared" si="70"/>
        <v/>
      </c>
      <c r="AG1111" s="583" t="str">
        <f t="shared" si="71"/>
        <v/>
      </c>
    </row>
    <row r="1112" spans="1:33" ht="24.9" customHeight="1">
      <c r="A1112" s="477">
        <v>1097</v>
      </c>
      <c r="B1112" s="488" t="str">
        <f>IF(基本情報入力シート!C1149="","",基本情報入力シート!C1149)</f>
        <v/>
      </c>
      <c r="C1112" s="488"/>
      <c r="D1112" s="488"/>
      <c r="E1112" s="488"/>
      <c r="F1112" s="488"/>
      <c r="G1112" s="488"/>
      <c r="H1112" s="488"/>
      <c r="I1112" s="488"/>
      <c r="J1112" s="494" t="str">
        <f>IF(基本情報入力シート!M1149="","",基本情報入力シート!M1149)</f>
        <v/>
      </c>
      <c r="K1112" s="495" t="str">
        <f>IF(基本情報入力シート!R1149="","",基本情報入力シート!R1149)</f>
        <v/>
      </c>
      <c r="L1112" s="495" t="str">
        <f>IF(基本情報入力シート!W1149="","",基本情報入力シート!W1149)</f>
        <v/>
      </c>
      <c r="M1112" s="502" t="str">
        <f>IF(基本情報入力シート!X1149="","",基本情報入力シート!X1149)</f>
        <v/>
      </c>
      <c r="N1112" s="512" t="str">
        <f>IF(基本情報入力シート!Y1149="","",基本情報入力シート!Y1149)</f>
        <v/>
      </c>
      <c r="O1112" s="519"/>
      <c r="P1112" s="523"/>
      <c r="Q1112" s="526"/>
      <c r="R1112" s="533"/>
      <c r="S1112" s="537"/>
      <c r="T1112" s="541" t="e">
        <v>#N/A</v>
      </c>
      <c r="U1112" s="545"/>
      <c r="V1112" s="551"/>
      <c r="W1112" s="552"/>
      <c r="X1112" s="560" t="e">
        <v>#N/A</v>
      </c>
      <c r="Y1112" s="560"/>
      <c r="Z1112" s="564"/>
      <c r="AA1112" s="569"/>
      <c r="AB1112" s="573" t="e">
        <v>#N/A</v>
      </c>
      <c r="AC1112" s="577"/>
      <c r="AD1112" s="580" t="str">
        <f t="shared" si="68"/>
        <v/>
      </c>
      <c r="AE1112" s="583" t="str">
        <f t="shared" si="69"/>
        <v/>
      </c>
      <c r="AF1112" s="583" t="str">
        <f t="shared" si="70"/>
        <v/>
      </c>
      <c r="AG1112" s="583" t="str">
        <f t="shared" si="71"/>
        <v/>
      </c>
    </row>
    <row r="1113" spans="1:33" ht="24.9" customHeight="1">
      <c r="A1113" s="477">
        <v>1098</v>
      </c>
      <c r="B1113" s="488" t="str">
        <f>IF(基本情報入力シート!C1150="","",基本情報入力シート!C1150)</f>
        <v/>
      </c>
      <c r="C1113" s="488"/>
      <c r="D1113" s="488"/>
      <c r="E1113" s="488"/>
      <c r="F1113" s="488"/>
      <c r="G1113" s="488"/>
      <c r="H1113" s="488"/>
      <c r="I1113" s="488"/>
      <c r="J1113" s="494" t="str">
        <f>IF(基本情報入力シート!M1150="","",基本情報入力シート!M1150)</f>
        <v/>
      </c>
      <c r="K1113" s="495" t="str">
        <f>IF(基本情報入力シート!R1150="","",基本情報入力シート!R1150)</f>
        <v/>
      </c>
      <c r="L1113" s="495" t="str">
        <f>IF(基本情報入力シート!W1150="","",基本情報入力シート!W1150)</f>
        <v/>
      </c>
      <c r="M1113" s="502" t="str">
        <f>IF(基本情報入力シート!X1150="","",基本情報入力シート!X1150)</f>
        <v/>
      </c>
      <c r="N1113" s="512" t="str">
        <f>IF(基本情報入力シート!Y1150="","",基本情報入力シート!Y1150)</f>
        <v/>
      </c>
      <c r="O1113" s="519"/>
      <c r="P1113" s="523"/>
      <c r="Q1113" s="526"/>
      <c r="R1113" s="533"/>
      <c r="S1113" s="537"/>
      <c r="T1113" s="541" t="e">
        <v>#N/A</v>
      </c>
      <c r="U1113" s="545"/>
      <c r="V1113" s="551"/>
      <c r="W1113" s="552"/>
      <c r="X1113" s="560" t="e">
        <v>#N/A</v>
      </c>
      <c r="Y1113" s="560"/>
      <c r="Z1113" s="564"/>
      <c r="AA1113" s="569"/>
      <c r="AB1113" s="573" t="e">
        <v>#N/A</v>
      </c>
      <c r="AC1113" s="577"/>
      <c r="AD1113" s="580" t="str">
        <f t="shared" si="68"/>
        <v/>
      </c>
      <c r="AE1113" s="583" t="str">
        <f t="shared" si="69"/>
        <v/>
      </c>
      <c r="AF1113" s="583" t="str">
        <f t="shared" si="70"/>
        <v/>
      </c>
      <c r="AG1113" s="583" t="str">
        <f t="shared" si="71"/>
        <v/>
      </c>
    </row>
    <row r="1114" spans="1:33" ht="24.9" customHeight="1">
      <c r="A1114" s="477">
        <v>1099</v>
      </c>
      <c r="B1114" s="488" t="str">
        <f>IF(基本情報入力シート!C1151="","",基本情報入力シート!C1151)</f>
        <v/>
      </c>
      <c r="C1114" s="488"/>
      <c r="D1114" s="488"/>
      <c r="E1114" s="488"/>
      <c r="F1114" s="488"/>
      <c r="G1114" s="488"/>
      <c r="H1114" s="488"/>
      <c r="I1114" s="488"/>
      <c r="J1114" s="494" t="str">
        <f>IF(基本情報入力シート!M1151="","",基本情報入力シート!M1151)</f>
        <v/>
      </c>
      <c r="K1114" s="495" t="str">
        <f>IF(基本情報入力シート!R1151="","",基本情報入力シート!R1151)</f>
        <v/>
      </c>
      <c r="L1114" s="495" t="str">
        <f>IF(基本情報入力シート!W1151="","",基本情報入力シート!W1151)</f>
        <v/>
      </c>
      <c r="M1114" s="502" t="str">
        <f>IF(基本情報入力シート!X1151="","",基本情報入力シート!X1151)</f>
        <v/>
      </c>
      <c r="N1114" s="512" t="str">
        <f>IF(基本情報入力シート!Y1151="","",基本情報入力シート!Y1151)</f>
        <v/>
      </c>
      <c r="O1114" s="519"/>
      <c r="P1114" s="523"/>
      <c r="Q1114" s="526"/>
      <c r="R1114" s="533"/>
      <c r="S1114" s="537"/>
      <c r="T1114" s="541" t="e">
        <v>#N/A</v>
      </c>
      <c r="U1114" s="545"/>
      <c r="V1114" s="551"/>
      <c r="W1114" s="552"/>
      <c r="X1114" s="560" t="e">
        <v>#N/A</v>
      </c>
      <c r="Y1114" s="560"/>
      <c r="Z1114" s="564"/>
      <c r="AA1114" s="569"/>
      <c r="AB1114" s="573" t="e">
        <v>#N/A</v>
      </c>
      <c r="AC1114" s="577"/>
      <c r="AD1114" s="580" t="str">
        <f t="shared" si="68"/>
        <v/>
      </c>
      <c r="AE1114" s="583" t="str">
        <f t="shared" si="69"/>
        <v/>
      </c>
      <c r="AF1114" s="583" t="str">
        <f t="shared" si="70"/>
        <v/>
      </c>
      <c r="AG1114" s="583" t="str">
        <f t="shared" si="71"/>
        <v/>
      </c>
    </row>
    <row r="1115" spans="1:33" ht="24.9" customHeight="1">
      <c r="A1115" s="477">
        <v>1100</v>
      </c>
      <c r="B1115" s="488" t="str">
        <f>IF(基本情報入力シート!C1152="","",基本情報入力シート!C1152)</f>
        <v/>
      </c>
      <c r="C1115" s="488"/>
      <c r="D1115" s="488"/>
      <c r="E1115" s="488"/>
      <c r="F1115" s="488"/>
      <c r="G1115" s="488"/>
      <c r="H1115" s="488"/>
      <c r="I1115" s="488"/>
      <c r="J1115" s="494" t="str">
        <f>IF(基本情報入力シート!M1152="","",基本情報入力シート!M1152)</f>
        <v/>
      </c>
      <c r="K1115" s="495" t="str">
        <f>IF(基本情報入力シート!R1152="","",基本情報入力シート!R1152)</f>
        <v/>
      </c>
      <c r="L1115" s="495" t="str">
        <f>IF(基本情報入力シート!W1152="","",基本情報入力シート!W1152)</f>
        <v/>
      </c>
      <c r="M1115" s="502" t="str">
        <f>IF(基本情報入力シート!X1152="","",基本情報入力シート!X1152)</f>
        <v/>
      </c>
      <c r="N1115" s="512" t="str">
        <f>IF(基本情報入力シート!Y1152="","",基本情報入力シート!Y1152)</f>
        <v/>
      </c>
      <c r="O1115" s="519"/>
      <c r="P1115" s="523"/>
      <c r="Q1115" s="526"/>
      <c r="R1115" s="533"/>
      <c r="S1115" s="537"/>
      <c r="T1115" s="541" t="e">
        <v>#N/A</v>
      </c>
      <c r="U1115" s="545"/>
      <c r="V1115" s="551"/>
      <c r="W1115" s="552"/>
      <c r="X1115" s="560" t="e">
        <v>#N/A</v>
      </c>
      <c r="Y1115" s="560"/>
      <c r="Z1115" s="564"/>
      <c r="AA1115" s="569"/>
      <c r="AB1115" s="573" t="e">
        <v>#N/A</v>
      </c>
      <c r="AC1115" s="577"/>
      <c r="AD1115" s="580" t="str">
        <f t="shared" si="68"/>
        <v/>
      </c>
      <c r="AE1115" s="583" t="str">
        <f t="shared" si="69"/>
        <v/>
      </c>
      <c r="AF1115" s="583" t="str">
        <f t="shared" si="70"/>
        <v/>
      </c>
      <c r="AG1115" s="583" t="str">
        <f t="shared" si="71"/>
        <v/>
      </c>
    </row>
    <row r="1116" spans="1:33" ht="24.9" customHeight="1">
      <c r="A1116" s="477">
        <v>1101</v>
      </c>
      <c r="B1116" s="488" t="str">
        <f>IF(基本情報入力シート!C1153="","",基本情報入力シート!C1153)</f>
        <v/>
      </c>
      <c r="C1116" s="488"/>
      <c r="D1116" s="488"/>
      <c r="E1116" s="488"/>
      <c r="F1116" s="488"/>
      <c r="G1116" s="488"/>
      <c r="H1116" s="488"/>
      <c r="I1116" s="488"/>
      <c r="J1116" s="494" t="str">
        <f>IF(基本情報入力シート!M1153="","",基本情報入力シート!M1153)</f>
        <v/>
      </c>
      <c r="K1116" s="495" t="str">
        <f>IF(基本情報入力シート!R1153="","",基本情報入力シート!R1153)</f>
        <v/>
      </c>
      <c r="L1116" s="495" t="str">
        <f>IF(基本情報入力シート!W1153="","",基本情報入力シート!W1153)</f>
        <v/>
      </c>
      <c r="M1116" s="502" t="str">
        <f>IF(基本情報入力シート!X1153="","",基本情報入力シート!X1153)</f>
        <v/>
      </c>
      <c r="N1116" s="512" t="str">
        <f>IF(基本情報入力シート!Y1153="","",基本情報入力シート!Y1153)</f>
        <v/>
      </c>
      <c r="O1116" s="519"/>
      <c r="P1116" s="523"/>
      <c r="Q1116" s="526"/>
      <c r="R1116" s="533"/>
      <c r="S1116" s="537"/>
      <c r="T1116" s="541" t="e">
        <v>#N/A</v>
      </c>
      <c r="U1116" s="545"/>
      <c r="V1116" s="551"/>
      <c r="W1116" s="552"/>
      <c r="X1116" s="560" t="e">
        <v>#N/A</v>
      </c>
      <c r="Y1116" s="560"/>
      <c r="Z1116" s="564"/>
      <c r="AA1116" s="569"/>
      <c r="AB1116" s="573" t="e">
        <v>#N/A</v>
      </c>
      <c r="AC1116" s="577"/>
      <c r="AD1116" s="580" t="str">
        <f t="shared" si="68"/>
        <v/>
      </c>
      <c r="AE1116" s="583" t="str">
        <f t="shared" si="69"/>
        <v/>
      </c>
      <c r="AF1116" s="583" t="str">
        <f t="shared" si="70"/>
        <v/>
      </c>
      <c r="AG1116" s="583" t="str">
        <f t="shared" si="71"/>
        <v/>
      </c>
    </row>
    <row r="1117" spans="1:33" ht="24.9" customHeight="1">
      <c r="A1117" s="477">
        <v>1102</v>
      </c>
      <c r="B1117" s="488" t="str">
        <f>IF(基本情報入力シート!C1154="","",基本情報入力シート!C1154)</f>
        <v/>
      </c>
      <c r="C1117" s="488"/>
      <c r="D1117" s="488"/>
      <c r="E1117" s="488"/>
      <c r="F1117" s="488"/>
      <c r="G1117" s="488"/>
      <c r="H1117" s="488"/>
      <c r="I1117" s="488"/>
      <c r="J1117" s="494" t="str">
        <f>IF(基本情報入力シート!M1154="","",基本情報入力シート!M1154)</f>
        <v/>
      </c>
      <c r="K1117" s="495" t="str">
        <f>IF(基本情報入力シート!R1154="","",基本情報入力シート!R1154)</f>
        <v/>
      </c>
      <c r="L1117" s="495" t="str">
        <f>IF(基本情報入力シート!W1154="","",基本情報入力シート!W1154)</f>
        <v/>
      </c>
      <c r="M1117" s="502" t="str">
        <f>IF(基本情報入力シート!X1154="","",基本情報入力シート!X1154)</f>
        <v/>
      </c>
      <c r="N1117" s="512" t="str">
        <f>IF(基本情報入力シート!Y1154="","",基本情報入力シート!Y1154)</f>
        <v/>
      </c>
      <c r="O1117" s="519"/>
      <c r="P1117" s="523"/>
      <c r="Q1117" s="526"/>
      <c r="R1117" s="533"/>
      <c r="S1117" s="537"/>
      <c r="T1117" s="541" t="e">
        <v>#N/A</v>
      </c>
      <c r="U1117" s="545"/>
      <c r="V1117" s="551"/>
      <c r="W1117" s="552"/>
      <c r="X1117" s="560" t="e">
        <v>#N/A</v>
      </c>
      <c r="Y1117" s="560"/>
      <c r="Z1117" s="564"/>
      <c r="AA1117" s="569"/>
      <c r="AB1117" s="573" t="e">
        <v>#N/A</v>
      </c>
      <c r="AC1117" s="577"/>
      <c r="AD1117" s="580" t="str">
        <f t="shared" si="68"/>
        <v/>
      </c>
      <c r="AE1117" s="583" t="str">
        <f t="shared" si="69"/>
        <v/>
      </c>
      <c r="AF1117" s="583" t="str">
        <f t="shared" si="70"/>
        <v/>
      </c>
      <c r="AG1117" s="583" t="str">
        <f t="shared" si="71"/>
        <v/>
      </c>
    </row>
    <row r="1118" spans="1:33" ht="24.9" customHeight="1">
      <c r="A1118" s="477">
        <v>1103</v>
      </c>
      <c r="B1118" s="488" t="str">
        <f>IF(基本情報入力シート!C1155="","",基本情報入力シート!C1155)</f>
        <v/>
      </c>
      <c r="C1118" s="488"/>
      <c r="D1118" s="488"/>
      <c r="E1118" s="488"/>
      <c r="F1118" s="488"/>
      <c r="G1118" s="488"/>
      <c r="H1118" s="488"/>
      <c r="I1118" s="488"/>
      <c r="J1118" s="494" t="str">
        <f>IF(基本情報入力シート!M1155="","",基本情報入力シート!M1155)</f>
        <v/>
      </c>
      <c r="K1118" s="495" t="str">
        <f>IF(基本情報入力シート!R1155="","",基本情報入力シート!R1155)</f>
        <v/>
      </c>
      <c r="L1118" s="495" t="str">
        <f>IF(基本情報入力シート!W1155="","",基本情報入力シート!W1155)</f>
        <v/>
      </c>
      <c r="M1118" s="502" t="str">
        <f>IF(基本情報入力シート!X1155="","",基本情報入力シート!X1155)</f>
        <v/>
      </c>
      <c r="N1118" s="512" t="str">
        <f>IF(基本情報入力シート!Y1155="","",基本情報入力シート!Y1155)</f>
        <v/>
      </c>
      <c r="O1118" s="519"/>
      <c r="P1118" s="523"/>
      <c r="Q1118" s="526"/>
      <c r="R1118" s="533"/>
      <c r="S1118" s="537"/>
      <c r="T1118" s="541" t="e">
        <v>#N/A</v>
      </c>
      <c r="U1118" s="545"/>
      <c r="V1118" s="551"/>
      <c r="W1118" s="552"/>
      <c r="X1118" s="560" t="e">
        <v>#N/A</v>
      </c>
      <c r="Y1118" s="560"/>
      <c r="Z1118" s="564"/>
      <c r="AA1118" s="569"/>
      <c r="AB1118" s="573" t="e">
        <v>#N/A</v>
      </c>
      <c r="AC1118" s="577"/>
      <c r="AD1118" s="580" t="str">
        <f t="shared" si="68"/>
        <v/>
      </c>
      <c r="AE1118" s="583" t="str">
        <f t="shared" si="69"/>
        <v/>
      </c>
      <c r="AF1118" s="583" t="str">
        <f t="shared" si="70"/>
        <v/>
      </c>
      <c r="AG1118" s="583" t="str">
        <f t="shared" si="71"/>
        <v/>
      </c>
    </row>
    <row r="1119" spans="1:33" ht="24.9" customHeight="1">
      <c r="A1119" s="477">
        <v>1104</v>
      </c>
      <c r="B1119" s="488" t="str">
        <f>IF(基本情報入力シート!C1156="","",基本情報入力シート!C1156)</f>
        <v/>
      </c>
      <c r="C1119" s="488"/>
      <c r="D1119" s="488"/>
      <c r="E1119" s="488"/>
      <c r="F1119" s="488"/>
      <c r="G1119" s="488"/>
      <c r="H1119" s="488"/>
      <c r="I1119" s="488"/>
      <c r="J1119" s="494" t="str">
        <f>IF(基本情報入力シート!M1156="","",基本情報入力シート!M1156)</f>
        <v/>
      </c>
      <c r="K1119" s="495" t="str">
        <f>IF(基本情報入力シート!R1156="","",基本情報入力シート!R1156)</f>
        <v/>
      </c>
      <c r="L1119" s="495" t="str">
        <f>IF(基本情報入力シート!W1156="","",基本情報入力シート!W1156)</f>
        <v/>
      </c>
      <c r="M1119" s="502" t="str">
        <f>IF(基本情報入力シート!X1156="","",基本情報入力シート!X1156)</f>
        <v/>
      </c>
      <c r="N1119" s="512" t="str">
        <f>IF(基本情報入力シート!Y1156="","",基本情報入力シート!Y1156)</f>
        <v/>
      </c>
      <c r="O1119" s="519"/>
      <c r="P1119" s="523"/>
      <c r="Q1119" s="526"/>
      <c r="R1119" s="533"/>
      <c r="S1119" s="537"/>
      <c r="T1119" s="541" t="e">
        <v>#N/A</v>
      </c>
      <c r="U1119" s="545"/>
      <c r="V1119" s="551"/>
      <c r="W1119" s="552"/>
      <c r="X1119" s="560" t="e">
        <v>#N/A</v>
      </c>
      <c r="Y1119" s="560"/>
      <c r="Z1119" s="564"/>
      <c r="AA1119" s="569"/>
      <c r="AB1119" s="573" t="e">
        <v>#N/A</v>
      </c>
      <c r="AC1119" s="577"/>
      <c r="AD1119" s="580" t="str">
        <f t="shared" si="68"/>
        <v/>
      </c>
      <c r="AE1119" s="583" t="str">
        <f t="shared" si="69"/>
        <v/>
      </c>
      <c r="AF1119" s="583" t="str">
        <f t="shared" si="70"/>
        <v/>
      </c>
      <c r="AG1119" s="583" t="str">
        <f t="shared" si="71"/>
        <v/>
      </c>
    </row>
    <row r="1120" spans="1:33" ht="24.9" customHeight="1">
      <c r="A1120" s="477">
        <v>1105</v>
      </c>
      <c r="B1120" s="488" t="str">
        <f>IF(基本情報入力シート!C1157="","",基本情報入力シート!C1157)</f>
        <v/>
      </c>
      <c r="C1120" s="488"/>
      <c r="D1120" s="488"/>
      <c r="E1120" s="488"/>
      <c r="F1120" s="488"/>
      <c r="G1120" s="488"/>
      <c r="H1120" s="488"/>
      <c r="I1120" s="488"/>
      <c r="J1120" s="494" t="str">
        <f>IF(基本情報入力シート!M1157="","",基本情報入力シート!M1157)</f>
        <v/>
      </c>
      <c r="K1120" s="495" t="str">
        <f>IF(基本情報入力シート!R1157="","",基本情報入力シート!R1157)</f>
        <v/>
      </c>
      <c r="L1120" s="495" t="str">
        <f>IF(基本情報入力シート!W1157="","",基本情報入力シート!W1157)</f>
        <v/>
      </c>
      <c r="M1120" s="502" t="str">
        <f>IF(基本情報入力シート!X1157="","",基本情報入力シート!X1157)</f>
        <v/>
      </c>
      <c r="N1120" s="512" t="str">
        <f>IF(基本情報入力シート!Y1157="","",基本情報入力シート!Y1157)</f>
        <v/>
      </c>
      <c r="O1120" s="519"/>
      <c r="P1120" s="523"/>
      <c r="Q1120" s="526"/>
      <c r="R1120" s="533"/>
      <c r="S1120" s="537"/>
      <c r="T1120" s="541" t="e">
        <v>#N/A</v>
      </c>
      <c r="U1120" s="545"/>
      <c r="V1120" s="551"/>
      <c r="W1120" s="552"/>
      <c r="X1120" s="560" t="e">
        <v>#N/A</v>
      </c>
      <c r="Y1120" s="560"/>
      <c r="Z1120" s="564"/>
      <c r="AA1120" s="569"/>
      <c r="AB1120" s="573" t="e">
        <v>#N/A</v>
      </c>
      <c r="AC1120" s="577"/>
      <c r="AD1120" s="580" t="str">
        <f t="shared" si="68"/>
        <v/>
      </c>
      <c r="AE1120" s="583" t="str">
        <f t="shared" si="69"/>
        <v/>
      </c>
      <c r="AF1120" s="583" t="str">
        <f t="shared" si="70"/>
        <v/>
      </c>
      <c r="AG1120" s="583" t="str">
        <f t="shared" si="71"/>
        <v/>
      </c>
    </row>
    <row r="1121" spans="1:33" ht="24.9" customHeight="1">
      <c r="A1121" s="477">
        <v>1106</v>
      </c>
      <c r="B1121" s="488" t="str">
        <f>IF(基本情報入力シート!C1158="","",基本情報入力シート!C1158)</f>
        <v/>
      </c>
      <c r="C1121" s="488"/>
      <c r="D1121" s="488"/>
      <c r="E1121" s="488"/>
      <c r="F1121" s="488"/>
      <c r="G1121" s="488"/>
      <c r="H1121" s="488"/>
      <c r="I1121" s="488"/>
      <c r="J1121" s="494" t="str">
        <f>IF(基本情報入力シート!M1158="","",基本情報入力シート!M1158)</f>
        <v/>
      </c>
      <c r="K1121" s="495" t="str">
        <f>IF(基本情報入力シート!R1158="","",基本情報入力シート!R1158)</f>
        <v/>
      </c>
      <c r="L1121" s="495" t="str">
        <f>IF(基本情報入力シート!W1158="","",基本情報入力シート!W1158)</f>
        <v/>
      </c>
      <c r="M1121" s="502" t="str">
        <f>IF(基本情報入力シート!X1158="","",基本情報入力シート!X1158)</f>
        <v/>
      </c>
      <c r="N1121" s="512" t="str">
        <f>IF(基本情報入力シート!Y1158="","",基本情報入力シート!Y1158)</f>
        <v/>
      </c>
      <c r="O1121" s="519"/>
      <c r="P1121" s="523"/>
      <c r="Q1121" s="526"/>
      <c r="R1121" s="533"/>
      <c r="S1121" s="537"/>
      <c r="T1121" s="541" t="e">
        <v>#N/A</v>
      </c>
      <c r="U1121" s="545"/>
      <c r="V1121" s="551"/>
      <c r="W1121" s="552"/>
      <c r="X1121" s="560" t="e">
        <v>#N/A</v>
      </c>
      <c r="Y1121" s="560"/>
      <c r="Z1121" s="564"/>
      <c r="AA1121" s="569"/>
      <c r="AB1121" s="573" t="e">
        <v>#N/A</v>
      </c>
      <c r="AC1121" s="577"/>
      <c r="AD1121" s="580" t="str">
        <f t="shared" si="68"/>
        <v/>
      </c>
      <c r="AE1121" s="583" t="str">
        <f t="shared" si="69"/>
        <v/>
      </c>
      <c r="AF1121" s="583" t="str">
        <f t="shared" si="70"/>
        <v/>
      </c>
      <c r="AG1121" s="583" t="str">
        <f t="shared" si="71"/>
        <v/>
      </c>
    </row>
    <row r="1122" spans="1:33" ht="24.9" customHeight="1">
      <c r="A1122" s="477">
        <v>1107</v>
      </c>
      <c r="B1122" s="488" t="str">
        <f>IF(基本情報入力シート!C1159="","",基本情報入力シート!C1159)</f>
        <v/>
      </c>
      <c r="C1122" s="488"/>
      <c r="D1122" s="488"/>
      <c r="E1122" s="488"/>
      <c r="F1122" s="488"/>
      <c r="G1122" s="488"/>
      <c r="H1122" s="488"/>
      <c r="I1122" s="488"/>
      <c r="J1122" s="494" t="str">
        <f>IF(基本情報入力シート!M1159="","",基本情報入力シート!M1159)</f>
        <v/>
      </c>
      <c r="K1122" s="495" t="str">
        <f>IF(基本情報入力シート!R1159="","",基本情報入力シート!R1159)</f>
        <v/>
      </c>
      <c r="L1122" s="495" t="str">
        <f>IF(基本情報入力シート!W1159="","",基本情報入力シート!W1159)</f>
        <v/>
      </c>
      <c r="M1122" s="502" t="str">
        <f>IF(基本情報入力シート!X1159="","",基本情報入力シート!X1159)</f>
        <v/>
      </c>
      <c r="N1122" s="512" t="str">
        <f>IF(基本情報入力シート!Y1159="","",基本情報入力シート!Y1159)</f>
        <v/>
      </c>
      <c r="O1122" s="519"/>
      <c r="P1122" s="523"/>
      <c r="Q1122" s="526"/>
      <c r="R1122" s="533"/>
      <c r="S1122" s="537"/>
      <c r="T1122" s="541" t="e">
        <v>#N/A</v>
      </c>
      <c r="U1122" s="545"/>
      <c r="V1122" s="551"/>
      <c r="W1122" s="552"/>
      <c r="X1122" s="560" t="e">
        <v>#N/A</v>
      </c>
      <c r="Y1122" s="560"/>
      <c r="Z1122" s="564"/>
      <c r="AA1122" s="569"/>
      <c r="AB1122" s="573" t="e">
        <v>#N/A</v>
      </c>
      <c r="AC1122" s="577"/>
      <c r="AD1122" s="580" t="str">
        <f t="shared" si="68"/>
        <v/>
      </c>
      <c r="AE1122" s="583" t="str">
        <f t="shared" si="69"/>
        <v/>
      </c>
      <c r="AF1122" s="583" t="str">
        <f t="shared" si="70"/>
        <v/>
      </c>
      <c r="AG1122" s="583" t="str">
        <f t="shared" si="71"/>
        <v/>
      </c>
    </row>
    <row r="1123" spans="1:33" ht="24.9" customHeight="1">
      <c r="A1123" s="477">
        <v>1108</v>
      </c>
      <c r="B1123" s="488" t="str">
        <f>IF(基本情報入力シート!C1160="","",基本情報入力シート!C1160)</f>
        <v/>
      </c>
      <c r="C1123" s="488"/>
      <c r="D1123" s="488"/>
      <c r="E1123" s="488"/>
      <c r="F1123" s="488"/>
      <c r="G1123" s="488"/>
      <c r="H1123" s="488"/>
      <c r="I1123" s="488"/>
      <c r="J1123" s="494" t="str">
        <f>IF(基本情報入力シート!M1160="","",基本情報入力シート!M1160)</f>
        <v/>
      </c>
      <c r="K1123" s="495" t="str">
        <f>IF(基本情報入力シート!R1160="","",基本情報入力シート!R1160)</f>
        <v/>
      </c>
      <c r="L1123" s="495" t="str">
        <f>IF(基本情報入力シート!W1160="","",基本情報入力シート!W1160)</f>
        <v/>
      </c>
      <c r="M1123" s="502" t="str">
        <f>IF(基本情報入力シート!X1160="","",基本情報入力シート!X1160)</f>
        <v/>
      </c>
      <c r="N1123" s="512" t="str">
        <f>IF(基本情報入力シート!Y1160="","",基本情報入力シート!Y1160)</f>
        <v/>
      </c>
      <c r="O1123" s="519"/>
      <c r="P1123" s="523"/>
      <c r="Q1123" s="526"/>
      <c r="R1123" s="533"/>
      <c r="S1123" s="537"/>
      <c r="T1123" s="541" t="e">
        <v>#N/A</v>
      </c>
      <c r="U1123" s="545"/>
      <c r="V1123" s="551"/>
      <c r="W1123" s="552"/>
      <c r="X1123" s="560" t="e">
        <v>#N/A</v>
      </c>
      <c r="Y1123" s="560"/>
      <c r="Z1123" s="564"/>
      <c r="AA1123" s="569"/>
      <c r="AB1123" s="573" t="e">
        <v>#N/A</v>
      </c>
      <c r="AC1123" s="577"/>
      <c r="AD1123" s="580" t="str">
        <f t="shared" si="68"/>
        <v/>
      </c>
      <c r="AE1123" s="583" t="str">
        <f t="shared" si="69"/>
        <v/>
      </c>
      <c r="AF1123" s="583" t="str">
        <f t="shared" si="70"/>
        <v/>
      </c>
      <c r="AG1123" s="583" t="str">
        <f t="shared" si="71"/>
        <v/>
      </c>
    </row>
    <row r="1124" spans="1:33" ht="24.9" customHeight="1">
      <c r="A1124" s="477">
        <v>1109</v>
      </c>
      <c r="B1124" s="488" t="str">
        <f>IF(基本情報入力シート!C1161="","",基本情報入力シート!C1161)</f>
        <v/>
      </c>
      <c r="C1124" s="488"/>
      <c r="D1124" s="488"/>
      <c r="E1124" s="488"/>
      <c r="F1124" s="488"/>
      <c r="G1124" s="488"/>
      <c r="H1124" s="488"/>
      <c r="I1124" s="488"/>
      <c r="J1124" s="494" t="str">
        <f>IF(基本情報入力シート!M1161="","",基本情報入力シート!M1161)</f>
        <v/>
      </c>
      <c r="K1124" s="495" t="str">
        <f>IF(基本情報入力シート!R1161="","",基本情報入力シート!R1161)</f>
        <v/>
      </c>
      <c r="L1124" s="495" t="str">
        <f>IF(基本情報入力シート!W1161="","",基本情報入力シート!W1161)</f>
        <v/>
      </c>
      <c r="M1124" s="502" t="str">
        <f>IF(基本情報入力シート!X1161="","",基本情報入力シート!X1161)</f>
        <v/>
      </c>
      <c r="N1124" s="512" t="str">
        <f>IF(基本情報入力シート!Y1161="","",基本情報入力シート!Y1161)</f>
        <v/>
      </c>
      <c r="O1124" s="519"/>
      <c r="P1124" s="523"/>
      <c r="Q1124" s="526"/>
      <c r="R1124" s="533"/>
      <c r="S1124" s="537"/>
      <c r="T1124" s="541" t="e">
        <v>#N/A</v>
      </c>
      <c r="U1124" s="545"/>
      <c r="V1124" s="551"/>
      <c r="W1124" s="552"/>
      <c r="X1124" s="560" t="e">
        <v>#N/A</v>
      </c>
      <c r="Y1124" s="560"/>
      <c r="Z1124" s="564"/>
      <c r="AA1124" s="569"/>
      <c r="AB1124" s="573" t="e">
        <v>#N/A</v>
      </c>
      <c r="AC1124" s="577"/>
      <c r="AD1124" s="580" t="str">
        <f t="shared" si="68"/>
        <v/>
      </c>
      <c r="AE1124" s="583" t="str">
        <f t="shared" si="69"/>
        <v/>
      </c>
      <c r="AF1124" s="583" t="str">
        <f t="shared" si="70"/>
        <v/>
      </c>
      <c r="AG1124" s="583" t="str">
        <f t="shared" si="71"/>
        <v/>
      </c>
    </row>
    <row r="1125" spans="1:33" ht="24.9" customHeight="1">
      <c r="A1125" s="477">
        <v>1110</v>
      </c>
      <c r="B1125" s="488" t="str">
        <f>IF(基本情報入力シート!C1162="","",基本情報入力シート!C1162)</f>
        <v/>
      </c>
      <c r="C1125" s="488"/>
      <c r="D1125" s="488"/>
      <c r="E1125" s="488"/>
      <c r="F1125" s="488"/>
      <c r="G1125" s="488"/>
      <c r="H1125" s="488"/>
      <c r="I1125" s="488"/>
      <c r="J1125" s="494" t="str">
        <f>IF(基本情報入力シート!M1162="","",基本情報入力シート!M1162)</f>
        <v/>
      </c>
      <c r="K1125" s="495" t="str">
        <f>IF(基本情報入力シート!R1162="","",基本情報入力シート!R1162)</f>
        <v/>
      </c>
      <c r="L1125" s="495" t="str">
        <f>IF(基本情報入力シート!W1162="","",基本情報入力シート!W1162)</f>
        <v/>
      </c>
      <c r="M1125" s="502" t="str">
        <f>IF(基本情報入力シート!X1162="","",基本情報入力シート!X1162)</f>
        <v/>
      </c>
      <c r="N1125" s="512" t="str">
        <f>IF(基本情報入力シート!Y1162="","",基本情報入力シート!Y1162)</f>
        <v/>
      </c>
      <c r="O1125" s="519"/>
      <c r="P1125" s="523"/>
      <c r="Q1125" s="526"/>
      <c r="R1125" s="533"/>
      <c r="S1125" s="537"/>
      <c r="T1125" s="541" t="e">
        <v>#N/A</v>
      </c>
      <c r="U1125" s="545"/>
      <c r="V1125" s="551"/>
      <c r="W1125" s="552"/>
      <c r="X1125" s="560" t="e">
        <v>#N/A</v>
      </c>
      <c r="Y1125" s="560"/>
      <c r="Z1125" s="564"/>
      <c r="AA1125" s="569"/>
      <c r="AB1125" s="573" t="e">
        <v>#N/A</v>
      </c>
      <c r="AC1125" s="577"/>
      <c r="AD1125" s="580" t="str">
        <f t="shared" si="68"/>
        <v/>
      </c>
      <c r="AE1125" s="583" t="str">
        <f t="shared" si="69"/>
        <v/>
      </c>
      <c r="AF1125" s="583" t="str">
        <f t="shared" si="70"/>
        <v/>
      </c>
      <c r="AG1125" s="583" t="str">
        <f t="shared" si="71"/>
        <v/>
      </c>
    </row>
    <row r="1126" spans="1:33" ht="24.9" customHeight="1">
      <c r="A1126" s="477">
        <v>1111</v>
      </c>
      <c r="B1126" s="488" t="str">
        <f>IF(基本情報入力シート!C1163="","",基本情報入力シート!C1163)</f>
        <v/>
      </c>
      <c r="C1126" s="488"/>
      <c r="D1126" s="488"/>
      <c r="E1126" s="488"/>
      <c r="F1126" s="488"/>
      <c r="G1126" s="488"/>
      <c r="H1126" s="488"/>
      <c r="I1126" s="488"/>
      <c r="J1126" s="494" t="str">
        <f>IF(基本情報入力シート!M1163="","",基本情報入力シート!M1163)</f>
        <v/>
      </c>
      <c r="K1126" s="495" t="str">
        <f>IF(基本情報入力シート!R1163="","",基本情報入力シート!R1163)</f>
        <v/>
      </c>
      <c r="L1126" s="495" t="str">
        <f>IF(基本情報入力シート!W1163="","",基本情報入力シート!W1163)</f>
        <v/>
      </c>
      <c r="M1126" s="502" t="str">
        <f>IF(基本情報入力シート!X1163="","",基本情報入力シート!X1163)</f>
        <v/>
      </c>
      <c r="N1126" s="512" t="str">
        <f>IF(基本情報入力シート!Y1163="","",基本情報入力シート!Y1163)</f>
        <v/>
      </c>
      <c r="O1126" s="519"/>
      <c r="P1126" s="523"/>
      <c r="Q1126" s="526"/>
      <c r="R1126" s="533"/>
      <c r="S1126" s="537"/>
      <c r="T1126" s="541" t="e">
        <v>#N/A</v>
      </c>
      <c r="U1126" s="545"/>
      <c r="V1126" s="551"/>
      <c r="W1126" s="552"/>
      <c r="X1126" s="560" t="e">
        <v>#N/A</v>
      </c>
      <c r="Y1126" s="560"/>
      <c r="Z1126" s="564"/>
      <c r="AA1126" s="569"/>
      <c r="AB1126" s="573" t="e">
        <v>#N/A</v>
      </c>
      <c r="AC1126" s="577"/>
      <c r="AD1126" s="580" t="str">
        <f t="shared" si="68"/>
        <v/>
      </c>
      <c r="AE1126" s="583" t="str">
        <f t="shared" si="69"/>
        <v/>
      </c>
      <c r="AF1126" s="583" t="str">
        <f t="shared" si="70"/>
        <v/>
      </c>
      <c r="AG1126" s="583" t="str">
        <f t="shared" si="71"/>
        <v/>
      </c>
    </row>
    <row r="1127" spans="1:33" ht="24.9" customHeight="1">
      <c r="A1127" s="477">
        <v>1112</v>
      </c>
      <c r="B1127" s="488" t="str">
        <f>IF(基本情報入力シート!C1164="","",基本情報入力シート!C1164)</f>
        <v/>
      </c>
      <c r="C1127" s="488"/>
      <c r="D1127" s="488"/>
      <c r="E1127" s="488"/>
      <c r="F1127" s="488"/>
      <c r="G1127" s="488"/>
      <c r="H1127" s="488"/>
      <c r="I1127" s="488"/>
      <c r="J1127" s="494" t="str">
        <f>IF(基本情報入力シート!M1164="","",基本情報入力シート!M1164)</f>
        <v/>
      </c>
      <c r="K1127" s="495" t="str">
        <f>IF(基本情報入力シート!R1164="","",基本情報入力シート!R1164)</f>
        <v/>
      </c>
      <c r="L1127" s="495" t="str">
        <f>IF(基本情報入力シート!W1164="","",基本情報入力シート!W1164)</f>
        <v/>
      </c>
      <c r="M1127" s="502" t="str">
        <f>IF(基本情報入力シート!X1164="","",基本情報入力シート!X1164)</f>
        <v/>
      </c>
      <c r="N1127" s="512" t="str">
        <f>IF(基本情報入力シート!Y1164="","",基本情報入力シート!Y1164)</f>
        <v/>
      </c>
      <c r="O1127" s="519"/>
      <c r="P1127" s="523"/>
      <c r="Q1127" s="526"/>
      <c r="R1127" s="533"/>
      <c r="S1127" s="537"/>
      <c r="T1127" s="541" t="e">
        <v>#N/A</v>
      </c>
      <c r="U1127" s="545"/>
      <c r="V1127" s="551"/>
      <c r="W1127" s="552"/>
      <c r="X1127" s="560" t="e">
        <v>#N/A</v>
      </c>
      <c r="Y1127" s="560"/>
      <c r="Z1127" s="564"/>
      <c r="AA1127" s="569"/>
      <c r="AB1127" s="573" t="e">
        <v>#N/A</v>
      </c>
      <c r="AC1127" s="577"/>
      <c r="AD1127" s="580" t="str">
        <f t="shared" si="68"/>
        <v/>
      </c>
      <c r="AE1127" s="583" t="str">
        <f t="shared" si="69"/>
        <v/>
      </c>
      <c r="AF1127" s="583" t="str">
        <f t="shared" si="70"/>
        <v/>
      </c>
      <c r="AG1127" s="583" t="str">
        <f t="shared" si="71"/>
        <v/>
      </c>
    </row>
    <row r="1128" spans="1:33" ht="24.9" customHeight="1">
      <c r="A1128" s="477">
        <v>1113</v>
      </c>
      <c r="B1128" s="488" t="str">
        <f>IF(基本情報入力シート!C1165="","",基本情報入力シート!C1165)</f>
        <v/>
      </c>
      <c r="C1128" s="488"/>
      <c r="D1128" s="488"/>
      <c r="E1128" s="488"/>
      <c r="F1128" s="488"/>
      <c r="G1128" s="488"/>
      <c r="H1128" s="488"/>
      <c r="I1128" s="488"/>
      <c r="J1128" s="494" t="str">
        <f>IF(基本情報入力シート!M1165="","",基本情報入力シート!M1165)</f>
        <v/>
      </c>
      <c r="K1128" s="495" t="str">
        <f>IF(基本情報入力シート!R1165="","",基本情報入力シート!R1165)</f>
        <v/>
      </c>
      <c r="L1128" s="495" t="str">
        <f>IF(基本情報入力シート!W1165="","",基本情報入力シート!W1165)</f>
        <v/>
      </c>
      <c r="M1128" s="502" t="str">
        <f>IF(基本情報入力シート!X1165="","",基本情報入力シート!X1165)</f>
        <v/>
      </c>
      <c r="N1128" s="512" t="str">
        <f>IF(基本情報入力シート!Y1165="","",基本情報入力シート!Y1165)</f>
        <v/>
      </c>
      <c r="O1128" s="519"/>
      <c r="P1128" s="523"/>
      <c r="Q1128" s="526"/>
      <c r="R1128" s="533"/>
      <c r="S1128" s="537"/>
      <c r="T1128" s="541" t="e">
        <v>#N/A</v>
      </c>
      <c r="U1128" s="545"/>
      <c r="V1128" s="551"/>
      <c r="W1128" s="552"/>
      <c r="X1128" s="560" t="e">
        <v>#N/A</v>
      </c>
      <c r="Y1128" s="560"/>
      <c r="Z1128" s="564"/>
      <c r="AA1128" s="569"/>
      <c r="AB1128" s="573" t="e">
        <v>#N/A</v>
      </c>
      <c r="AC1128" s="577"/>
      <c r="AD1128" s="580" t="str">
        <f t="shared" si="68"/>
        <v/>
      </c>
      <c r="AE1128" s="583" t="str">
        <f t="shared" si="69"/>
        <v/>
      </c>
      <c r="AF1128" s="583" t="str">
        <f t="shared" si="70"/>
        <v/>
      </c>
      <c r="AG1128" s="583" t="str">
        <f t="shared" si="71"/>
        <v/>
      </c>
    </row>
    <row r="1129" spans="1:33" ht="24.9" customHeight="1">
      <c r="A1129" s="477">
        <v>1114</v>
      </c>
      <c r="B1129" s="488" t="str">
        <f>IF(基本情報入力シート!C1166="","",基本情報入力シート!C1166)</f>
        <v/>
      </c>
      <c r="C1129" s="488"/>
      <c r="D1129" s="488"/>
      <c r="E1129" s="488"/>
      <c r="F1129" s="488"/>
      <c r="G1129" s="488"/>
      <c r="H1129" s="488"/>
      <c r="I1129" s="488"/>
      <c r="J1129" s="494" t="str">
        <f>IF(基本情報入力シート!M1166="","",基本情報入力シート!M1166)</f>
        <v/>
      </c>
      <c r="K1129" s="495" t="str">
        <f>IF(基本情報入力シート!R1166="","",基本情報入力シート!R1166)</f>
        <v/>
      </c>
      <c r="L1129" s="495" t="str">
        <f>IF(基本情報入力シート!W1166="","",基本情報入力シート!W1166)</f>
        <v/>
      </c>
      <c r="M1129" s="502" t="str">
        <f>IF(基本情報入力シート!X1166="","",基本情報入力シート!X1166)</f>
        <v/>
      </c>
      <c r="N1129" s="512" t="str">
        <f>IF(基本情報入力シート!Y1166="","",基本情報入力シート!Y1166)</f>
        <v/>
      </c>
      <c r="O1129" s="519"/>
      <c r="P1129" s="523"/>
      <c r="Q1129" s="526"/>
      <c r="R1129" s="533"/>
      <c r="S1129" s="537"/>
      <c r="T1129" s="541" t="e">
        <v>#N/A</v>
      </c>
      <c r="U1129" s="545"/>
      <c r="V1129" s="551"/>
      <c r="W1129" s="552"/>
      <c r="X1129" s="560" t="e">
        <v>#N/A</v>
      </c>
      <c r="Y1129" s="560"/>
      <c r="Z1129" s="564"/>
      <c r="AA1129" s="569"/>
      <c r="AB1129" s="573" t="e">
        <v>#N/A</v>
      </c>
      <c r="AC1129" s="577"/>
      <c r="AD1129" s="580" t="str">
        <f t="shared" si="68"/>
        <v/>
      </c>
      <c r="AE1129" s="583" t="str">
        <f t="shared" si="69"/>
        <v/>
      </c>
      <c r="AF1129" s="583" t="str">
        <f t="shared" si="70"/>
        <v/>
      </c>
      <c r="AG1129" s="583" t="str">
        <f t="shared" si="71"/>
        <v/>
      </c>
    </row>
    <row r="1130" spans="1:33" ht="24.9" customHeight="1">
      <c r="A1130" s="477">
        <v>1115</v>
      </c>
      <c r="B1130" s="488" t="str">
        <f>IF(基本情報入力シート!C1167="","",基本情報入力シート!C1167)</f>
        <v/>
      </c>
      <c r="C1130" s="488"/>
      <c r="D1130" s="488"/>
      <c r="E1130" s="488"/>
      <c r="F1130" s="488"/>
      <c r="G1130" s="488"/>
      <c r="H1130" s="488"/>
      <c r="I1130" s="488"/>
      <c r="J1130" s="494" t="str">
        <f>IF(基本情報入力シート!M1167="","",基本情報入力シート!M1167)</f>
        <v/>
      </c>
      <c r="K1130" s="495" t="str">
        <f>IF(基本情報入力シート!R1167="","",基本情報入力シート!R1167)</f>
        <v/>
      </c>
      <c r="L1130" s="495" t="str">
        <f>IF(基本情報入力シート!W1167="","",基本情報入力シート!W1167)</f>
        <v/>
      </c>
      <c r="M1130" s="502" t="str">
        <f>IF(基本情報入力シート!X1167="","",基本情報入力シート!X1167)</f>
        <v/>
      </c>
      <c r="N1130" s="512" t="str">
        <f>IF(基本情報入力シート!Y1167="","",基本情報入力シート!Y1167)</f>
        <v/>
      </c>
      <c r="O1130" s="519"/>
      <c r="P1130" s="523"/>
      <c r="Q1130" s="526"/>
      <c r="R1130" s="533"/>
      <c r="S1130" s="537"/>
      <c r="T1130" s="541" t="e">
        <v>#N/A</v>
      </c>
      <c r="U1130" s="545"/>
      <c r="V1130" s="551"/>
      <c r="W1130" s="552"/>
      <c r="X1130" s="560" t="e">
        <v>#N/A</v>
      </c>
      <c r="Y1130" s="560"/>
      <c r="Z1130" s="564"/>
      <c r="AA1130" s="569"/>
      <c r="AB1130" s="573" t="e">
        <v>#N/A</v>
      </c>
      <c r="AC1130" s="577"/>
      <c r="AD1130" s="580" t="str">
        <f t="shared" si="68"/>
        <v/>
      </c>
      <c r="AE1130" s="583" t="str">
        <f t="shared" si="69"/>
        <v/>
      </c>
      <c r="AF1130" s="583" t="str">
        <f t="shared" si="70"/>
        <v/>
      </c>
      <c r="AG1130" s="583" t="str">
        <f t="shared" si="71"/>
        <v/>
      </c>
    </row>
    <row r="1131" spans="1:33" ht="24.9" customHeight="1">
      <c r="A1131" s="477">
        <v>1116</v>
      </c>
      <c r="B1131" s="488" t="str">
        <f>IF(基本情報入力シート!C1168="","",基本情報入力シート!C1168)</f>
        <v/>
      </c>
      <c r="C1131" s="488"/>
      <c r="D1131" s="488"/>
      <c r="E1131" s="488"/>
      <c r="F1131" s="488"/>
      <c r="G1131" s="488"/>
      <c r="H1131" s="488"/>
      <c r="I1131" s="488"/>
      <c r="J1131" s="494" t="str">
        <f>IF(基本情報入力シート!M1168="","",基本情報入力シート!M1168)</f>
        <v/>
      </c>
      <c r="K1131" s="495" t="str">
        <f>IF(基本情報入力シート!R1168="","",基本情報入力シート!R1168)</f>
        <v/>
      </c>
      <c r="L1131" s="495" t="str">
        <f>IF(基本情報入力シート!W1168="","",基本情報入力シート!W1168)</f>
        <v/>
      </c>
      <c r="M1131" s="502" t="str">
        <f>IF(基本情報入力シート!X1168="","",基本情報入力シート!X1168)</f>
        <v/>
      </c>
      <c r="N1131" s="512" t="str">
        <f>IF(基本情報入力シート!Y1168="","",基本情報入力シート!Y1168)</f>
        <v/>
      </c>
      <c r="O1131" s="519"/>
      <c r="P1131" s="523"/>
      <c r="Q1131" s="526"/>
      <c r="R1131" s="533"/>
      <c r="S1131" s="537"/>
      <c r="T1131" s="541" t="e">
        <v>#N/A</v>
      </c>
      <c r="U1131" s="545"/>
      <c r="V1131" s="551"/>
      <c r="W1131" s="552"/>
      <c r="X1131" s="560" t="e">
        <v>#N/A</v>
      </c>
      <c r="Y1131" s="560"/>
      <c r="Z1131" s="564"/>
      <c r="AA1131" s="569"/>
      <c r="AB1131" s="573" t="e">
        <v>#N/A</v>
      </c>
      <c r="AC1131" s="577"/>
      <c r="AD1131" s="580" t="str">
        <f t="shared" si="68"/>
        <v/>
      </c>
      <c r="AE1131" s="583" t="str">
        <f t="shared" si="69"/>
        <v/>
      </c>
      <c r="AF1131" s="583" t="str">
        <f t="shared" si="70"/>
        <v/>
      </c>
      <c r="AG1131" s="583" t="str">
        <f t="shared" si="71"/>
        <v/>
      </c>
    </row>
    <row r="1132" spans="1:33" ht="24.9" customHeight="1">
      <c r="A1132" s="477">
        <v>1117</v>
      </c>
      <c r="B1132" s="488" t="str">
        <f>IF(基本情報入力シート!C1169="","",基本情報入力シート!C1169)</f>
        <v/>
      </c>
      <c r="C1132" s="488"/>
      <c r="D1132" s="488"/>
      <c r="E1132" s="488"/>
      <c r="F1132" s="488"/>
      <c r="G1132" s="488"/>
      <c r="H1132" s="488"/>
      <c r="I1132" s="488"/>
      <c r="J1132" s="494" t="str">
        <f>IF(基本情報入力シート!M1169="","",基本情報入力シート!M1169)</f>
        <v/>
      </c>
      <c r="K1132" s="495" t="str">
        <f>IF(基本情報入力シート!R1169="","",基本情報入力シート!R1169)</f>
        <v/>
      </c>
      <c r="L1132" s="495" t="str">
        <f>IF(基本情報入力シート!W1169="","",基本情報入力シート!W1169)</f>
        <v/>
      </c>
      <c r="M1132" s="502" t="str">
        <f>IF(基本情報入力シート!X1169="","",基本情報入力シート!X1169)</f>
        <v/>
      </c>
      <c r="N1132" s="512" t="str">
        <f>IF(基本情報入力シート!Y1169="","",基本情報入力シート!Y1169)</f>
        <v/>
      </c>
      <c r="O1132" s="519"/>
      <c r="P1132" s="523"/>
      <c r="Q1132" s="526"/>
      <c r="R1132" s="533"/>
      <c r="S1132" s="537"/>
      <c r="T1132" s="541" t="e">
        <v>#N/A</v>
      </c>
      <c r="U1132" s="545"/>
      <c r="V1132" s="551"/>
      <c r="W1132" s="552"/>
      <c r="X1132" s="560" t="e">
        <v>#N/A</v>
      </c>
      <c r="Y1132" s="560"/>
      <c r="Z1132" s="564"/>
      <c r="AA1132" s="569"/>
      <c r="AB1132" s="573" t="e">
        <v>#N/A</v>
      </c>
      <c r="AC1132" s="577"/>
      <c r="AD1132" s="580" t="str">
        <f t="shared" si="68"/>
        <v/>
      </c>
      <c r="AE1132" s="583" t="str">
        <f t="shared" si="69"/>
        <v/>
      </c>
      <c r="AF1132" s="583" t="str">
        <f t="shared" si="70"/>
        <v/>
      </c>
      <c r="AG1132" s="583" t="str">
        <f t="shared" si="71"/>
        <v/>
      </c>
    </row>
    <row r="1133" spans="1:33" ht="24.9" customHeight="1">
      <c r="A1133" s="477">
        <v>1118</v>
      </c>
      <c r="B1133" s="488" t="str">
        <f>IF(基本情報入力シート!C1170="","",基本情報入力シート!C1170)</f>
        <v/>
      </c>
      <c r="C1133" s="488"/>
      <c r="D1133" s="488"/>
      <c r="E1133" s="488"/>
      <c r="F1133" s="488"/>
      <c r="G1133" s="488"/>
      <c r="H1133" s="488"/>
      <c r="I1133" s="488"/>
      <c r="J1133" s="494" t="str">
        <f>IF(基本情報入力シート!M1170="","",基本情報入力シート!M1170)</f>
        <v/>
      </c>
      <c r="K1133" s="495" t="str">
        <f>IF(基本情報入力シート!R1170="","",基本情報入力シート!R1170)</f>
        <v/>
      </c>
      <c r="L1133" s="495" t="str">
        <f>IF(基本情報入力シート!W1170="","",基本情報入力シート!W1170)</f>
        <v/>
      </c>
      <c r="M1133" s="502" t="str">
        <f>IF(基本情報入力シート!X1170="","",基本情報入力シート!X1170)</f>
        <v/>
      </c>
      <c r="N1133" s="512" t="str">
        <f>IF(基本情報入力シート!Y1170="","",基本情報入力シート!Y1170)</f>
        <v/>
      </c>
      <c r="O1133" s="519"/>
      <c r="P1133" s="523"/>
      <c r="Q1133" s="526"/>
      <c r="R1133" s="533"/>
      <c r="S1133" s="537"/>
      <c r="T1133" s="541" t="e">
        <v>#N/A</v>
      </c>
      <c r="U1133" s="545"/>
      <c r="V1133" s="551"/>
      <c r="W1133" s="552"/>
      <c r="X1133" s="560" t="e">
        <v>#N/A</v>
      </c>
      <c r="Y1133" s="560"/>
      <c r="Z1133" s="564"/>
      <c r="AA1133" s="569"/>
      <c r="AB1133" s="573" t="e">
        <v>#N/A</v>
      </c>
      <c r="AC1133" s="577"/>
      <c r="AD1133" s="580" t="str">
        <f t="shared" si="68"/>
        <v/>
      </c>
      <c r="AE1133" s="583" t="str">
        <f t="shared" si="69"/>
        <v/>
      </c>
      <c r="AF1133" s="583" t="str">
        <f t="shared" si="70"/>
        <v/>
      </c>
      <c r="AG1133" s="583" t="str">
        <f t="shared" si="71"/>
        <v/>
      </c>
    </row>
    <row r="1134" spans="1:33" ht="24.9" customHeight="1">
      <c r="A1134" s="477">
        <v>1119</v>
      </c>
      <c r="B1134" s="488" t="str">
        <f>IF(基本情報入力シート!C1171="","",基本情報入力シート!C1171)</f>
        <v/>
      </c>
      <c r="C1134" s="488"/>
      <c r="D1134" s="488"/>
      <c r="E1134" s="488"/>
      <c r="F1134" s="488"/>
      <c r="G1134" s="488"/>
      <c r="H1134" s="488"/>
      <c r="I1134" s="488"/>
      <c r="J1134" s="494" t="str">
        <f>IF(基本情報入力シート!M1171="","",基本情報入力シート!M1171)</f>
        <v/>
      </c>
      <c r="K1134" s="495" t="str">
        <f>IF(基本情報入力シート!R1171="","",基本情報入力シート!R1171)</f>
        <v/>
      </c>
      <c r="L1134" s="495" t="str">
        <f>IF(基本情報入力シート!W1171="","",基本情報入力シート!W1171)</f>
        <v/>
      </c>
      <c r="M1134" s="502" t="str">
        <f>IF(基本情報入力シート!X1171="","",基本情報入力シート!X1171)</f>
        <v/>
      </c>
      <c r="N1134" s="512" t="str">
        <f>IF(基本情報入力シート!Y1171="","",基本情報入力シート!Y1171)</f>
        <v/>
      </c>
      <c r="O1134" s="519"/>
      <c r="P1134" s="523"/>
      <c r="Q1134" s="526"/>
      <c r="R1134" s="533"/>
      <c r="S1134" s="537"/>
      <c r="T1134" s="541" t="e">
        <v>#N/A</v>
      </c>
      <c r="U1134" s="545"/>
      <c r="V1134" s="551"/>
      <c r="W1134" s="552"/>
      <c r="X1134" s="560" t="e">
        <v>#N/A</v>
      </c>
      <c r="Y1134" s="560"/>
      <c r="Z1134" s="564"/>
      <c r="AA1134" s="569"/>
      <c r="AB1134" s="573" t="e">
        <v>#N/A</v>
      </c>
      <c r="AC1134" s="577"/>
      <c r="AD1134" s="580" t="str">
        <f t="shared" si="68"/>
        <v/>
      </c>
      <c r="AE1134" s="583" t="str">
        <f t="shared" si="69"/>
        <v/>
      </c>
      <c r="AF1134" s="583" t="str">
        <f t="shared" si="70"/>
        <v/>
      </c>
      <c r="AG1134" s="583" t="str">
        <f t="shared" si="71"/>
        <v/>
      </c>
    </row>
    <row r="1135" spans="1:33" ht="24.9" customHeight="1">
      <c r="A1135" s="477">
        <v>1120</v>
      </c>
      <c r="B1135" s="488" t="str">
        <f>IF(基本情報入力シート!C1172="","",基本情報入力シート!C1172)</f>
        <v/>
      </c>
      <c r="C1135" s="488"/>
      <c r="D1135" s="488"/>
      <c r="E1135" s="488"/>
      <c r="F1135" s="488"/>
      <c r="G1135" s="488"/>
      <c r="H1135" s="488"/>
      <c r="I1135" s="488"/>
      <c r="J1135" s="494" t="str">
        <f>IF(基本情報入力シート!M1172="","",基本情報入力シート!M1172)</f>
        <v/>
      </c>
      <c r="K1135" s="495" t="str">
        <f>IF(基本情報入力シート!R1172="","",基本情報入力シート!R1172)</f>
        <v/>
      </c>
      <c r="L1135" s="495" t="str">
        <f>IF(基本情報入力シート!W1172="","",基本情報入力シート!W1172)</f>
        <v/>
      </c>
      <c r="M1135" s="502" t="str">
        <f>IF(基本情報入力シート!X1172="","",基本情報入力シート!X1172)</f>
        <v/>
      </c>
      <c r="N1135" s="512" t="str">
        <f>IF(基本情報入力シート!Y1172="","",基本情報入力シート!Y1172)</f>
        <v/>
      </c>
      <c r="O1135" s="519"/>
      <c r="P1135" s="523"/>
      <c r="Q1135" s="526"/>
      <c r="R1135" s="533"/>
      <c r="S1135" s="537"/>
      <c r="T1135" s="541" t="e">
        <v>#N/A</v>
      </c>
      <c r="U1135" s="545"/>
      <c r="V1135" s="551"/>
      <c r="W1135" s="552"/>
      <c r="X1135" s="560" t="e">
        <v>#N/A</v>
      </c>
      <c r="Y1135" s="560"/>
      <c r="Z1135" s="564"/>
      <c r="AA1135" s="569"/>
      <c r="AB1135" s="573" t="e">
        <v>#N/A</v>
      </c>
      <c r="AC1135" s="577"/>
      <c r="AD1135" s="580" t="str">
        <f t="shared" si="68"/>
        <v/>
      </c>
      <c r="AE1135" s="583" t="str">
        <f t="shared" si="69"/>
        <v/>
      </c>
      <c r="AF1135" s="583" t="str">
        <f t="shared" si="70"/>
        <v/>
      </c>
      <c r="AG1135" s="583" t="str">
        <f t="shared" si="71"/>
        <v/>
      </c>
    </row>
    <row r="1136" spans="1:33" ht="24.9" customHeight="1">
      <c r="A1136" s="477">
        <v>1121</v>
      </c>
      <c r="B1136" s="488" t="str">
        <f>IF(基本情報入力シート!C1173="","",基本情報入力シート!C1173)</f>
        <v/>
      </c>
      <c r="C1136" s="488"/>
      <c r="D1136" s="488"/>
      <c r="E1136" s="488"/>
      <c r="F1136" s="488"/>
      <c r="G1136" s="488"/>
      <c r="H1136" s="488"/>
      <c r="I1136" s="488"/>
      <c r="J1136" s="494" t="str">
        <f>IF(基本情報入力シート!M1173="","",基本情報入力シート!M1173)</f>
        <v/>
      </c>
      <c r="K1136" s="495" t="str">
        <f>IF(基本情報入力シート!R1173="","",基本情報入力シート!R1173)</f>
        <v/>
      </c>
      <c r="L1136" s="495" t="str">
        <f>IF(基本情報入力シート!W1173="","",基本情報入力シート!W1173)</f>
        <v/>
      </c>
      <c r="M1136" s="502" t="str">
        <f>IF(基本情報入力シート!X1173="","",基本情報入力シート!X1173)</f>
        <v/>
      </c>
      <c r="N1136" s="512" t="str">
        <f>IF(基本情報入力シート!Y1173="","",基本情報入力シート!Y1173)</f>
        <v/>
      </c>
      <c r="O1136" s="519"/>
      <c r="P1136" s="523"/>
      <c r="Q1136" s="526"/>
      <c r="R1136" s="533"/>
      <c r="S1136" s="537"/>
      <c r="T1136" s="541" t="e">
        <v>#N/A</v>
      </c>
      <c r="U1136" s="545"/>
      <c r="V1136" s="551"/>
      <c r="W1136" s="552"/>
      <c r="X1136" s="560" t="e">
        <v>#N/A</v>
      </c>
      <c r="Y1136" s="560"/>
      <c r="Z1136" s="564"/>
      <c r="AA1136" s="569"/>
      <c r="AB1136" s="573" t="e">
        <v>#N/A</v>
      </c>
      <c r="AC1136" s="577"/>
      <c r="AD1136" s="580" t="str">
        <f t="shared" si="68"/>
        <v/>
      </c>
      <c r="AE1136" s="583" t="str">
        <f t="shared" si="69"/>
        <v/>
      </c>
      <c r="AF1136" s="583" t="str">
        <f t="shared" si="70"/>
        <v/>
      </c>
      <c r="AG1136" s="583" t="str">
        <f t="shared" si="71"/>
        <v/>
      </c>
    </row>
    <row r="1137" spans="1:33" ht="24.9" customHeight="1">
      <c r="A1137" s="477">
        <v>1122</v>
      </c>
      <c r="B1137" s="488" t="str">
        <f>IF(基本情報入力シート!C1174="","",基本情報入力シート!C1174)</f>
        <v/>
      </c>
      <c r="C1137" s="488"/>
      <c r="D1137" s="488"/>
      <c r="E1137" s="488"/>
      <c r="F1137" s="488"/>
      <c r="G1137" s="488"/>
      <c r="H1137" s="488"/>
      <c r="I1137" s="488"/>
      <c r="J1137" s="494" t="str">
        <f>IF(基本情報入力シート!M1174="","",基本情報入力シート!M1174)</f>
        <v/>
      </c>
      <c r="K1137" s="495" t="str">
        <f>IF(基本情報入力シート!R1174="","",基本情報入力シート!R1174)</f>
        <v/>
      </c>
      <c r="L1137" s="495" t="str">
        <f>IF(基本情報入力シート!W1174="","",基本情報入力シート!W1174)</f>
        <v/>
      </c>
      <c r="M1137" s="502" t="str">
        <f>IF(基本情報入力シート!X1174="","",基本情報入力シート!X1174)</f>
        <v/>
      </c>
      <c r="N1137" s="512" t="str">
        <f>IF(基本情報入力シート!Y1174="","",基本情報入力シート!Y1174)</f>
        <v/>
      </c>
      <c r="O1137" s="519"/>
      <c r="P1137" s="523"/>
      <c r="Q1137" s="526"/>
      <c r="R1137" s="533"/>
      <c r="S1137" s="537"/>
      <c r="T1137" s="541" t="e">
        <v>#N/A</v>
      </c>
      <c r="U1137" s="545"/>
      <c r="V1137" s="551"/>
      <c r="W1137" s="552"/>
      <c r="X1137" s="560" t="e">
        <v>#N/A</v>
      </c>
      <c r="Y1137" s="560"/>
      <c r="Z1137" s="564"/>
      <c r="AA1137" s="569"/>
      <c r="AB1137" s="573" t="e">
        <v>#N/A</v>
      </c>
      <c r="AC1137" s="577"/>
      <c r="AD1137" s="580" t="str">
        <f t="shared" si="68"/>
        <v/>
      </c>
      <c r="AE1137" s="583" t="str">
        <f t="shared" si="69"/>
        <v/>
      </c>
      <c r="AF1137" s="583" t="str">
        <f t="shared" si="70"/>
        <v/>
      </c>
      <c r="AG1137" s="583" t="str">
        <f t="shared" si="71"/>
        <v/>
      </c>
    </row>
    <row r="1138" spans="1:33" ht="24.9" customHeight="1">
      <c r="A1138" s="477">
        <v>1123</v>
      </c>
      <c r="B1138" s="488" t="str">
        <f>IF(基本情報入力シート!C1175="","",基本情報入力シート!C1175)</f>
        <v/>
      </c>
      <c r="C1138" s="488"/>
      <c r="D1138" s="488"/>
      <c r="E1138" s="488"/>
      <c r="F1138" s="488"/>
      <c r="G1138" s="488"/>
      <c r="H1138" s="488"/>
      <c r="I1138" s="488"/>
      <c r="J1138" s="494" t="str">
        <f>IF(基本情報入力シート!M1175="","",基本情報入力シート!M1175)</f>
        <v/>
      </c>
      <c r="K1138" s="495" t="str">
        <f>IF(基本情報入力シート!R1175="","",基本情報入力シート!R1175)</f>
        <v/>
      </c>
      <c r="L1138" s="495" t="str">
        <f>IF(基本情報入力シート!W1175="","",基本情報入力シート!W1175)</f>
        <v/>
      </c>
      <c r="M1138" s="502" t="str">
        <f>IF(基本情報入力シート!X1175="","",基本情報入力シート!X1175)</f>
        <v/>
      </c>
      <c r="N1138" s="512" t="str">
        <f>IF(基本情報入力シート!Y1175="","",基本情報入力シート!Y1175)</f>
        <v/>
      </c>
      <c r="O1138" s="519"/>
      <c r="P1138" s="523"/>
      <c r="Q1138" s="526"/>
      <c r="R1138" s="533"/>
      <c r="S1138" s="537"/>
      <c r="T1138" s="541" t="e">
        <v>#N/A</v>
      </c>
      <c r="U1138" s="545"/>
      <c r="V1138" s="551"/>
      <c r="W1138" s="552"/>
      <c r="X1138" s="560" t="e">
        <v>#N/A</v>
      </c>
      <c r="Y1138" s="560"/>
      <c r="Z1138" s="564"/>
      <c r="AA1138" s="569"/>
      <c r="AB1138" s="573" t="e">
        <v>#N/A</v>
      </c>
      <c r="AC1138" s="577"/>
      <c r="AD1138" s="580" t="str">
        <f t="shared" si="68"/>
        <v/>
      </c>
      <c r="AE1138" s="583" t="str">
        <f t="shared" si="69"/>
        <v/>
      </c>
      <c r="AF1138" s="583" t="str">
        <f t="shared" si="70"/>
        <v/>
      </c>
      <c r="AG1138" s="583" t="str">
        <f t="shared" si="71"/>
        <v/>
      </c>
    </row>
    <row r="1139" spans="1:33" ht="24.9" customHeight="1">
      <c r="A1139" s="477">
        <v>1124</v>
      </c>
      <c r="B1139" s="488" t="str">
        <f>IF(基本情報入力シート!C1176="","",基本情報入力シート!C1176)</f>
        <v/>
      </c>
      <c r="C1139" s="488"/>
      <c r="D1139" s="488"/>
      <c r="E1139" s="488"/>
      <c r="F1139" s="488"/>
      <c r="G1139" s="488"/>
      <c r="H1139" s="488"/>
      <c r="I1139" s="488"/>
      <c r="J1139" s="494" t="str">
        <f>IF(基本情報入力シート!M1176="","",基本情報入力シート!M1176)</f>
        <v/>
      </c>
      <c r="K1139" s="495" t="str">
        <f>IF(基本情報入力シート!R1176="","",基本情報入力シート!R1176)</f>
        <v/>
      </c>
      <c r="L1139" s="495" t="str">
        <f>IF(基本情報入力シート!W1176="","",基本情報入力シート!W1176)</f>
        <v/>
      </c>
      <c r="M1139" s="502" t="str">
        <f>IF(基本情報入力シート!X1176="","",基本情報入力シート!X1176)</f>
        <v/>
      </c>
      <c r="N1139" s="512" t="str">
        <f>IF(基本情報入力シート!Y1176="","",基本情報入力シート!Y1176)</f>
        <v/>
      </c>
      <c r="O1139" s="519"/>
      <c r="P1139" s="523"/>
      <c r="Q1139" s="526"/>
      <c r="R1139" s="533"/>
      <c r="S1139" s="537"/>
      <c r="T1139" s="541" t="e">
        <v>#N/A</v>
      </c>
      <c r="U1139" s="545"/>
      <c r="V1139" s="551"/>
      <c r="W1139" s="552"/>
      <c r="X1139" s="560" t="e">
        <v>#N/A</v>
      </c>
      <c r="Y1139" s="560"/>
      <c r="Z1139" s="564"/>
      <c r="AA1139" s="569"/>
      <c r="AB1139" s="573" t="e">
        <v>#N/A</v>
      </c>
      <c r="AC1139" s="577"/>
      <c r="AD1139" s="580" t="str">
        <f t="shared" si="68"/>
        <v/>
      </c>
      <c r="AE1139" s="583" t="str">
        <f t="shared" si="69"/>
        <v/>
      </c>
      <c r="AF1139" s="583" t="str">
        <f t="shared" si="70"/>
        <v/>
      </c>
      <c r="AG1139" s="583" t="str">
        <f t="shared" si="71"/>
        <v/>
      </c>
    </row>
    <row r="1140" spans="1:33" ht="24.9" customHeight="1">
      <c r="A1140" s="477">
        <v>1125</v>
      </c>
      <c r="B1140" s="488" t="str">
        <f>IF(基本情報入力シート!C1177="","",基本情報入力シート!C1177)</f>
        <v/>
      </c>
      <c r="C1140" s="488"/>
      <c r="D1140" s="488"/>
      <c r="E1140" s="488"/>
      <c r="F1140" s="488"/>
      <c r="G1140" s="488"/>
      <c r="H1140" s="488"/>
      <c r="I1140" s="488"/>
      <c r="J1140" s="494" t="str">
        <f>IF(基本情報入力シート!M1177="","",基本情報入力シート!M1177)</f>
        <v/>
      </c>
      <c r="K1140" s="495" t="str">
        <f>IF(基本情報入力シート!R1177="","",基本情報入力シート!R1177)</f>
        <v/>
      </c>
      <c r="L1140" s="495" t="str">
        <f>IF(基本情報入力シート!W1177="","",基本情報入力シート!W1177)</f>
        <v/>
      </c>
      <c r="M1140" s="502" t="str">
        <f>IF(基本情報入力シート!X1177="","",基本情報入力シート!X1177)</f>
        <v/>
      </c>
      <c r="N1140" s="512" t="str">
        <f>IF(基本情報入力シート!Y1177="","",基本情報入力シート!Y1177)</f>
        <v/>
      </c>
      <c r="O1140" s="519"/>
      <c r="P1140" s="523"/>
      <c r="Q1140" s="526"/>
      <c r="R1140" s="533"/>
      <c r="S1140" s="537"/>
      <c r="T1140" s="541" t="e">
        <v>#N/A</v>
      </c>
      <c r="U1140" s="545"/>
      <c r="V1140" s="551"/>
      <c r="W1140" s="552"/>
      <c r="X1140" s="560" t="e">
        <v>#N/A</v>
      </c>
      <c r="Y1140" s="560"/>
      <c r="Z1140" s="564"/>
      <c r="AA1140" s="569"/>
      <c r="AB1140" s="573" t="e">
        <v>#N/A</v>
      </c>
      <c r="AC1140" s="577"/>
      <c r="AD1140" s="580" t="str">
        <f t="shared" si="68"/>
        <v/>
      </c>
      <c r="AE1140" s="583" t="str">
        <f t="shared" si="69"/>
        <v/>
      </c>
      <c r="AF1140" s="583" t="str">
        <f t="shared" si="70"/>
        <v/>
      </c>
      <c r="AG1140" s="583" t="str">
        <f t="shared" si="71"/>
        <v/>
      </c>
    </row>
    <row r="1141" spans="1:33" ht="24.9" customHeight="1">
      <c r="A1141" s="477">
        <v>1126</v>
      </c>
      <c r="B1141" s="488" t="str">
        <f>IF(基本情報入力シート!C1178="","",基本情報入力シート!C1178)</f>
        <v/>
      </c>
      <c r="C1141" s="488"/>
      <c r="D1141" s="488"/>
      <c r="E1141" s="488"/>
      <c r="F1141" s="488"/>
      <c r="G1141" s="488"/>
      <c r="H1141" s="488"/>
      <c r="I1141" s="488"/>
      <c r="J1141" s="494" t="str">
        <f>IF(基本情報入力シート!M1178="","",基本情報入力シート!M1178)</f>
        <v/>
      </c>
      <c r="K1141" s="495" t="str">
        <f>IF(基本情報入力シート!R1178="","",基本情報入力シート!R1178)</f>
        <v/>
      </c>
      <c r="L1141" s="495" t="str">
        <f>IF(基本情報入力シート!W1178="","",基本情報入力シート!W1178)</f>
        <v/>
      </c>
      <c r="M1141" s="502" t="str">
        <f>IF(基本情報入力シート!X1178="","",基本情報入力シート!X1178)</f>
        <v/>
      </c>
      <c r="N1141" s="512" t="str">
        <f>IF(基本情報入力シート!Y1178="","",基本情報入力シート!Y1178)</f>
        <v/>
      </c>
      <c r="O1141" s="519"/>
      <c r="P1141" s="523"/>
      <c r="Q1141" s="526"/>
      <c r="R1141" s="533"/>
      <c r="S1141" s="537"/>
      <c r="T1141" s="541" t="e">
        <v>#N/A</v>
      </c>
      <c r="U1141" s="545"/>
      <c r="V1141" s="551"/>
      <c r="W1141" s="552"/>
      <c r="X1141" s="560" t="e">
        <v>#N/A</v>
      </c>
      <c r="Y1141" s="560"/>
      <c r="Z1141" s="564"/>
      <c r="AA1141" s="569"/>
      <c r="AB1141" s="573" t="e">
        <v>#N/A</v>
      </c>
      <c r="AC1141" s="577"/>
      <c r="AD1141" s="580" t="str">
        <f t="shared" si="68"/>
        <v/>
      </c>
      <c r="AE1141" s="583" t="str">
        <f t="shared" si="69"/>
        <v/>
      </c>
      <c r="AF1141" s="583" t="str">
        <f t="shared" si="70"/>
        <v/>
      </c>
      <c r="AG1141" s="583" t="str">
        <f t="shared" si="71"/>
        <v/>
      </c>
    </row>
    <row r="1142" spans="1:33" ht="24.9" customHeight="1">
      <c r="A1142" s="477">
        <v>1127</v>
      </c>
      <c r="B1142" s="488" t="str">
        <f>IF(基本情報入力シート!C1179="","",基本情報入力シート!C1179)</f>
        <v/>
      </c>
      <c r="C1142" s="488"/>
      <c r="D1142" s="488"/>
      <c r="E1142" s="488"/>
      <c r="F1142" s="488"/>
      <c r="G1142" s="488"/>
      <c r="H1142" s="488"/>
      <c r="I1142" s="488"/>
      <c r="J1142" s="494" t="str">
        <f>IF(基本情報入力シート!M1179="","",基本情報入力シート!M1179)</f>
        <v/>
      </c>
      <c r="K1142" s="495" t="str">
        <f>IF(基本情報入力シート!R1179="","",基本情報入力シート!R1179)</f>
        <v/>
      </c>
      <c r="L1142" s="495" t="str">
        <f>IF(基本情報入力シート!W1179="","",基本情報入力シート!W1179)</f>
        <v/>
      </c>
      <c r="M1142" s="502" t="str">
        <f>IF(基本情報入力シート!X1179="","",基本情報入力シート!X1179)</f>
        <v/>
      </c>
      <c r="N1142" s="512" t="str">
        <f>IF(基本情報入力シート!Y1179="","",基本情報入力シート!Y1179)</f>
        <v/>
      </c>
      <c r="O1142" s="519"/>
      <c r="P1142" s="523"/>
      <c r="Q1142" s="526"/>
      <c r="R1142" s="533"/>
      <c r="S1142" s="537"/>
      <c r="T1142" s="541" t="e">
        <v>#N/A</v>
      </c>
      <c r="U1142" s="545"/>
      <c r="V1142" s="551"/>
      <c r="W1142" s="552"/>
      <c r="X1142" s="560" t="e">
        <v>#N/A</v>
      </c>
      <c r="Y1142" s="560"/>
      <c r="Z1142" s="564"/>
      <c r="AA1142" s="569"/>
      <c r="AB1142" s="573" t="e">
        <v>#N/A</v>
      </c>
      <c r="AC1142" s="577"/>
      <c r="AD1142" s="580" t="str">
        <f t="shared" si="68"/>
        <v/>
      </c>
      <c r="AE1142" s="583" t="str">
        <f t="shared" si="69"/>
        <v/>
      </c>
      <c r="AF1142" s="583" t="str">
        <f t="shared" si="70"/>
        <v/>
      </c>
      <c r="AG1142" s="583" t="str">
        <f t="shared" si="71"/>
        <v/>
      </c>
    </row>
    <row r="1143" spans="1:33" ht="24.9" customHeight="1">
      <c r="A1143" s="477">
        <v>1128</v>
      </c>
      <c r="B1143" s="488" t="str">
        <f>IF(基本情報入力シート!C1180="","",基本情報入力シート!C1180)</f>
        <v/>
      </c>
      <c r="C1143" s="488"/>
      <c r="D1143" s="488"/>
      <c r="E1143" s="488"/>
      <c r="F1143" s="488"/>
      <c r="G1143" s="488"/>
      <c r="H1143" s="488"/>
      <c r="I1143" s="488"/>
      <c r="J1143" s="494" t="str">
        <f>IF(基本情報入力シート!M1180="","",基本情報入力シート!M1180)</f>
        <v/>
      </c>
      <c r="K1143" s="495" t="str">
        <f>IF(基本情報入力シート!R1180="","",基本情報入力シート!R1180)</f>
        <v/>
      </c>
      <c r="L1143" s="495" t="str">
        <f>IF(基本情報入力シート!W1180="","",基本情報入力シート!W1180)</f>
        <v/>
      </c>
      <c r="M1143" s="502" t="str">
        <f>IF(基本情報入力シート!X1180="","",基本情報入力シート!X1180)</f>
        <v/>
      </c>
      <c r="N1143" s="512" t="str">
        <f>IF(基本情報入力シート!Y1180="","",基本情報入力シート!Y1180)</f>
        <v/>
      </c>
      <c r="O1143" s="519"/>
      <c r="P1143" s="523"/>
      <c r="Q1143" s="526"/>
      <c r="R1143" s="533"/>
      <c r="S1143" s="537"/>
      <c r="T1143" s="541" t="e">
        <v>#N/A</v>
      </c>
      <c r="U1143" s="545"/>
      <c r="V1143" s="551"/>
      <c r="W1143" s="552"/>
      <c r="X1143" s="560" t="e">
        <v>#N/A</v>
      </c>
      <c r="Y1143" s="560"/>
      <c r="Z1143" s="564"/>
      <c r="AA1143" s="569"/>
      <c r="AB1143" s="573" t="e">
        <v>#N/A</v>
      </c>
      <c r="AC1143" s="577"/>
      <c r="AD1143" s="580" t="str">
        <f t="shared" si="68"/>
        <v/>
      </c>
      <c r="AE1143" s="583" t="str">
        <f t="shared" si="69"/>
        <v/>
      </c>
      <c r="AF1143" s="583" t="str">
        <f t="shared" si="70"/>
        <v/>
      </c>
      <c r="AG1143" s="583" t="str">
        <f t="shared" si="71"/>
        <v/>
      </c>
    </row>
    <row r="1144" spans="1:33" ht="24.9" customHeight="1">
      <c r="A1144" s="477">
        <v>1129</v>
      </c>
      <c r="B1144" s="488" t="str">
        <f>IF(基本情報入力シート!C1181="","",基本情報入力シート!C1181)</f>
        <v/>
      </c>
      <c r="C1144" s="488"/>
      <c r="D1144" s="488"/>
      <c r="E1144" s="488"/>
      <c r="F1144" s="488"/>
      <c r="G1144" s="488"/>
      <c r="H1144" s="488"/>
      <c r="I1144" s="488"/>
      <c r="J1144" s="494" t="str">
        <f>IF(基本情報入力シート!M1181="","",基本情報入力シート!M1181)</f>
        <v/>
      </c>
      <c r="K1144" s="495" t="str">
        <f>IF(基本情報入力シート!R1181="","",基本情報入力シート!R1181)</f>
        <v/>
      </c>
      <c r="L1144" s="495" t="str">
        <f>IF(基本情報入力シート!W1181="","",基本情報入力シート!W1181)</f>
        <v/>
      </c>
      <c r="M1144" s="502" t="str">
        <f>IF(基本情報入力シート!X1181="","",基本情報入力シート!X1181)</f>
        <v/>
      </c>
      <c r="N1144" s="512" t="str">
        <f>IF(基本情報入力シート!Y1181="","",基本情報入力シート!Y1181)</f>
        <v/>
      </c>
      <c r="O1144" s="519"/>
      <c r="P1144" s="523"/>
      <c r="Q1144" s="526"/>
      <c r="R1144" s="533"/>
      <c r="S1144" s="537"/>
      <c r="T1144" s="541" t="e">
        <v>#N/A</v>
      </c>
      <c r="U1144" s="545"/>
      <c r="V1144" s="551"/>
      <c r="W1144" s="552"/>
      <c r="X1144" s="560" t="e">
        <v>#N/A</v>
      </c>
      <c r="Y1144" s="560"/>
      <c r="Z1144" s="564"/>
      <c r="AA1144" s="569"/>
      <c r="AB1144" s="573" t="e">
        <v>#N/A</v>
      </c>
      <c r="AC1144" s="577"/>
      <c r="AD1144" s="580" t="str">
        <f t="shared" si="68"/>
        <v/>
      </c>
      <c r="AE1144" s="583" t="str">
        <f t="shared" si="69"/>
        <v/>
      </c>
      <c r="AF1144" s="583" t="str">
        <f t="shared" si="70"/>
        <v/>
      </c>
      <c r="AG1144" s="583" t="str">
        <f t="shared" si="71"/>
        <v/>
      </c>
    </row>
    <row r="1145" spans="1:33" ht="24.9" customHeight="1">
      <c r="A1145" s="477">
        <v>1130</v>
      </c>
      <c r="B1145" s="488" t="str">
        <f>IF(基本情報入力シート!C1182="","",基本情報入力シート!C1182)</f>
        <v/>
      </c>
      <c r="C1145" s="488"/>
      <c r="D1145" s="488"/>
      <c r="E1145" s="488"/>
      <c r="F1145" s="488"/>
      <c r="G1145" s="488"/>
      <c r="H1145" s="488"/>
      <c r="I1145" s="488"/>
      <c r="J1145" s="494" t="str">
        <f>IF(基本情報入力シート!M1182="","",基本情報入力シート!M1182)</f>
        <v/>
      </c>
      <c r="K1145" s="495" t="str">
        <f>IF(基本情報入力シート!R1182="","",基本情報入力シート!R1182)</f>
        <v/>
      </c>
      <c r="L1145" s="495" t="str">
        <f>IF(基本情報入力シート!W1182="","",基本情報入力シート!W1182)</f>
        <v/>
      </c>
      <c r="M1145" s="502" t="str">
        <f>IF(基本情報入力シート!X1182="","",基本情報入力シート!X1182)</f>
        <v/>
      </c>
      <c r="N1145" s="512" t="str">
        <f>IF(基本情報入力シート!Y1182="","",基本情報入力シート!Y1182)</f>
        <v/>
      </c>
      <c r="O1145" s="519"/>
      <c r="P1145" s="523"/>
      <c r="Q1145" s="526"/>
      <c r="R1145" s="533"/>
      <c r="S1145" s="537"/>
      <c r="T1145" s="541" t="e">
        <v>#N/A</v>
      </c>
      <c r="U1145" s="545"/>
      <c r="V1145" s="551"/>
      <c r="W1145" s="552"/>
      <c r="X1145" s="560" t="e">
        <v>#N/A</v>
      </c>
      <c r="Y1145" s="560"/>
      <c r="Z1145" s="564"/>
      <c r="AA1145" s="569"/>
      <c r="AB1145" s="573" t="e">
        <v>#N/A</v>
      </c>
      <c r="AC1145" s="577"/>
      <c r="AD1145" s="580" t="str">
        <f t="shared" si="68"/>
        <v/>
      </c>
      <c r="AE1145" s="583" t="str">
        <f t="shared" si="69"/>
        <v/>
      </c>
      <c r="AF1145" s="583" t="str">
        <f t="shared" si="70"/>
        <v/>
      </c>
      <c r="AG1145" s="583" t="str">
        <f t="shared" si="71"/>
        <v/>
      </c>
    </row>
    <row r="1146" spans="1:33" ht="24.9" customHeight="1">
      <c r="A1146" s="477">
        <v>1131</v>
      </c>
      <c r="B1146" s="488" t="str">
        <f>IF(基本情報入力シート!C1183="","",基本情報入力シート!C1183)</f>
        <v/>
      </c>
      <c r="C1146" s="488"/>
      <c r="D1146" s="488"/>
      <c r="E1146" s="488"/>
      <c r="F1146" s="488"/>
      <c r="G1146" s="488"/>
      <c r="H1146" s="488"/>
      <c r="I1146" s="488"/>
      <c r="J1146" s="494" t="str">
        <f>IF(基本情報入力シート!M1183="","",基本情報入力シート!M1183)</f>
        <v/>
      </c>
      <c r="K1146" s="495" t="str">
        <f>IF(基本情報入力シート!R1183="","",基本情報入力シート!R1183)</f>
        <v/>
      </c>
      <c r="L1146" s="495" t="str">
        <f>IF(基本情報入力シート!W1183="","",基本情報入力シート!W1183)</f>
        <v/>
      </c>
      <c r="M1146" s="502" t="str">
        <f>IF(基本情報入力シート!X1183="","",基本情報入力シート!X1183)</f>
        <v/>
      </c>
      <c r="N1146" s="512" t="str">
        <f>IF(基本情報入力シート!Y1183="","",基本情報入力シート!Y1183)</f>
        <v/>
      </c>
      <c r="O1146" s="519"/>
      <c r="P1146" s="523"/>
      <c r="Q1146" s="526"/>
      <c r="R1146" s="533"/>
      <c r="S1146" s="537"/>
      <c r="T1146" s="541" t="e">
        <v>#N/A</v>
      </c>
      <c r="U1146" s="545"/>
      <c r="V1146" s="551"/>
      <c r="W1146" s="552"/>
      <c r="X1146" s="560" t="e">
        <v>#N/A</v>
      </c>
      <c r="Y1146" s="560"/>
      <c r="Z1146" s="564"/>
      <c r="AA1146" s="569"/>
      <c r="AB1146" s="573" t="e">
        <v>#N/A</v>
      </c>
      <c r="AC1146" s="577"/>
      <c r="AD1146" s="580" t="str">
        <f t="shared" si="68"/>
        <v/>
      </c>
      <c r="AE1146" s="583" t="str">
        <f t="shared" si="69"/>
        <v/>
      </c>
      <c r="AF1146" s="583" t="str">
        <f t="shared" si="70"/>
        <v/>
      </c>
      <c r="AG1146" s="583" t="str">
        <f t="shared" si="71"/>
        <v/>
      </c>
    </row>
    <row r="1147" spans="1:33" ht="24.9" customHeight="1">
      <c r="A1147" s="477">
        <v>1132</v>
      </c>
      <c r="B1147" s="488" t="str">
        <f>IF(基本情報入力シート!C1184="","",基本情報入力シート!C1184)</f>
        <v/>
      </c>
      <c r="C1147" s="488"/>
      <c r="D1147" s="488"/>
      <c r="E1147" s="488"/>
      <c r="F1147" s="488"/>
      <c r="G1147" s="488"/>
      <c r="H1147" s="488"/>
      <c r="I1147" s="488"/>
      <c r="J1147" s="494" t="str">
        <f>IF(基本情報入力シート!M1184="","",基本情報入力シート!M1184)</f>
        <v/>
      </c>
      <c r="K1147" s="495" t="str">
        <f>IF(基本情報入力シート!R1184="","",基本情報入力シート!R1184)</f>
        <v/>
      </c>
      <c r="L1147" s="495" t="str">
        <f>IF(基本情報入力シート!W1184="","",基本情報入力シート!W1184)</f>
        <v/>
      </c>
      <c r="M1147" s="502" t="str">
        <f>IF(基本情報入力シート!X1184="","",基本情報入力シート!X1184)</f>
        <v/>
      </c>
      <c r="N1147" s="512" t="str">
        <f>IF(基本情報入力シート!Y1184="","",基本情報入力シート!Y1184)</f>
        <v/>
      </c>
      <c r="O1147" s="519"/>
      <c r="P1147" s="523"/>
      <c r="Q1147" s="526"/>
      <c r="R1147" s="533"/>
      <c r="S1147" s="537"/>
      <c r="T1147" s="541" t="e">
        <v>#N/A</v>
      </c>
      <c r="U1147" s="545"/>
      <c r="V1147" s="551"/>
      <c r="W1147" s="552"/>
      <c r="X1147" s="560" t="e">
        <v>#N/A</v>
      </c>
      <c r="Y1147" s="560"/>
      <c r="Z1147" s="564"/>
      <c r="AA1147" s="569"/>
      <c r="AB1147" s="573" t="e">
        <v>#N/A</v>
      </c>
      <c r="AC1147" s="577"/>
      <c r="AD1147" s="580" t="str">
        <f t="shared" si="68"/>
        <v/>
      </c>
      <c r="AE1147" s="583" t="str">
        <f t="shared" si="69"/>
        <v/>
      </c>
      <c r="AF1147" s="583" t="str">
        <f t="shared" si="70"/>
        <v/>
      </c>
      <c r="AG1147" s="583" t="str">
        <f t="shared" si="71"/>
        <v/>
      </c>
    </row>
    <row r="1148" spans="1:33" ht="24.9" customHeight="1">
      <c r="A1148" s="477">
        <v>1133</v>
      </c>
      <c r="B1148" s="488" t="str">
        <f>IF(基本情報入力シート!C1185="","",基本情報入力シート!C1185)</f>
        <v/>
      </c>
      <c r="C1148" s="488"/>
      <c r="D1148" s="488"/>
      <c r="E1148" s="488"/>
      <c r="F1148" s="488"/>
      <c r="G1148" s="488"/>
      <c r="H1148" s="488"/>
      <c r="I1148" s="488"/>
      <c r="J1148" s="494" t="str">
        <f>IF(基本情報入力シート!M1185="","",基本情報入力シート!M1185)</f>
        <v/>
      </c>
      <c r="K1148" s="495" t="str">
        <f>IF(基本情報入力シート!R1185="","",基本情報入力シート!R1185)</f>
        <v/>
      </c>
      <c r="L1148" s="495" t="str">
        <f>IF(基本情報入力シート!W1185="","",基本情報入力シート!W1185)</f>
        <v/>
      </c>
      <c r="M1148" s="502" t="str">
        <f>IF(基本情報入力シート!X1185="","",基本情報入力シート!X1185)</f>
        <v/>
      </c>
      <c r="N1148" s="512" t="str">
        <f>IF(基本情報入力シート!Y1185="","",基本情報入力シート!Y1185)</f>
        <v/>
      </c>
      <c r="O1148" s="519"/>
      <c r="P1148" s="523"/>
      <c r="Q1148" s="526"/>
      <c r="R1148" s="533"/>
      <c r="S1148" s="537"/>
      <c r="T1148" s="541" t="e">
        <v>#N/A</v>
      </c>
      <c r="U1148" s="545"/>
      <c r="V1148" s="551"/>
      <c r="W1148" s="552"/>
      <c r="X1148" s="560" t="e">
        <v>#N/A</v>
      </c>
      <c r="Y1148" s="560"/>
      <c r="Z1148" s="564"/>
      <c r="AA1148" s="569"/>
      <c r="AB1148" s="573" t="e">
        <v>#N/A</v>
      </c>
      <c r="AC1148" s="577"/>
      <c r="AD1148" s="580" t="str">
        <f t="shared" si="68"/>
        <v/>
      </c>
      <c r="AE1148" s="583" t="str">
        <f t="shared" si="69"/>
        <v/>
      </c>
      <c r="AF1148" s="583" t="str">
        <f t="shared" si="70"/>
        <v/>
      </c>
      <c r="AG1148" s="583" t="str">
        <f t="shared" si="71"/>
        <v/>
      </c>
    </row>
    <row r="1149" spans="1:33" ht="24.9" customHeight="1">
      <c r="A1149" s="477">
        <v>1134</v>
      </c>
      <c r="B1149" s="488" t="str">
        <f>IF(基本情報入力シート!C1186="","",基本情報入力シート!C1186)</f>
        <v/>
      </c>
      <c r="C1149" s="488"/>
      <c r="D1149" s="488"/>
      <c r="E1149" s="488"/>
      <c r="F1149" s="488"/>
      <c r="G1149" s="488"/>
      <c r="H1149" s="488"/>
      <c r="I1149" s="488"/>
      <c r="J1149" s="494" t="str">
        <f>IF(基本情報入力シート!M1186="","",基本情報入力シート!M1186)</f>
        <v/>
      </c>
      <c r="K1149" s="495" t="str">
        <f>IF(基本情報入力シート!R1186="","",基本情報入力シート!R1186)</f>
        <v/>
      </c>
      <c r="L1149" s="495" t="str">
        <f>IF(基本情報入力シート!W1186="","",基本情報入力シート!W1186)</f>
        <v/>
      </c>
      <c r="M1149" s="502" t="str">
        <f>IF(基本情報入力シート!X1186="","",基本情報入力シート!X1186)</f>
        <v/>
      </c>
      <c r="N1149" s="512" t="str">
        <f>IF(基本情報入力シート!Y1186="","",基本情報入力シート!Y1186)</f>
        <v/>
      </c>
      <c r="O1149" s="519"/>
      <c r="P1149" s="523"/>
      <c r="Q1149" s="526"/>
      <c r="R1149" s="533"/>
      <c r="S1149" s="537"/>
      <c r="T1149" s="541" t="e">
        <v>#N/A</v>
      </c>
      <c r="U1149" s="545"/>
      <c r="V1149" s="551"/>
      <c r="W1149" s="552"/>
      <c r="X1149" s="560" t="e">
        <v>#N/A</v>
      </c>
      <c r="Y1149" s="560"/>
      <c r="Z1149" s="564"/>
      <c r="AA1149" s="569"/>
      <c r="AB1149" s="573" t="e">
        <v>#N/A</v>
      </c>
      <c r="AC1149" s="577"/>
      <c r="AD1149" s="580" t="str">
        <f t="shared" si="68"/>
        <v/>
      </c>
      <c r="AE1149" s="583" t="str">
        <f t="shared" si="69"/>
        <v/>
      </c>
      <c r="AF1149" s="583" t="str">
        <f t="shared" si="70"/>
        <v/>
      </c>
      <c r="AG1149" s="583" t="str">
        <f t="shared" si="71"/>
        <v/>
      </c>
    </row>
    <row r="1150" spans="1:33" ht="24.9" customHeight="1">
      <c r="A1150" s="477">
        <v>1135</v>
      </c>
      <c r="B1150" s="488" t="str">
        <f>IF(基本情報入力シート!C1187="","",基本情報入力シート!C1187)</f>
        <v/>
      </c>
      <c r="C1150" s="488"/>
      <c r="D1150" s="488"/>
      <c r="E1150" s="488"/>
      <c r="F1150" s="488"/>
      <c r="G1150" s="488"/>
      <c r="H1150" s="488"/>
      <c r="I1150" s="488"/>
      <c r="J1150" s="494" t="str">
        <f>IF(基本情報入力シート!M1187="","",基本情報入力シート!M1187)</f>
        <v/>
      </c>
      <c r="K1150" s="495" t="str">
        <f>IF(基本情報入力シート!R1187="","",基本情報入力シート!R1187)</f>
        <v/>
      </c>
      <c r="L1150" s="495" t="str">
        <f>IF(基本情報入力シート!W1187="","",基本情報入力シート!W1187)</f>
        <v/>
      </c>
      <c r="M1150" s="502" t="str">
        <f>IF(基本情報入力シート!X1187="","",基本情報入力シート!X1187)</f>
        <v/>
      </c>
      <c r="N1150" s="512" t="str">
        <f>IF(基本情報入力シート!Y1187="","",基本情報入力シート!Y1187)</f>
        <v/>
      </c>
      <c r="O1150" s="519"/>
      <c r="P1150" s="523"/>
      <c r="Q1150" s="526"/>
      <c r="R1150" s="533"/>
      <c r="S1150" s="537"/>
      <c r="T1150" s="541" t="e">
        <v>#N/A</v>
      </c>
      <c r="U1150" s="545"/>
      <c r="V1150" s="551"/>
      <c r="W1150" s="552"/>
      <c r="X1150" s="560" t="e">
        <v>#N/A</v>
      </c>
      <c r="Y1150" s="560"/>
      <c r="Z1150" s="564"/>
      <c r="AA1150" s="569"/>
      <c r="AB1150" s="573" t="e">
        <v>#N/A</v>
      </c>
      <c r="AC1150" s="577"/>
      <c r="AD1150" s="580" t="str">
        <f t="shared" si="68"/>
        <v/>
      </c>
      <c r="AE1150" s="583" t="str">
        <f t="shared" si="69"/>
        <v/>
      </c>
      <c r="AF1150" s="583" t="str">
        <f t="shared" si="70"/>
        <v/>
      </c>
      <c r="AG1150" s="583" t="str">
        <f t="shared" si="71"/>
        <v/>
      </c>
    </row>
    <row r="1151" spans="1:33" ht="24.9" customHeight="1">
      <c r="A1151" s="477">
        <v>1136</v>
      </c>
      <c r="B1151" s="488" t="str">
        <f>IF(基本情報入力シート!C1188="","",基本情報入力シート!C1188)</f>
        <v/>
      </c>
      <c r="C1151" s="488"/>
      <c r="D1151" s="488"/>
      <c r="E1151" s="488"/>
      <c r="F1151" s="488"/>
      <c r="G1151" s="488"/>
      <c r="H1151" s="488"/>
      <c r="I1151" s="488"/>
      <c r="J1151" s="494" t="str">
        <f>IF(基本情報入力シート!M1188="","",基本情報入力シート!M1188)</f>
        <v/>
      </c>
      <c r="K1151" s="495" t="str">
        <f>IF(基本情報入力シート!R1188="","",基本情報入力シート!R1188)</f>
        <v/>
      </c>
      <c r="L1151" s="495" t="str">
        <f>IF(基本情報入力シート!W1188="","",基本情報入力シート!W1188)</f>
        <v/>
      </c>
      <c r="M1151" s="502" t="str">
        <f>IF(基本情報入力シート!X1188="","",基本情報入力シート!X1188)</f>
        <v/>
      </c>
      <c r="N1151" s="512" t="str">
        <f>IF(基本情報入力シート!Y1188="","",基本情報入力シート!Y1188)</f>
        <v/>
      </c>
      <c r="O1151" s="519"/>
      <c r="P1151" s="523"/>
      <c r="Q1151" s="526"/>
      <c r="R1151" s="533"/>
      <c r="S1151" s="537"/>
      <c r="T1151" s="541" t="e">
        <v>#N/A</v>
      </c>
      <c r="U1151" s="545"/>
      <c r="V1151" s="551"/>
      <c r="W1151" s="552"/>
      <c r="X1151" s="560" t="e">
        <v>#N/A</v>
      </c>
      <c r="Y1151" s="560"/>
      <c r="Z1151" s="564"/>
      <c r="AA1151" s="569"/>
      <c r="AB1151" s="573" t="e">
        <v>#N/A</v>
      </c>
      <c r="AC1151" s="577"/>
      <c r="AD1151" s="580" t="str">
        <f t="shared" si="68"/>
        <v/>
      </c>
      <c r="AE1151" s="583" t="str">
        <f t="shared" si="69"/>
        <v/>
      </c>
      <c r="AF1151" s="583" t="str">
        <f t="shared" si="70"/>
        <v/>
      </c>
      <c r="AG1151" s="583" t="str">
        <f t="shared" si="71"/>
        <v/>
      </c>
    </row>
    <row r="1152" spans="1:33" ht="24.9" customHeight="1">
      <c r="A1152" s="477">
        <v>1137</v>
      </c>
      <c r="B1152" s="488" t="str">
        <f>IF(基本情報入力シート!C1189="","",基本情報入力シート!C1189)</f>
        <v/>
      </c>
      <c r="C1152" s="488"/>
      <c r="D1152" s="488"/>
      <c r="E1152" s="488"/>
      <c r="F1152" s="488"/>
      <c r="G1152" s="488"/>
      <c r="H1152" s="488"/>
      <c r="I1152" s="488"/>
      <c r="J1152" s="494" t="str">
        <f>IF(基本情報入力シート!M1189="","",基本情報入力シート!M1189)</f>
        <v/>
      </c>
      <c r="K1152" s="495" t="str">
        <f>IF(基本情報入力シート!R1189="","",基本情報入力シート!R1189)</f>
        <v/>
      </c>
      <c r="L1152" s="495" t="str">
        <f>IF(基本情報入力シート!W1189="","",基本情報入力シート!W1189)</f>
        <v/>
      </c>
      <c r="M1152" s="502" t="str">
        <f>IF(基本情報入力シート!X1189="","",基本情報入力シート!X1189)</f>
        <v/>
      </c>
      <c r="N1152" s="512" t="str">
        <f>IF(基本情報入力シート!Y1189="","",基本情報入力シート!Y1189)</f>
        <v/>
      </c>
      <c r="O1152" s="519"/>
      <c r="P1152" s="523"/>
      <c r="Q1152" s="526"/>
      <c r="R1152" s="533"/>
      <c r="S1152" s="537"/>
      <c r="T1152" s="541" t="e">
        <v>#N/A</v>
      </c>
      <c r="U1152" s="545"/>
      <c r="V1152" s="551"/>
      <c r="W1152" s="552"/>
      <c r="X1152" s="560" t="e">
        <v>#N/A</v>
      </c>
      <c r="Y1152" s="560"/>
      <c r="Z1152" s="564"/>
      <c r="AA1152" s="569"/>
      <c r="AB1152" s="573" t="e">
        <v>#N/A</v>
      </c>
      <c r="AC1152" s="577"/>
      <c r="AD1152" s="580" t="str">
        <f t="shared" si="68"/>
        <v/>
      </c>
      <c r="AE1152" s="583" t="str">
        <f t="shared" si="69"/>
        <v/>
      </c>
      <c r="AF1152" s="583" t="str">
        <f t="shared" si="70"/>
        <v/>
      </c>
      <c r="AG1152" s="583" t="str">
        <f t="shared" si="71"/>
        <v/>
      </c>
    </row>
    <row r="1153" spans="1:33" ht="24.9" customHeight="1">
      <c r="A1153" s="477">
        <v>1138</v>
      </c>
      <c r="B1153" s="488" t="str">
        <f>IF(基本情報入力シート!C1190="","",基本情報入力シート!C1190)</f>
        <v/>
      </c>
      <c r="C1153" s="488"/>
      <c r="D1153" s="488"/>
      <c r="E1153" s="488"/>
      <c r="F1153" s="488"/>
      <c r="G1153" s="488"/>
      <c r="H1153" s="488"/>
      <c r="I1153" s="488"/>
      <c r="J1153" s="494" t="str">
        <f>IF(基本情報入力シート!M1190="","",基本情報入力シート!M1190)</f>
        <v/>
      </c>
      <c r="K1153" s="495" t="str">
        <f>IF(基本情報入力シート!R1190="","",基本情報入力シート!R1190)</f>
        <v/>
      </c>
      <c r="L1153" s="495" t="str">
        <f>IF(基本情報入力シート!W1190="","",基本情報入力シート!W1190)</f>
        <v/>
      </c>
      <c r="M1153" s="502" t="str">
        <f>IF(基本情報入力シート!X1190="","",基本情報入力シート!X1190)</f>
        <v/>
      </c>
      <c r="N1153" s="512" t="str">
        <f>IF(基本情報入力シート!Y1190="","",基本情報入力シート!Y1190)</f>
        <v/>
      </c>
      <c r="O1153" s="519"/>
      <c r="P1153" s="523"/>
      <c r="Q1153" s="526"/>
      <c r="R1153" s="533"/>
      <c r="S1153" s="537"/>
      <c r="T1153" s="541" t="e">
        <v>#N/A</v>
      </c>
      <c r="U1153" s="545"/>
      <c r="V1153" s="551"/>
      <c r="W1153" s="552"/>
      <c r="X1153" s="560" t="e">
        <v>#N/A</v>
      </c>
      <c r="Y1153" s="560"/>
      <c r="Z1153" s="564"/>
      <c r="AA1153" s="569"/>
      <c r="AB1153" s="573" t="e">
        <v>#N/A</v>
      </c>
      <c r="AC1153" s="577"/>
      <c r="AD1153" s="580" t="str">
        <f t="shared" si="68"/>
        <v/>
      </c>
      <c r="AE1153" s="583" t="str">
        <f t="shared" si="69"/>
        <v/>
      </c>
      <c r="AF1153" s="583" t="str">
        <f t="shared" si="70"/>
        <v/>
      </c>
      <c r="AG1153" s="583" t="str">
        <f t="shared" si="71"/>
        <v/>
      </c>
    </row>
    <row r="1154" spans="1:33" ht="24.9" customHeight="1">
      <c r="A1154" s="477">
        <v>1139</v>
      </c>
      <c r="B1154" s="488" t="str">
        <f>IF(基本情報入力シート!C1191="","",基本情報入力シート!C1191)</f>
        <v/>
      </c>
      <c r="C1154" s="488"/>
      <c r="D1154" s="488"/>
      <c r="E1154" s="488"/>
      <c r="F1154" s="488"/>
      <c r="G1154" s="488"/>
      <c r="H1154" s="488"/>
      <c r="I1154" s="488"/>
      <c r="J1154" s="494" t="str">
        <f>IF(基本情報入力シート!M1191="","",基本情報入力シート!M1191)</f>
        <v/>
      </c>
      <c r="K1154" s="495" t="str">
        <f>IF(基本情報入力シート!R1191="","",基本情報入力シート!R1191)</f>
        <v/>
      </c>
      <c r="L1154" s="495" t="str">
        <f>IF(基本情報入力シート!W1191="","",基本情報入力シート!W1191)</f>
        <v/>
      </c>
      <c r="M1154" s="502" t="str">
        <f>IF(基本情報入力シート!X1191="","",基本情報入力シート!X1191)</f>
        <v/>
      </c>
      <c r="N1154" s="512" t="str">
        <f>IF(基本情報入力シート!Y1191="","",基本情報入力シート!Y1191)</f>
        <v/>
      </c>
      <c r="O1154" s="519"/>
      <c r="P1154" s="523"/>
      <c r="Q1154" s="526"/>
      <c r="R1154" s="533"/>
      <c r="S1154" s="537"/>
      <c r="T1154" s="541" t="e">
        <v>#N/A</v>
      </c>
      <c r="U1154" s="545"/>
      <c r="V1154" s="551"/>
      <c r="W1154" s="552"/>
      <c r="X1154" s="560" t="e">
        <v>#N/A</v>
      </c>
      <c r="Y1154" s="560"/>
      <c r="Z1154" s="564"/>
      <c r="AA1154" s="569"/>
      <c r="AB1154" s="573" t="e">
        <v>#N/A</v>
      </c>
      <c r="AC1154" s="577"/>
      <c r="AD1154" s="580" t="str">
        <f t="shared" si="68"/>
        <v/>
      </c>
      <c r="AE1154" s="583" t="str">
        <f t="shared" si="69"/>
        <v/>
      </c>
      <c r="AF1154" s="583" t="str">
        <f t="shared" si="70"/>
        <v/>
      </c>
      <c r="AG1154" s="583" t="str">
        <f t="shared" si="71"/>
        <v/>
      </c>
    </row>
    <row r="1155" spans="1:33" ht="24.9" customHeight="1">
      <c r="A1155" s="477">
        <v>1140</v>
      </c>
      <c r="B1155" s="488" t="str">
        <f>IF(基本情報入力シート!C1192="","",基本情報入力シート!C1192)</f>
        <v/>
      </c>
      <c r="C1155" s="488"/>
      <c r="D1155" s="488"/>
      <c r="E1155" s="488"/>
      <c r="F1155" s="488"/>
      <c r="G1155" s="488"/>
      <c r="H1155" s="488"/>
      <c r="I1155" s="488"/>
      <c r="J1155" s="494" t="str">
        <f>IF(基本情報入力シート!M1192="","",基本情報入力シート!M1192)</f>
        <v/>
      </c>
      <c r="K1155" s="495" t="str">
        <f>IF(基本情報入力シート!R1192="","",基本情報入力シート!R1192)</f>
        <v/>
      </c>
      <c r="L1155" s="495" t="str">
        <f>IF(基本情報入力シート!W1192="","",基本情報入力シート!W1192)</f>
        <v/>
      </c>
      <c r="M1155" s="502" t="str">
        <f>IF(基本情報入力シート!X1192="","",基本情報入力シート!X1192)</f>
        <v/>
      </c>
      <c r="N1155" s="512" t="str">
        <f>IF(基本情報入力シート!Y1192="","",基本情報入力シート!Y1192)</f>
        <v/>
      </c>
      <c r="O1155" s="519"/>
      <c r="P1155" s="523"/>
      <c r="Q1155" s="526"/>
      <c r="R1155" s="533"/>
      <c r="S1155" s="537"/>
      <c r="T1155" s="541" t="e">
        <v>#N/A</v>
      </c>
      <c r="U1155" s="545"/>
      <c r="V1155" s="551"/>
      <c r="W1155" s="552"/>
      <c r="X1155" s="560" t="e">
        <v>#N/A</v>
      </c>
      <c r="Y1155" s="560"/>
      <c r="Z1155" s="564"/>
      <c r="AA1155" s="569"/>
      <c r="AB1155" s="573" t="e">
        <v>#N/A</v>
      </c>
      <c r="AC1155" s="577"/>
      <c r="AD1155" s="580" t="str">
        <f t="shared" si="68"/>
        <v/>
      </c>
      <c r="AE1155" s="583" t="str">
        <f t="shared" si="69"/>
        <v/>
      </c>
      <c r="AF1155" s="583" t="str">
        <f t="shared" si="70"/>
        <v/>
      </c>
      <c r="AG1155" s="583" t="str">
        <f t="shared" si="71"/>
        <v/>
      </c>
    </row>
    <row r="1156" spans="1:33" ht="24.9" customHeight="1">
      <c r="A1156" s="477">
        <v>1141</v>
      </c>
      <c r="B1156" s="488" t="str">
        <f>IF(基本情報入力シート!C1193="","",基本情報入力シート!C1193)</f>
        <v/>
      </c>
      <c r="C1156" s="488"/>
      <c r="D1156" s="488"/>
      <c r="E1156" s="488"/>
      <c r="F1156" s="488"/>
      <c r="G1156" s="488"/>
      <c r="H1156" s="488"/>
      <c r="I1156" s="488"/>
      <c r="J1156" s="494" t="str">
        <f>IF(基本情報入力シート!M1193="","",基本情報入力シート!M1193)</f>
        <v/>
      </c>
      <c r="K1156" s="495" t="str">
        <f>IF(基本情報入力シート!R1193="","",基本情報入力シート!R1193)</f>
        <v/>
      </c>
      <c r="L1156" s="495" t="str">
        <f>IF(基本情報入力シート!W1193="","",基本情報入力シート!W1193)</f>
        <v/>
      </c>
      <c r="M1156" s="502" t="str">
        <f>IF(基本情報入力シート!X1193="","",基本情報入力シート!X1193)</f>
        <v/>
      </c>
      <c r="N1156" s="512" t="str">
        <f>IF(基本情報入力シート!Y1193="","",基本情報入力シート!Y1193)</f>
        <v/>
      </c>
      <c r="O1156" s="519"/>
      <c r="P1156" s="523"/>
      <c r="Q1156" s="526"/>
      <c r="R1156" s="533"/>
      <c r="S1156" s="537"/>
      <c r="T1156" s="541" t="e">
        <v>#N/A</v>
      </c>
      <c r="U1156" s="545"/>
      <c r="V1156" s="551"/>
      <c r="W1156" s="552"/>
      <c r="X1156" s="560" t="e">
        <v>#N/A</v>
      </c>
      <c r="Y1156" s="560"/>
      <c r="Z1156" s="564"/>
      <c r="AA1156" s="569"/>
      <c r="AB1156" s="573" t="e">
        <v>#N/A</v>
      </c>
      <c r="AC1156" s="577"/>
      <c r="AD1156" s="580" t="str">
        <f t="shared" si="68"/>
        <v/>
      </c>
      <c r="AE1156" s="583" t="str">
        <f t="shared" si="69"/>
        <v/>
      </c>
      <c r="AF1156" s="583" t="str">
        <f t="shared" si="70"/>
        <v/>
      </c>
      <c r="AG1156" s="583" t="str">
        <f t="shared" si="71"/>
        <v/>
      </c>
    </row>
    <row r="1157" spans="1:33" ht="24.9" customHeight="1">
      <c r="A1157" s="477">
        <v>1142</v>
      </c>
      <c r="B1157" s="488" t="str">
        <f>IF(基本情報入力シート!C1194="","",基本情報入力シート!C1194)</f>
        <v/>
      </c>
      <c r="C1157" s="488"/>
      <c r="D1157" s="488"/>
      <c r="E1157" s="488"/>
      <c r="F1157" s="488"/>
      <c r="G1157" s="488"/>
      <c r="H1157" s="488"/>
      <c r="I1157" s="488"/>
      <c r="J1157" s="494" t="str">
        <f>IF(基本情報入力シート!M1194="","",基本情報入力シート!M1194)</f>
        <v/>
      </c>
      <c r="K1157" s="495" t="str">
        <f>IF(基本情報入力シート!R1194="","",基本情報入力シート!R1194)</f>
        <v/>
      </c>
      <c r="L1157" s="495" t="str">
        <f>IF(基本情報入力シート!W1194="","",基本情報入力シート!W1194)</f>
        <v/>
      </c>
      <c r="M1157" s="502" t="str">
        <f>IF(基本情報入力シート!X1194="","",基本情報入力シート!X1194)</f>
        <v/>
      </c>
      <c r="N1157" s="512" t="str">
        <f>IF(基本情報入力シート!Y1194="","",基本情報入力シート!Y1194)</f>
        <v/>
      </c>
      <c r="O1157" s="519"/>
      <c r="P1157" s="523"/>
      <c r="Q1157" s="526"/>
      <c r="R1157" s="533"/>
      <c r="S1157" s="537"/>
      <c r="T1157" s="541" t="e">
        <v>#N/A</v>
      </c>
      <c r="U1157" s="545"/>
      <c r="V1157" s="551"/>
      <c r="W1157" s="552"/>
      <c r="X1157" s="560" t="e">
        <v>#N/A</v>
      </c>
      <c r="Y1157" s="560"/>
      <c r="Z1157" s="564"/>
      <c r="AA1157" s="569"/>
      <c r="AB1157" s="573" t="e">
        <v>#N/A</v>
      </c>
      <c r="AC1157" s="577"/>
      <c r="AD1157" s="580" t="str">
        <f t="shared" si="68"/>
        <v/>
      </c>
      <c r="AE1157" s="583" t="str">
        <f t="shared" si="69"/>
        <v/>
      </c>
      <c r="AF1157" s="583" t="str">
        <f t="shared" si="70"/>
        <v/>
      </c>
      <c r="AG1157" s="583" t="str">
        <f t="shared" si="71"/>
        <v/>
      </c>
    </row>
    <row r="1158" spans="1:33" ht="24.9" customHeight="1">
      <c r="A1158" s="477">
        <v>1143</v>
      </c>
      <c r="B1158" s="488" t="str">
        <f>IF(基本情報入力シート!C1195="","",基本情報入力シート!C1195)</f>
        <v/>
      </c>
      <c r="C1158" s="488"/>
      <c r="D1158" s="488"/>
      <c r="E1158" s="488"/>
      <c r="F1158" s="488"/>
      <c r="G1158" s="488"/>
      <c r="H1158" s="488"/>
      <c r="I1158" s="488"/>
      <c r="J1158" s="494" t="str">
        <f>IF(基本情報入力シート!M1195="","",基本情報入力シート!M1195)</f>
        <v/>
      </c>
      <c r="K1158" s="495" t="str">
        <f>IF(基本情報入力シート!R1195="","",基本情報入力シート!R1195)</f>
        <v/>
      </c>
      <c r="L1158" s="495" t="str">
        <f>IF(基本情報入力シート!W1195="","",基本情報入力シート!W1195)</f>
        <v/>
      </c>
      <c r="M1158" s="502" t="str">
        <f>IF(基本情報入力シート!X1195="","",基本情報入力シート!X1195)</f>
        <v/>
      </c>
      <c r="N1158" s="512" t="str">
        <f>IF(基本情報入力シート!Y1195="","",基本情報入力シート!Y1195)</f>
        <v/>
      </c>
      <c r="O1158" s="519"/>
      <c r="P1158" s="523"/>
      <c r="Q1158" s="526"/>
      <c r="R1158" s="533"/>
      <c r="S1158" s="537"/>
      <c r="T1158" s="541" t="e">
        <v>#N/A</v>
      </c>
      <c r="U1158" s="545"/>
      <c r="V1158" s="551"/>
      <c r="W1158" s="552"/>
      <c r="X1158" s="560" t="e">
        <v>#N/A</v>
      </c>
      <c r="Y1158" s="560"/>
      <c r="Z1158" s="564"/>
      <c r="AA1158" s="569"/>
      <c r="AB1158" s="573" t="e">
        <v>#N/A</v>
      </c>
      <c r="AC1158" s="577"/>
      <c r="AD1158" s="580" t="str">
        <f t="shared" si="68"/>
        <v/>
      </c>
      <c r="AE1158" s="583" t="str">
        <f t="shared" si="69"/>
        <v/>
      </c>
      <c r="AF1158" s="583" t="str">
        <f t="shared" si="70"/>
        <v/>
      </c>
      <c r="AG1158" s="583" t="str">
        <f t="shared" si="71"/>
        <v/>
      </c>
    </row>
    <row r="1159" spans="1:33" ht="24.9" customHeight="1">
      <c r="A1159" s="477">
        <v>1144</v>
      </c>
      <c r="B1159" s="488" t="str">
        <f>IF(基本情報入力シート!C1196="","",基本情報入力シート!C1196)</f>
        <v/>
      </c>
      <c r="C1159" s="488"/>
      <c r="D1159" s="488"/>
      <c r="E1159" s="488"/>
      <c r="F1159" s="488"/>
      <c r="G1159" s="488"/>
      <c r="H1159" s="488"/>
      <c r="I1159" s="488"/>
      <c r="J1159" s="494" t="str">
        <f>IF(基本情報入力シート!M1196="","",基本情報入力シート!M1196)</f>
        <v/>
      </c>
      <c r="K1159" s="495" t="str">
        <f>IF(基本情報入力シート!R1196="","",基本情報入力シート!R1196)</f>
        <v/>
      </c>
      <c r="L1159" s="495" t="str">
        <f>IF(基本情報入力シート!W1196="","",基本情報入力シート!W1196)</f>
        <v/>
      </c>
      <c r="M1159" s="502" t="str">
        <f>IF(基本情報入力シート!X1196="","",基本情報入力シート!X1196)</f>
        <v/>
      </c>
      <c r="N1159" s="512" t="str">
        <f>IF(基本情報入力シート!Y1196="","",基本情報入力シート!Y1196)</f>
        <v/>
      </c>
      <c r="O1159" s="519"/>
      <c r="P1159" s="523"/>
      <c r="Q1159" s="526"/>
      <c r="R1159" s="533"/>
      <c r="S1159" s="537"/>
      <c r="T1159" s="541" t="e">
        <v>#N/A</v>
      </c>
      <c r="U1159" s="545"/>
      <c r="V1159" s="551"/>
      <c r="W1159" s="552"/>
      <c r="X1159" s="560" t="e">
        <v>#N/A</v>
      </c>
      <c r="Y1159" s="560"/>
      <c r="Z1159" s="564"/>
      <c r="AA1159" s="569"/>
      <c r="AB1159" s="573" t="e">
        <v>#N/A</v>
      </c>
      <c r="AC1159" s="577"/>
      <c r="AD1159" s="580" t="str">
        <f t="shared" si="68"/>
        <v/>
      </c>
      <c r="AE1159" s="583" t="str">
        <f t="shared" si="69"/>
        <v/>
      </c>
      <c r="AF1159" s="583" t="str">
        <f t="shared" si="70"/>
        <v/>
      </c>
      <c r="AG1159" s="583" t="str">
        <f t="shared" si="71"/>
        <v/>
      </c>
    </row>
    <row r="1160" spans="1:33" ht="24.9" customHeight="1">
      <c r="A1160" s="477">
        <v>1145</v>
      </c>
      <c r="B1160" s="488" t="str">
        <f>IF(基本情報入力シート!C1197="","",基本情報入力シート!C1197)</f>
        <v/>
      </c>
      <c r="C1160" s="488"/>
      <c r="D1160" s="488"/>
      <c r="E1160" s="488"/>
      <c r="F1160" s="488"/>
      <c r="G1160" s="488"/>
      <c r="H1160" s="488"/>
      <c r="I1160" s="488"/>
      <c r="J1160" s="494" t="str">
        <f>IF(基本情報入力シート!M1197="","",基本情報入力シート!M1197)</f>
        <v/>
      </c>
      <c r="K1160" s="495" t="str">
        <f>IF(基本情報入力シート!R1197="","",基本情報入力シート!R1197)</f>
        <v/>
      </c>
      <c r="L1160" s="495" t="str">
        <f>IF(基本情報入力シート!W1197="","",基本情報入力シート!W1197)</f>
        <v/>
      </c>
      <c r="M1160" s="502" t="str">
        <f>IF(基本情報入力シート!X1197="","",基本情報入力シート!X1197)</f>
        <v/>
      </c>
      <c r="N1160" s="512" t="str">
        <f>IF(基本情報入力シート!Y1197="","",基本情報入力シート!Y1197)</f>
        <v/>
      </c>
      <c r="O1160" s="519"/>
      <c r="P1160" s="523"/>
      <c r="Q1160" s="526"/>
      <c r="R1160" s="533"/>
      <c r="S1160" s="537"/>
      <c r="T1160" s="541" t="e">
        <v>#N/A</v>
      </c>
      <c r="U1160" s="545"/>
      <c r="V1160" s="551"/>
      <c r="W1160" s="552"/>
      <c r="X1160" s="560" t="e">
        <v>#N/A</v>
      </c>
      <c r="Y1160" s="560"/>
      <c r="Z1160" s="564"/>
      <c r="AA1160" s="569"/>
      <c r="AB1160" s="573" t="e">
        <v>#N/A</v>
      </c>
      <c r="AC1160" s="577"/>
      <c r="AD1160" s="580" t="str">
        <f t="shared" si="68"/>
        <v/>
      </c>
      <c r="AE1160" s="583" t="str">
        <f t="shared" si="69"/>
        <v/>
      </c>
      <c r="AF1160" s="583" t="str">
        <f t="shared" si="70"/>
        <v/>
      </c>
      <c r="AG1160" s="583" t="str">
        <f t="shared" si="71"/>
        <v/>
      </c>
    </row>
    <row r="1161" spans="1:33" ht="24.9" customHeight="1">
      <c r="A1161" s="477">
        <v>1146</v>
      </c>
      <c r="B1161" s="488" t="str">
        <f>IF(基本情報入力シート!C1198="","",基本情報入力シート!C1198)</f>
        <v/>
      </c>
      <c r="C1161" s="488"/>
      <c r="D1161" s="488"/>
      <c r="E1161" s="488"/>
      <c r="F1161" s="488"/>
      <c r="G1161" s="488"/>
      <c r="H1161" s="488"/>
      <c r="I1161" s="488"/>
      <c r="J1161" s="494" t="str">
        <f>IF(基本情報入力シート!M1198="","",基本情報入力シート!M1198)</f>
        <v/>
      </c>
      <c r="K1161" s="495" t="str">
        <f>IF(基本情報入力シート!R1198="","",基本情報入力シート!R1198)</f>
        <v/>
      </c>
      <c r="L1161" s="495" t="str">
        <f>IF(基本情報入力シート!W1198="","",基本情報入力シート!W1198)</f>
        <v/>
      </c>
      <c r="M1161" s="502" t="str">
        <f>IF(基本情報入力シート!X1198="","",基本情報入力シート!X1198)</f>
        <v/>
      </c>
      <c r="N1161" s="512" t="str">
        <f>IF(基本情報入力シート!Y1198="","",基本情報入力シート!Y1198)</f>
        <v/>
      </c>
      <c r="O1161" s="519"/>
      <c r="P1161" s="523"/>
      <c r="Q1161" s="526"/>
      <c r="R1161" s="533"/>
      <c r="S1161" s="537"/>
      <c r="T1161" s="541" t="e">
        <v>#N/A</v>
      </c>
      <c r="U1161" s="545"/>
      <c r="V1161" s="551"/>
      <c r="W1161" s="552"/>
      <c r="X1161" s="560" t="e">
        <v>#N/A</v>
      </c>
      <c r="Y1161" s="560"/>
      <c r="Z1161" s="564"/>
      <c r="AA1161" s="569"/>
      <c r="AB1161" s="573" t="e">
        <v>#N/A</v>
      </c>
      <c r="AC1161" s="577"/>
      <c r="AD1161" s="580" t="str">
        <f t="shared" si="68"/>
        <v/>
      </c>
      <c r="AE1161" s="583" t="str">
        <f t="shared" si="69"/>
        <v/>
      </c>
      <c r="AF1161" s="583" t="str">
        <f t="shared" si="70"/>
        <v/>
      </c>
      <c r="AG1161" s="583" t="str">
        <f t="shared" si="71"/>
        <v/>
      </c>
    </row>
    <row r="1162" spans="1:33" ht="24.9" customHeight="1">
      <c r="A1162" s="477">
        <v>1147</v>
      </c>
      <c r="B1162" s="488" t="str">
        <f>IF(基本情報入力シート!C1199="","",基本情報入力シート!C1199)</f>
        <v/>
      </c>
      <c r="C1162" s="488"/>
      <c r="D1162" s="488"/>
      <c r="E1162" s="488"/>
      <c r="F1162" s="488"/>
      <c r="G1162" s="488"/>
      <c r="H1162" s="488"/>
      <c r="I1162" s="488"/>
      <c r="J1162" s="494" t="str">
        <f>IF(基本情報入力シート!M1199="","",基本情報入力シート!M1199)</f>
        <v/>
      </c>
      <c r="K1162" s="495" t="str">
        <f>IF(基本情報入力シート!R1199="","",基本情報入力シート!R1199)</f>
        <v/>
      </c>
      <c r="L1162" s="495" t="str">
        <f>IF(基本情報入力シート!W1199="","",基本情報入力シート!W1199)</f>
        <v/>
      </c>
      <c r="M1162" s="502" t="str">
        <f>IF(基本情報入力シート!X1199="","",基本情報入力シート!X1199)</f>
        <v/>
      </c>
      <c r="N1162" s="512" t="str">
        <f>IF(基本情報入力シート!Y1199="","",基本情報入力シート!Y1199)</f>
        <v/>
      </c>
      <c r="O1162" s="519"/>
      <c r="P1162" s="523"/>
      <c r="Q1162" s="526"/>
      <c r="R1162" s="533"/>
      <c r="S1162" s="537"/>
      <c r="T1162" s="541" t="e">
        <v>#N/A</v>
      </c>
      <c r="U1162" s="545"/>
      <c r="V1162" s="551"/>
      <c r="W1162" s="552"/>
      <c r="X1162" s="560" t="e">
        <v>#N/A</v>
      </c>
      <c r="Y1162" s="560"/>
      <c r="Z1162" s="564"/>
      <c r="AA1162" s="569"/>
      <c r="AB1162" s="573" t="e">
        <v>#N/A</v>
      </c>
      <c r="AC1162" s="577"/>
      <c r="AD1162" s="580" t="str">
        <f t="shared" si="68"/>
        <v/>
      </c>
      <c r="AE1162" s="583" t="str">
        <f t="shared" si="69"/>
        <v/>
      </c>
      <c r="AF1162" s="583" t="str">
        <f t="shared" si="70"/>
        <v/>
      </c>
      <c r="AG1162" s="583" t="str">
        <f t="shared" si="71"/>
        <v/>
      </c>
    </row>
    <row r="1163" spans="1:33" ht="24.9" customHeight="1">
      <c r="A1163" s="477">
        <v>1148</v>
      </c>
      <c r="B1163" s="488" t="str">
        <f>IF(基本情報入力シート!C1200="","",基本情報入力シート!C1200)</f>
        <v/>
      </c>
      <c r="C1163" s="488"/>
      <c r="D1163" s="488"/>
      <c r="E1163" s="488"/>
      <c r="F1163" s="488"/>
      <c r="G1163" s="488"/>
      <c r="H1163" s="488"/>
      <c r="I1163" s="488"/>
      <c r="J1163" s="494" t="str">
        <f>IF(基本情報入力シート!M1200="","",基本情報入力シート!M1200)</f>
        <v/>
      </c>
      <c r="K1163" s="495" t="str">
        <f>IF(基本情報入力シート!R1200="","",基本情報入力シート!R1200)</f>
        <v/>
      </c>
      <c r="L1163" s="495" t="str">
        <f>IF(基本情報入力シート!W1200="","",基本情報入力シート!W1200)</f>
        <v/>
      </c>
      <c r="M1163" s="502" t="str">
        <f>IF(基本情報入力シート!X1200="","",基本情報入力シート!X1200)</f>
        <v/>
      </c>
      <c r="N1163" s="512" t="str">
        <f>IF(基本情報入力シート!Y1200="","",基本情報入力シート!Y1200)</f>
        <v/>
      </c>
      <c r="O1163" s="519"/>
      <c r="P1163" s="523"/>
      <c r="Q1163" s="526"/>
      <c r="R1163" s="533"/>
      <c r="S1163" s="537"/>
      <c r="T1163" s="541" t="e">
        <v>#N/A</v>
      </c>
      <c r="U1163" s="545"/>
      <c r="V1163" s="551"/>
      <c r="W1163" s="552"/>
      <c r="X1163" s="560" t="e">
        <v>#N/A</v>
      </c>
      <c r="Y1163" s="560"/>
      <c r="Z1163" s="564"/>
      <c r="AA1163" s="569"/>
      <c r="AB1163" s="573" t="e">
        <v>#N/A</v>
      </c>
      <c r="AC1163" s="577"/>
      <c r="AD1163" s="580" t="str">
        <f t="shared" si="68"/>
        <v/>
      </c>
      <c r="AE1163" s="583" t="str">
        <f t="shared" si="69"/>
        <v/>
      </c>
      <c r="AF1163" s="583" t="str">
        <f t="shared" si="70"/>
        <v/>
      </c>
      <c r="AG1163" s="583" t="str">
        <f t="shared" si="71"/>
        <v/>
      </c>
    </row>
    <row r="1164" spans="1:33" ht="24.9" customHeight="1">
      <c r="A1164" s="477">
        <v>1149</v>
      </c>
      <c r="B1164" s="488" t="str">
        <f>IF(基本情報入力シート!C1201="","",基本情報入力シート!C1201)</f>
        <v/>
      </c>
      <c r="C1164" s="488"/>
      <c r="D1164" s="488"/>
      <c r="E1164" s="488"/>
      <c r="F1164" s="488"/>
      <c r="G1164" s="488"/>
      <c r="H1164" s="488"/>
      <c r="I1164" s="488"/>
      <c r="J1164" s="494" t="str">
        <f>IF(基本情報入力シート!M1201="","",基本情報入力シート!M1201)</f>
        <v/>
      </c>
      <c r="K1164" s="495" t="str">
        <f>IF(基本情報入力シート!R1201="","",基本情報入力シート!R1201)</f>
        <v/>
      </c>
      <c r="L1164" s="495" t="str">
        <f>IF(基本情報入力シート!W1201="","",基本情報入力シート!W1201)</f>
        <v/>
      </c>
      <c r="M1164" s="502" t="str">
        <f>IF(基本情報入力シート!X1201="","",基本情報入力シート!X1201)</f>
        <v/>
      </c>
      <c r="N1164" s="512" t="str">
        <f>IF(基本情報入力シート!Y1201="","",基本情報入力シート!Y1201)</f>
        <v/>
      </c>
      <c r="O1164" s="519"/>
      <c r="P1164" s="523"/>
      <c r="Q1164" s="526"/>
      <c r="R1164" s="533"/>
      <c r="S1164" s="537"/>
      <c r="T1164" s="541" t="e">
        <v>#N/A</v>
      </c>
      <c r="U1164" s="545"/>
      <c r="V1164" s="551"/>
      <c r="W1164" s="552"/>
      <c r="X1164" s="560" t="e">
        <v>#N/A</v>
      </c>
      <c r="Y1164" s="560"/>
      <c r="Z1164" s="564"/>
      <c r="AA1164" s="569"/>
      <c r="AB1164" s="573" t="e">
        <v>#N/A</v>
      </c>
      <c r="AC1164" s="577"/>
      <c r="AD1164" s="580" t="str">
        <f t="shared" si="68"/>
        <v/>
      </c>
      <c r="AE1164" s="583" t="str">
        <f t="shared" si="69"/>
        <v/>
      </c>
      <c r="AF1164" s="583" t="str">
        <f t="shared" si="70"/>
        <v/>
      </c>
      <c r="AG1164" s="583" t="str">
        <f t="shared" si="71"/>
        <v/>
      </c>
    </row>
    <row r="1165" spans="1:33" ht="24.9" customHeight="1">
      <c r="A1165" s="477">
        <v>1150</v>
      </c>
      <c r="B1165" s="488" t="str">
        <f>IF(基本情報入力シート!C1202="","",基本情報入力シート!C1202)</f>
        <v/>
      </c>
      <c r="C1165" s="488"/>
      <c r="D1165" s="488"/>
      <c r="E1165" s="488"/>
      <c r="F1165" s="488"/>
      <c r="G1165" s="488"/>
      <c r="H1165" s="488"/>
      <c r="I1165" s="488"/>
      <c r="J1165" s="494" t="str">
        <f>IF(基本情報入力シート!M1202="","",基本情報入力シート!M1202)</f>
        <v/>
      </c>
      <c r="K1165" s="495" t="str">
        <f>IF(基本情報入力シート!R1202="","",基本情報入力シート!R1202)</f>
        <v/>
      </c>
      <c r="L1165" s="495" t="str">
        <f>IF(基本情報入力シート!W1202="","",基本情報入力シート!W1202)</f>
        <v/>
      </c>
      <c r="M1165" s="502" t="str">
        <f>IF(基本情報入力シート!X1202="","",基本情報入力シート!X1202)</f>
        <v/>
      </c>
      <c r="N1165" s="512" t="str">
        <f>IF(基本情報入力シート!Y1202="","",基本情報入力シート!Y1202)</f>
        <v/>
      </c>
      <c r="O1165" s="519"/>
      <c r="P1165" s="523"/>
      <c r="Q1165" s="526"/>
      <c r="R1165" s="533"/>
      <c r="S1165" s="537"/>
      <c r="T1165" s="541" t="e">
        <v>#N/A</v>
      </c>
      <c r="U1165" s="545"/>
      <c r="V1165" s="551"/>
      <c r="W1165" s="552"/>
      <c r="X1165" s="560" t="e">
        <v>#N/A</v>
      </c>
      <c r="Y1165" s="560"/>
      <c r="Z1165" s="564"/>
      <c r="AA1165" s="569"/>
      <c r="AB1165" s="573" t="e">
        <v>#N/A</v>
      </c>
      <c r="AC1165" s="577"/>
      <c r="AD1165" s="580" t="str">
        <f t="shared" si="68"/>
        <v/>
      </c>
      <c r="AE1165" s="583" t="str">
        <f t="shared" si="69"/>
        <v/>
      </c>
      <c r="AF1165" s="583" t="str">
        <f t="shared" si="70"/>
        <v/>
      </c>
      <c r="AG1165" s="583" t="str">
        <f t="shared" si="71"/>
        <v/>
      </c>
    </row>
    <row r="1166" spans="1:33" ht="24.9" customHeight="1">
      <c r="A1166" s="477">
        <v>1151</v>
      </c>
      <c r="B1166" s="488" t="str">
        <f>IF(基本情報入力シート!C1203="","",基本情報入力シート!C1203)</f>
        <v/>
      </c>
      <c r="C1166" s="488"/>
      <c r="D1166" s="488"/>
      <c r="E1166" s="488"/>
      <c r="F1166" s="488"/>
      <c r="G1166" s="488"/>
      <c r="H1166" s="488"/>
      <c r="I1166" s="488"/>
      <c r="J1166" s="494" t="str">
        <f>IF(基本情報入力シート!M1203="","",基本情報入力シート!M1203)</f>
        <v/>
      </c>
      <c r="K1166" s="495" t="str">
        <f>IF(基本情報入力シート!R1203="","",基本情報入力シート!R1203)</f>
        <v/>
      </c>
      <c r="L1166" s="495" t="str">
        <f>IF(基本情報入力シート!W1203="","",基本情報入力シート!W1203)</f>
        <v/>
      </c>
      <c r="M1166" s="502" t="str">
        <f>IF(基本情報入力シート!X1203="","",基本情報入力シート!X1203)</f>
        <v/>
      </c>
      <c r="N1166" s="512" t="str">
        <f>IF(基本情報入力シート!Y1203="","",基本情報入力シート!Y1203)</f>
        <v/>
      </c>
      <c r="O1166" s="519"/>
      <c r="P1166" s="523"/>
      <c r="Q1166" s="526"/>
      <c r="R1166" s="533"/>
      <c r="S1166" s="537"/>
      <c r="T1166" s="541" t="e">
        <v>#N/A</v>
      </c>
      <c r="U1166" s="545"/>
      <c r="V1166" s="551"/>
      <c r="W1166" s="552"/>
      <c r="X1166" s="560" t="e">
        <v>#N/A</v>
      </c>
      <c r="Y1166" s="560"/>
      <c r="Z1166" s="564"/>
      <c r="AA1166" s="569"/>
      <c r="AB1166" s="573" t="e">
        <v>#N/A</v>
      </c>
      <c r="AC1166" s="577"/>
      <c r="AD1166" s="580" t="str">
        <f t="shared" si="68"/>
        <v/>
      </c>
      <c r="AE1166" s="583" t="str">
        <f t="shared" si="69"/>
        <v/>
      </c>
      <c r="AF1166" s="583" t="str">
        <f t="shared" si="70"/>
        <v/>
      </c>
      <c r="AG1166" s="583" t="str">
        <f t="shared" si="71"/>
        <v/>
      </c>
    </row>
    <row r="1167" spans="1:33" ht="24.9" customHeight="1">
      <c r="A1167" s="477">
        <v>1152</v>
      </c>
      <c r="B1167" s="488" t="str">
        <f>IF(基本情報入力シート!C1204="","",基本情報入力シート!C1204)</f>
        <v/>
      </c>
      <c r="C1167" s="488"/>
      <c r="D1167" s="488"/>
      <c r="E1167" s="488"/>
      <c r="F1167" s="488"/>
      <c r="G1167" s="488"/>
      <c r="H1167" s="488"/>
      <c r="I1167" s="488"/>
      <c r="J1167" s="494" t="str">
        <f>IF(基本情報入力シート!M1204="","",基本情報入力シート!M1204)</f>
        <v/>
      </c>
      <c r="K1167" s="495" t="str">
        <f>IF(基本情報入力シート!R1204="","",基本情報入力シート!R1204)</f>
        <v/>
      </c>
      <c r="L1167" s="495" t="str">
        <f>IF(基本情報入力シート!W1204="","",基本情報入力シート!W1204)</f>
        <v/>
      </c>
      <c r="M1167" s="502" t="str">
        <f>IF(基本情報入力シート!X1204="","",基本情報入力シート!X1204)</f>
        <v/>
      </c>
      <c r="N1167" s="512" t="str">
        <f>IF(基本情報入力シート!Y1204="","",基本情報入力シート!Y1204)</f>
        <v/>
      </c>
      <c r="O1167" s="519"/>
      <c r="P1167" s="523"/>
      <c r="Q1167" s="526"/>
      <c r="R1167" s="533"/>
      <c r="S1167" s="537"/>
      <c r="T1167" s="541" t="e">
        <v>#N/A</v>
      </c>
      <c r="U1167" s="545"/>
      <c r="V1167" s="551"/>
      <c r="W1167" s="552"/>
      <c r="X1167" s="560" t="e">
        <v>#N/A</v>
      </c>
      <c r="Y1167" s="560"/>
      <c r="Z1167" s="564"/>
      <c r="AA1167" s="569"/>
      <c r="AB1167" s="573" t="e">
        <v>#N/A</v>
      </c>
      <c r="AC1167" s="577"/>
      <c r="AD1167" s="580" t="str">
        <f t="shared" si="68"/>
        <v/>
      </c>
      <c r="AE1167" s="583" t="str">
        <f t="shared" si="69"/>
        <v/>
      </c>
      <c r="AF1167" s="583" t="str">
        <f t="shared" si="70"/>
        <v/>
      </c>
      <c r="AG1167" s="583" t="str">
        <f t="shared" si="71"/>
        <v/>
      </c>
    </row>
    <row r="1168" spans="1:33" ht="24.9" customHeight="1">
      <c r="A1168" s="477">
        <v>1153</v>
      </c>
      <c r="B1168" s="488" t="str">
        <f>IF(基本情報入力シート!C1205="","",基本情報入力シート!C1205)</f>
        <v/>
      </c>
      <c r="C1168" s="488"/>
      <c r="D1168" s="488"/>
      <c r="E1168" s="488"/>
      <c r="F1168" s="488"/>
      <c r="G1168" s="488"/>
      <c r="H1168" s="488"/>
      <c r="I1168" s="488"/>
      <c r="J1168" s="494" t="str">
        <f>IF(基本情報入力シート!M1205="","",基本情報入力シート!M1205)</f>
        <v/>
      </c>
      <c r="K1168" s="495" t="str">
        <f>IF(基本情報入力シート!R1205="","",基本情報入力シート!R1205)</f>
        <v/>
      </c>
      <c r="L1168" s="495" t="str">
        <f>IF(基本情報入力シート!W1205="","",基本情報入力シート!W1205)</f>
        <v/>
      </c>
      <c r="M1168" s="502" t="str">
        <f>IF(基本情報入力シート!X1205="","",基本情報入力シート!X1205)</f>
        <v/>
      </c>
      <c r="N1168" s="512" t="str">
        <f>IF(基本情報入力シート!Y1205="","",基本情報入力シート!Y1205)</f>
        <v/>
      </c>
      <c r="O1168" s="519"/>
      <c r="P1168" s="523"/>
      <c r="Q1168" s="526"/>
      <c r="R1168" s="533"/>
      <c r="S1168" s="537"/>
      <c r="T1168" s="541" t="e">
        <v>#N/A</v>
      </c>
      <c r="U1168" s="545"/>
      <c r="V1168" s="551"/>
      <c r="W1168" s="552"/>
      <c r="X1168" s="560" t="e">
        <v>#N/A</v>
      </c>
      <c r="Y1168" s="560"/>
      <c r="Z1168" s="564"/>
      <c r="AA1168" s="569"/>
      <c r="AB1168" s="573" t="e">
        <v>#N/A</v>
      </c>
      <c r="AC1168" s="577"/>
      <c r="AD1168" s="580" t="str">
        <f t="shared" ref="AD1168:AD1215" si="72">IF(OR(U1168="特定加算Ⅰ",U1168="特定加算Ⅱ"),IF(OR(AND(N1168&lt;&gt;"訪問型サービス（総合事業）",N1168&lt;&gt;"通所型サービス（総合事業）",N1168&lt;&gt;"（介護予防）短期入所生活介護",N1168&lt;&gt;"（介護予防）短期入所療養介護（老健）",N1168&lt;&gt;"（介護予防）短期入所療養介護 （病院等（老健以外）)",N1168&lt;&gt;"（介護予防）短期入所療養介護（医療院）"),W1168&lt;&gt;""),1,""),"")</f>
        <v/>
      </c>
      <c r="AE1168" s="583" t="str">
        <f t="shared" ref="AE1168:AE1215" si="73">IF(AND(O1168="",R1168=""),"",O1168&amp;"から"&amp;R1168)</f>
        <v/>
      </c>
      <c r="AF1168" s="583" t="str">
        <f t="shared" ref="AF1168:AF1215" si="74">IF(AND(P1168="",U1168=""),"",P1168&amp;"から"&amp;U1168)</f>
        <v/>
      </c>
      <c r="AG1168" s="583" t="str">
        <f t="shared" ref="AG1168:AG1215" si="75">IF(AND(Q1168="",Z1168=""),"",Q1168&amp;"から"&amp;Z1168)</f>
        <v/>
      </c>
    </row>
    <row r="1169" spans="1:33" ht="24.9" customHeight="1">
      <c r="A1169" s="477">
        <v>1154</v>
      </c>
      <c r="B1169" s="488" t="str">
        <f>IF(基本情報入力シート!C1206="","",基本情報入力シート!C1206)</f>
        <v/>
      </c>
      <c r="C1169" s="488"/>
      <c r="D1169" s="488"/>
      <c r="E1169" s="488"/>
      <c r="F1169" s="488"/>
      <c r="G1169" s="488"/>
      <c r="H1169" s="488"/>
      <c r="I1169" s="488"/>
      <c r="J1169" s="494" t="str">
        <f>IF(基本情報入力シート!M1206="","",基本情報入力シート!M1206)</f>
        <v/>
      </c>
      <c r="K1169" s="495" t="str">
        <f>IF(基本情報入力シート!R1206="","",基本情報入力シート!R1206)</f>
        <v/>
      </c>
      <c r="L1169" s="495" t="str">
        <f>IF(基本情報入力シート!W1206="","",基本情報入力シート!W1206)</f>
        <v/>
      </c>
      <c r="M1169" s="502" t="str">
        <f>IF(基本情報入力シート!X1206="","",基本情報入力シート!X1206)</f>
        <v/>
      </c>
      <c r="N1169" s="512" t="str">
        <f>IF(基本情報入力シート!Y1206="","",基本情報入力シート!Y1206)</f>
        <v/>
      </c>
      <c r="O1169" s="519"/>
      <c r="P1169" s="523"/>
      <c r="Q1169" s="526"/>
      <c r="R1169" s="533"/>
      <c r="S1169" s="537"/>
      <c r="T1169" s="541" t="e">
        <v>#N/A</v>
      </c>
      <c r="U1169" s="545"/>
      <c r="V1169" s="551"/>
      <c r="W1169" s="552"/>
      <c r="X1169" s="560" t="e">
        <v>#N/A</v>
      </c>
      <c r="Y1169" s="560"/>
      <c r="Z1169" s="564"/>
      <c r="AA1169" s="569"/>
      <c r="AB1169" s="573" t="e">
        <v>#N/A</v>
      </c>
      <c r="AC1169" s="577"/>
      <c r="AD1169" s="580" t="str">
        <f t="shared" si="72"/>
        <v/>
      </c>
      <c r="AE1169" s="583" t="str">
        <f t="shared" si="73"/>
        <v/>
      </c>
      <c r="AF1169" s="583" t="str">
        <f t="shared" si="74"/>
        <v/>
      </c>
      <c r="AG1169" s="583" t="str">
        <f t="shared" si="75"/>
        <v/>
      </c>
    </row>
    <row r="1170" spans="1:33" ht="24.9" customHeight="1">
      <c r="A1170" s="477">
        <v>1155</v>
      </c>
      <c r="B1170" s="488" t="str">
        <f>IF(基本情報入力シート!C1207="","",基本情報入力シート!C1207)</f>
        <v/>
      </c>
      <c r="C1170" s="488"/>
      <c r="D1170" s="488"/>
      <c r="E1170" s="488"/>
      <c r="F1170" s="488"/>
      <c r="G1170" s="488"/>
      <c r="H1170" s="488"/>
      <c r="I1170" s="488"/>
      <c r="J1170" s="494" t="str">
        <f>IF(基本情報入力シート!M1207="","",基本情報入力シート!M1207)</f>
        <v/>
      </c>
      <c r="K1170" s="495" t="str">
        <f>IF(基本情報入力シート!R1207="","",基本情報入力シート!R1207)</f>
        <v/>
      </c>
      <c r="L1170" s="495" t="str">
        <f>IF(基本情報入力シート!W1207="","",基本情報入力シート!W1207)</f>
        <v/>
      </c>
      <c r="M1170" s="502" t="str">
        <f>IF(基本情報入力シート!X1207="","",基本情報入力シート!X1207)</f>
        <v/>
      </c>
      <c r="N1170" s="512" t="str">
        <f>IF(基本情報入力シート!Y1207="","",基本情報入力シート!Y1207)</f>
        <v/>
      </c>
      <c r="O1170" s="519"/>
      <c r="P1170" s="523"/>
      <c r="Q1170" s="526"/>
      <c r="R1170" s="533"/>
      <c r="S1170" s="537"/>
      <c r="T1170" s="541" t="e">
        <v>#N/A</v>
      </c>
      <c r="U1170" s="545"/>
      <c r="V1170" s="551"/>
      <c r="W1170" s="552"/>
      <c r="X1170" s="560" t="e">
        <v>#N/A</v>
      </c>
      <c r="Y1170" s="560"/>
      <c r="Z1170" s="564"/>
      <c r="AA1170" s="569"/>
      <c r="AB1170" s="573" t="e">
        <v>#N/A</v>
      </c>
      <c r="AC1170" s="577"/>
      <c r="AD1170" s="580" t="str">
        <f t="shared" si="72"/>
        <v/>
      </c>
      <c r="AE1170" s="583" t="str">
        <f t="shared" si="73"/>
        <v/>
      </c>
      <c r="AF1170" s="583" t="str">
        <f t="shared" si="74"/>
        <v/>
      </c>
      <c r="AG1170" s="583" t="str">
        <f t="shared" si="75"/>
        <v/>
      </c>
    </row>
    <row r="1171" spans="1:33" ht="24.9" customHeight="1">
      <c r="A1171" s="477">
        <v>1156</v>
      </c>
      <c r="B1171" s="488" t="str">
        <f>IF(基本情報入力シート!C1208="","",基本情報入力シート!C1208)</f>
        <v/>
      </c>
      <c r="C1171" s="488"/>
      <c r="D1171" s="488"/>
      <c r="E1171" s="488"/>
      <c r="F1171" s="488"/>
      <c r="G1171" s="488"/>
      <c r="H1171" s="488"/>
      <c r="I1171" s="488"/>
      <c r="J1171" s="494" t="str">
        <f>IF(基本情報入力シート!M1208="","",基本情報入力シート!M1208)</f>
        <v/>
      </c>
      <c r="K1171" s="495" t="str">
        <f>IF(基本情報入力シート!R1208="","",基本情報入力シート!R1208)</f>
        <v/>
      </c>
      <c r="L1171" s="495" t="str">
        <f>IF(基本情報入力シート!W1208="","",基本情報入力シート!W1208)</f>
        <v/>
      </c>
      <c r="M1171" s="502" t="str">
        <f>IF(基本情報入力シート!X1208="","",基本情報入力シート!X1208)</f>
        <v/>
      </c>
      <c r="N1171" s="512" t="str">
        <f>IF(基本情報入力シート!Y1208="","",基本情報入力シート!Y1208)</f>
        <v/>
      </c>
      <c r="O1171" s="519"/>
      <c r="P1171" s="523"/>
      <c r="Q1171" s="526"/>
      <c r="R1171" s="533"/>
      <c r="S1171" s="537"/>
      <c r="T1171" s="541" t="e">
        <v>#N/A</v>
      </c>
      <c r="U1171" s="545"/>
      <c r="V1171" s="551"/>
      <c r="W1171" s="552"/>
      <c r="X1171" s="560" t="e">
        <v>#N/A</v>
      </c>
      <c r="Y1171" s="560"/>
      <c r="Z1171" s="564"/>
      <c r="AA1171" s="569"/>
      <c r="AB1171" s="573" t="e">
        <v>#N/A</v>
      </c>
      <c r="AC1171" s="577"/>
      <c r="AD1171" s="580" t="str">
        <f t="shared" si="72"/>
        <v/>
      </c>
      <c r="AE1171" s="583" t="str">
        <f t="shared" si="73"/>
        <v/>
      </c>
      <c r="AF1171" s="583" t="str">
        <f t="shared" si="74"/>
        <v/>
      </c>
      <c r="AG1171" s="583" t="str">
        <f t="shared" si="75"/>
        <v/>
      </c>
    </row>
    <row r="1172" spans="1:33" ht="24.9" customHeight="1">
      <c r="A1172" s="477">
        <v>1157</v>
      </c>
      <c r="B1172" s="488" t="str">
        <f>IF(基本情報入力シート!C1209="","",基本情報入力シート!C1209)</f>
        <v/>
      </c>
      <c r="C1172" s="488"/>
      <c r="D1172" s="488"/>
      <c r="E1172" s="488"/>
      <c r="F1172" s="488"/>
      <c r="G1172" s="488"/>
      <c r="H1172" s="488"/>
      <c r="I1172" s="488"/>
      <c r="J1172" s="494" t="str">
        <f>IF(基本情報入力シート!M1209="","",基本情報入力シート!M1209)</f>
        <v/>
      </c>
      <c r="K1172" s="495" t="str">
        <f>IF(基本情報入力シート!R1209="","",基本情報入力シート!R1209)</f>
        <v/>
      </c>
      <c r="L1172" s="495" t="str">
        <f>IF(基本情報入力シート!W1209="","",基本情報入力シート!W1209)</f>
        <v/>
      </c>
      <c r="M1172" s="502" t="str">
        <f>IF(基本情報入力シート!X1209="","",基本情報入力シート!X1209)</f>
        <v/>
      </c>
      <c r="N1172" s="512" t="str">
        <f>IF(基本情報入力シート!Y1209="","",基本情報入力シート!Y1209)</f>
        <v/>
      </c>
      <c r="O1172" s="519"/>
      <c r="P1172" s="523"/>
      <c r="Q1172" s="526"/>
      <c r="R1172" s="533"/>
      <c r="S1172" s="537"/>
      <c r="T1172" s="541" t="e">
        <v>#N/A</v>
      </c>
      <c r="U1172" s="545"/>
      <c r="V1172" s="551"/>
      <c r="W1172" s="552"/>
      <c r="X1172" s="560" t="e">
        <v>#N/A</v>
      </c>
      <c r="Y1172" s="560"/>
      <c r="Z1172" s="564"/>
      <c r="AA1172" s="569"/>
      <c r="AB1172" s="573" t="e">
        <v>#N/A</v>
      </c>
      <c r="AC1172" s="577"/>
      <c r="AD1172" s="580" t="str">
        <f t="shared" si="72"/>
        <v/>
      </c>
      <c r="AE1172" s="583" t="str">
        <f t="shared" si="73"/>
        <v/>
      </c>
      <c r="AF1172" s="583" t="str">
        <f t="shared" si="74"/>
        <v/>
      </c>
      <c r="AG1172" s="583" t="str">
        <f t="shared" si="75"/>
        <v/>
      </c>
    </row>
    <row r="1173" spans="1:33" ht="24.9" customHeight="1">
      <c r="A1173" s="477">
        <v>1158</v>
      </c>
      <c r="B1173" s="488" t="str">
        <f>IF(基本情報入力シート!C1210="","",基本情報入力シート!C1210)</f>
        <v/>
      </c>
      <c r="C1173" s="488"/>
      <c r="D1173" s="488"/>
      <c r="E1173" s="488"/>
      <c r="F1173" s="488"/>
      <c r="G1173" s="488"/>
      <c r="H1173" s="488"/>
      <c r="I1173" s="488"/>
      <c r="J1173" s="494" t="str">
        <f>IF(基本情報入力シート!M1210="","",基本情報入力シート!M1210)</f>
        <v/>
      </c>
      <c r="K1173" s="495" t="str">
        <f>IF(基本情報入力シート!R1210="","",基本情報入力シート!R1210)</f>
        <v/>
      </c>
      <c r="L1173" s="495" t="str">
        <f>IF(基本情報入力シート!W1210="","",基本情報入力シート!W1210)</f>
        <v/>
      </c>
      <c r="M1173" s="502" t="str">
        <f>IF(基本情報入力シート!X1210="","",基本情報入力シート!X1210)</f>
        <v/>
      </c>
      <c r="N1173" s="512" t="str">
        <f>IF(基本情報入力シート!Y1210="","",基本情報入力シート!Y1210)</f>
        <v/>
      </c>
      <c r="O1173" s="519"/>
      <c r="P1173" s="523"/>
      <c r="Q1173" s="526"/>
      <c r="R1173" s="533"/>
      <c r="S1173" s="537"/>
      <c r="T1173" s="541" t="e">
        <v>#N/A</v>
      </c>
      <c r="U1173" s="545"/>
      <c r="V1173" s="551"/>
      <c r="W1173" s="552"/>
      <c r="X1173" s="560" t="e">
        <v>#N/A</v>
      </c>
      <c r="Y1173" s="560"/>
      <c r="Z1173" s="564"/>
      <c r="AA1173" s="569"/>
      <c r="AB1173" s="573" t="e">
        <v>#N/A</v>
      </c>
      <c r="AC1173" s="577"/>
      <c r="AD1173" s="580" t="str">
        <f t="shared" si="72"/>
        <v/>
      </c>
      <c r="AE1173" s="583" t="str">
        <f t="shared" si="73"/>
        <v/>
      </c>
      <c r="AF1173" s="583" t="str">
        <f t="shared" si="74"/>
        <v/>
      </c>
      <c r="AG1173" s="583" t="str">
        <f t="shared" si="75"/>
        <v/>
      </c>
    </row>
    <row r="1174" spans="1:33" ht="24.9" customHeight="1">
      <c r="A1174" s="477">
        <v>1159</v>
      </c>
      <c r="B1174" s="488" t="str">
        <f>IF(基本情報入力シート!C1211="","",基本情報入力シート!C1211)</f>
        <v/>
      </c>
      <c r="C1174" s="488"/>
      <c r="D1174" s="488"/>
      <c r="E1174" s="488"/>
      <c r="F1174" s="488"/>
      <c r="G1174" s="488"/>
      <c r="H1174" s="488"/>
      <c r="I1174" s="488"/>
      <c r="J1174" s="494" t="str">
        <f>IF(基本情報入力シート!M1211="","",基本情報入力シート!M1211)</f>
        <v/>
      </c>
      <c r="K1174" s="495" t="str">
        <f>IF(基本情報入力シート!R1211="","",基本情報入力シート!R1211)</f>
        <v/>
      </c>
      <c r="L1174" s="495" t="str">
        <f>IF(基本情報入力シート!W1211="","",基本情報入力シート!W1211)</f>
        <v/>
      </c>
      <c r="M1174" s="502" t="str">
        <f>IF(基本情報入力シート!X1211="","",基本情報入力シート!X1211)</f>
        <v/>
      </c>
      <c r="N1174" s="512" t="str">
        <f>IF(基本情報入力シート!Y1211="","",基本情報入力シート!Y1211)</f>
        <v/>
      </c>
      <c r="O1174" s="519"/>
      <c r="P1174" s="523"/>
      <c r="Q1174" s="526"/>
      <c r="R1174" s="533"/>
      <c r="S1174" s="537"/>
      <c r="T1174" s="541" t="e">
        <v>#N/A</v>
      </c>
      <c r="U1174" s="545"/>
      <c r="V1174" s="551"/>
      <c r="W1174" s="552"/>
      <c r="X1174" s="560" t="e">
        <v>#N/A</v>
      </c>
      <c r="Y1174" s="560"/>
      <c r="Z1174" s="564"/>
      <c r="AA1174" s="569"/>
      <c r="AB1174" s="573" t="e">
        <v>#N/A</v>
      </c>
      <c r="AC1174" s="577"/>
      <c r="AD1174" s="580" t="str">
        <f t="shared" si="72"/>
        <v/>
      </c>
      <c r="AE1174" s="583" t="str">
        <f t="shared" si="73"/>
        <v/>
      </c>
      <c r="AF1174" s="583" t="str">
        <f t="shared" si="74"/>
        <v/>
      </c>
      <c r="AG1174" s="583" t="str">
        <f t="shared" si="75"/>
        <v/>
      </c>
    </row>
    <row r="1175" spans="1:33" ht="24.9" customHeight="1">
      <c r="A1175" s="477">
        <v>1160</v>
      </c>
      <c r="B1175" s="488" t="str">
        <f>IF(基本情報入力シート!C1212="","",基本情報入力シート!C1212)</f>
        <v/>
      </c>
      <c r="C1175" s="488"/>
      <c r="D1175" s="488"/>
      <c r="E1175" s="488"/>
      <c r="F1175" s="488"/>
      <c r="G1175" s="488"/>
      <c r="H1175" s="488"/>
      <c r="I1175" s="488"/>
      <c r="J1175" s="494" t="str">
        <f>IF(基本情報入力シート!M1212="","",基本情報入力シート!M1212)</f>
        <v/>
      </c>
      <c r="K1175" s="495" t="str">
        <f>IF(基本情報入力シート!R1212="","",基本情報入力シート!R1212)</f>
        <v/>
      </c>
      <c r="L1175" s="495" t="str">
        <f>IF(基本情報入力シート!W1212="","",基本情報入力シート!W1212)</f>
        <v/>
      </c>
      <c r="M1175" s="502" t="str">
        <f>IF(基本情報入力シート!X1212="","",基本情報入力シート!X1212)</f>
        <v/>
      </c>
      <c r="N1175" s="512" t="str">
        <f>IF(基本情報入力シート!Y1212="","",基本情報入力シート!Y1212)</f>
        <v/>
      </c>
      <c r="O1175" s="519"/>
      <c r="P1175" s="523"/>
      <c r="Q1175" s="526"/>
      <c r="R1175" s="533"/>
      <c r="S1175" s="537"/>
      <c r="T1175" s="541" t="e">
        <v>#N/A</v>
      </c>
      <c r="U1175" s="545"/>
      <c r="V1175" s="551"/>
      <c r="W1175" s="552"/>
      <c r="X1175" s="560" t="e">
        <v>#N/A</v>
      </c>
      <c r="Y1175" s="560"/>
      <c r="Z1175" s="564"/>
      <c r="AA1175" s="569"/>
      <c r="AB1175" s="573" t="e">
        <v>#N/A</v>
      </c>
      <c r="AC1175" s="577"/>
      <c r="AD1175" s="580" t="str">
        <f t="shared" si="72"/>
        <v/>
      </c>
      <c r="AE1175" s="583" t="str">
        <f t="shared" si="73"/>
        <v/>
      </c>
      <c r="AF1175" s="583" t="str">
        <f t="shared" si="74"/>
        <v/>
      </c>
      <c r="AG1175" s="583" t="str">
        <f t="shared" si="75"/>
        <v/>
      </c>
    </row>
    <row r="1176" spans="1:33" ht="24.9" customHeight="1">
      <c r="A1176" s="477">
        <v>1161</v>
      </c>
      <c r="B1176" s="488" t="str">
        <f>IF(基本情報入力シート!C1213="","",基本情報入力シート!C1213)</f>
        <v/>
      </c>
      <c r="C1176" s="488"/>
      <c r="D1176" s="488"/>
      <c r="E1176" s="488"/>
      <c r="F1176" s="488"/>
      <c r="G1176" s="488"/>
      <c r="H1176" s="488"/>
      <c r="I1176" s="488"/>
      <c r="J1176" s="494" t="str">
        <f>IF(基本情報入力シート!M1213="","",基本情報入力シート!M1213)</f>
        <v/>
      </c>
      <c r="K1176" s="495" t="str">
        <f>IF(基本情報入力シート!R1213="","",基本情報入力シート!R1213)</f>
        <v/>
      </c>
      <c r="L1176" s="495" t="str">
        <f>IF(基本情報入力シート!W1213="","",基本情報入力シート!W1213)</f>
        <v/>
      </c>
      <c r="M1176" s="502" t="str">
        <f>IF(基本情報入力シート!X1213="","",基本情報入力シート!X1213)</f>
        <v/>
      </c>
      <c r="N1176" s="512" t="str">
        <f>IF(基本情報入力シート!Y1213="","",基本情報入力シート!Y1213)</f>
        <v/>
      </c>
      <c r="O1176" s="519"/>
      <c r="P1176" s="523"/>
      <c r="Q1176" s="526"/>
      <c r="R1176" s="533"/>
      <c r="S1176" s="537"/>
      <c r="T1176" s="541" t="e">
        <v>#N/A</v>
      </c>
      <c r="U1176" s="545"/>
      <c r="V1176" s="551"/>
      <c r="W1176" s="552"/>
      <c r="X1176" s="560" t="e">
        <v>#N/A</v>
      </c>
      <c r="Y1176" s="560"/>
      <c r="Z1176" s="564"/>
      <c r="AA1176" s="569"/>
      <c r="AB1176" s="573" t="e">
        <v>#N/A</v>
      </c>
      <c r="AC1176" s="577"/>
      <c r="AD1176" s="580" t="str">
        <f t="shared" si="72"/>
        <v/>
      </c>
      <c r="AE1176" s="583" t="str">
        <f t="shared" si="73"/>
        <v/>
      </c>
      <c r="AF1176" s="583" t="str">
        <f t="shared" si="74"/>
        <v/>
      </c>
      <c r="AG1176" s="583" t="str">
        <f t="shared" si="75"/>
        <v/>
      </c>
    </row>
    <row r="1177" spans="1:33" ht="24.9" customHeight="1">
      <c r="A1177" s="477">
        <v>1162</v>
      </c>
      <c r="B1177" s="488" t="str">
        <f>IF(基本情報入力シート!C1214="","",基本情報入力シート!C1214)</f>
        <v/>
      </c>
      <c r="C1177" s="488"/>
      <c r="D1177" s="488"/>
      <c r="E1177" s="488"/>
      <c r="F1177" s="488"/>
      <c r="G1177" s="488"/>
      <c r="H1177" s="488"/>
      <c r="I1177" s="488"/>
      <c r="J1177" s="494" t="str">
        <f>IF(基本情報入力シート!M1214="","",基本情報入力シート!M1214)</f>
        <v/>
      </c>
      <c r="K1177" s="495" t="str">
        <f>IF(基本情報入力シート!R1214="","",基本情報入力シート!R1214)</f>
        <v/>
      </c>
      <c r="L1177" s="495" t="str">
        <f>IF(基本情報入力シート!W1214="","",基本情報入力シート!W1214)</f>
        <v/>
      </c>
      <c r="M1177" s="502" t="str">
        <f>IF(基本情報入力シート!X1214="","",基本情報入力シート!X1214)</f>
        <v/>
      </c>
      <c r="N1177" s="512" t="str">
        <f>IF(基本情報入力シート!Y1214="","",基本情報入力シート!Y1214)</f>
        <v/>
      </c>
      <c r="O1177" s="519"/>
      <c r="P1177" s="523"/>
      <c r="Q1177" s="526"/>
      <c r="R1177" s="533"/>
      <c r="S1177" s="537"/>
      <c r="T1177" s="541" t="e">
        <v>#N/A</v>
      </c>
      <c r="U1177" s="545"/>
      <c r="V1177" s="551"/>
      <c r="W1177" s="552"/>
      <c r="X1177" s="560" t="e">
        <v>#N/A</v>
      </c>
      <c r="Y1177" s="560"/>
      <c r="Z1177" s="564"/>
      <c r="AA1177" s="569"/>
      <c r="AB1177" s="573" t="e">
        <v>#N/A</v>
      </c>
      <c r="AC1177" s="577"/>
      <c r="AD1177" s="580" t="str">
        <f t="shared" si="72"/>
        <v/>
      </c>
      <c r="AE1177" s="583" t="str">
        <f t="shared" si="73"/>
        <v/>
      </c>
      <c r="AF1177" s="583" t="str">
        <f t="shared" si="74"/>
        <v/>
      </c>
      <c r="AG1177" s="583" t="str">
        <f t="shared" si="75"/>
        <v/>
      </c>
    </row>
    <row r="1178" spans="1:33" ht="24.9" customHeight="1">
      <c r="A1178" s="477">
        <v>1163</v>
      </c>
      <c r="B1178" s="488" t="str">
        <f>IF(基本情報入力シート!C1215="","",基本情報入力シート!C1215)</f>
        <v/>
      </c>
      <c r="C1178" s="488"/>
      <c r="D1178" s="488"/>
      <c r="E1178" s="488"/>
      <c r="F1178" s="488"/>
      <c r="G1178" s="488"/>
      <c r="H1178" s="488"/>
      <c r="I1178" s="488"/>
      <c r="J1178" s="494" t="str">
        <f>IF(基本情報入力シート!M1215="","",基本情報入力シート!M1215)</f>
        <v/>
      </c>
      <c r="K1178" s="495" t="str">
        <f>IF(基本情報入力シート!R1215="","",基本情報入力シート!R1215)</f>
        <v/>
      </c>
      <c r="L1178" s="495" t="str">
        <f>IF(基本情報入力シート!W1215="","",基本情報入力シート!W1215)</f>
        <v/>
      </c>
      <c r="M1178" s="502" t="str">
        <f>IF(基本情報入力シート!X1215="","",基本情報入力シート!X1215)</f>
        <v/>
      </c>
      <c r="N1178" s="512" t="str">
        <f>IF(基本情報入力シート!Y1215="","",基本情報入力シート!Y1215)</f>
        <v/>
      </c>
      <c r="O1178" s="519"/>
      <c r="P1178" s="523"/>
      <c r="Q1178" s="526"/>
      <c r="R1178" s="533"/>
      <c r="S1178" s="537"/>
      <c r="T1178" s="541" t="e">
        <v>#N/A</v>
      </c>
      <c r="U1178" s="545"/>
      <c r="V1178" s="551"/>
      <c r="W1178" s="552"/>
      <c r="X1178" s="560" t="e">
        <v>#N/A</v>
      </c>
      <c r="Y1178" s="560"/>
      <c r="Z1178" s="564"/>
      <c r="AA1178" s="569"/>
      <c r="AB1178" s="573" t="e">
        <v>#N/A</v>
      </c>
      <c r="AC1178" s="577"/>
      <c r="AD1178" s="580" t="str">
        <f t="shared" si="72"/>
        <v/>
      </c>
      <c r="AE1178" s="583" t="str">
        <f t="shared" si="73"/>
        <v/>
      </c>
      <c r="AF1178" s="583" t="str">
        <f t="shared" si="74"/>
        <v/>
      </c>
      <c r="AG1178" s="583" t="str">
        <f t="shared" si="75"/>
        <v/>
      </c>
    </row>
    <row r="1179" spans="1:33" ht="24.9" customHeight="1">
      <c r="A1179" s="477">
        <v>1164</v>
      </c>
      <c r="B1179" s="488" t="str">
        <f>IF(基本情報入力シート!C1216="","",基本情報入力シート!C1216)</f>
        <v/>
      </c>
      <c r="C1179" s="488"/>
      <c r="D1179" s="488"/>
      <c r="E1179" s="488"/>
      <c r="F1179" s="488"/>
      <c r="G1179" s="488"/>
      <c r="H1179" s="488"/>
      <c r="I1179" s="488"/>
      <c r="J1179" s="494" t="str">
        <f>IF(基本情報入力シート!M1216="","",基本情報入力シート!M1216)</f>
        <v/>
      </c>
      <c r="K1179" s="495" t="str">
        <f>IF(基本情報入力シート!R1216="","",基本情報入力シート!R1216)</f>
        <v/>
      </c>
      <c r="L1179" s="495" t="str">
        <f>IF(基本情報入力シート!W1216="","",基本情報入力シート!W1216)</f>
        <v/>
      </c>
      <c r="M1179" s="502" t="str">
        <f>IF(基本情報入力シート!X1216="","",基本情報入力シート!X1216)</f>
        <v/>
      </c>
      <c r="N1179" s="512" t="str">
        <f>IF(基本情報入力シート!Y1216="","",基本情報入力シート!Y1216)</f>
        <v/>
      </c>
      <c r="O1179" s="519"/>
      <c r="P1179" s="523"/>
      <c r="Q1179" s="526"/>
      <c r="R1179" s="533"/>
      <c r="S1179" s="537"/>
      <c r="T1179" s="541" t="e">
        <v>#N/A</v>
      </c>
      <c r="U1179" s="545"/>
      <c r="V1179" s="551"/>
      <c r="W1179" s="552"/>
      <c r="X1179" s="560" t="e">
        <v>#N/A</v>
      </c>
      <c r="Y1179" s="560"/>
      <c r="Z1179" s="564"/>
      <c r="AA1179" s="569"/>
      <c r="AB1179" s="573" t="e">
        <v>#N/A</v>
      </c>
      <c r="AC1179" s="577"/>
      <c r="AD1179" s="580" t="str">
        <f t="shared" si="72"/>
        <v/>
      </c>
      <c r="AE1179" s="583" t="str">
        <f t="shared" si="73"/>
        <v/>
      </c>
      <c r="AF1179" s="583" t="str">
        <f t="shared" si="74"/>
        <v/>
      </c>
      <c r="AG1179" s="583" t="str">
        <f t="shared" si="75"/>
        <v/>
      </c>
    </row>
    <row r="1180" spans="1:33" ht="24.9" customHeight="1">
      <c r="A1180" s="477">
        <v>1165</v>
      </c>
      <c r="B1180" s="488" t="str">
        <f>IF(基本情報入力シート!C1217="","",基本情報入力シート!C1217)</f>
        <v/>
      </c>
      <c r="C1180" s="488"/>
      <c r="D1180" s="488"/>
      <c r="E1180" s="488"/>
      <c r="F1180" s="488"/>
      <c r="G1180" s="488"/>
      <c r="H1180" s="488"/>
      <c r="I1180" s="488"/>
      <c r="J1180" s="494" t="str">
        <f>IF(基本情報入力シート!M1217="","",基本情報入力シート!M1217)</f>
        <v/>
      </c>
      <c r="K1180" s="495" t="str">
        <f>IF(基本情報入力シート!R1217="","",基本情報入力シート!R1217)</f>
        <v/>
      </c>
      <c r="L1180" s="495" t="str">
        <f>IF(基本情報入力シート!W1217="","",基本情報入力シート!W1217)</f>
        <v/>
      </c>
      <c r="M1180" s="502" t="str">
        <f>IF(基本情報入力シート!X1217="","",基本情報入力シート!X1217)</f>
        <v/>
      </c>
      <c r="N1180" s="512" t="str">
        <f>IF(基本情報入力シート!Y1217="","",基本情報入力シート!Y1217)</f>
        <v/>
      </c>
      <c r="O1180" s="519"/>
      <c r="P1180" s="523"/>
      <c r="Q1180" s="526"/>
      <c r="R1180" s="533"/>
      <c r="S1180" s="537"/>
      <c r="T1180" s="541" t="e">
        <v>#N/A</v>
      </c>
      <c r="U1180" s="545"/>
      <c r="V1180" s="551"/>
      <c r="W1180" s="552"/>
      <c r="X1180" s="560" t="e">
        <v>#N/A</v>
      </c>
      <c r="Y1180" s="560"/>
      <c r="Z1180" s="564"/>
      <c r="AA1180" s="569"/>
      <c r="AB1180" s="573" t="e">
        <v>#N/A</v>
      </c>
      <c r="AC1180" s="577"/>
      <c r="AD1180" s="580" t="str">
        <f t="shared" si="72"/>
        <v/>
      </c>
      <c r="AE1180" s="583" t="str">
        <f t="shared" si="73"/>
        <v/>
      </c>
      <c r="AF1180" s="583" t="str">
        <f t="shared" si="74"/>
        <v/>
      </c>
      <c r="AG1180" s="583" t="str">
        <f t="shared" si="75"/>
        <v/>
      </c>
    </row>
    <row r="1181" spans="1:33" ht="24.9" customHeight="1">
      <c r="A1181" s="477">
        <v>1166</v>
      </c>
      <c r="B1181" s="488" t="str">
        <f>IF(基本情報入力シート!C1218="","",基本情報入力シート!C1218)</f>
        <v/>
      </c>
      <c r="C1181" s="488"/>
      <c r="D1181" s="488"/>
      <c r="E1181" s="488"/>
      <c r="F1181" s="488"/>
      <c r="G1181" s="488"/>
      <c r="H1181" s="488"/>
      <c r="I1181" s="488"/>
      <c r="J1181" s="494" t="str">
        <f>IF(基本情報入力シート!M1218="","",基本情報入力シート!M1218)</f>
        <v/>
      </c>
      <c r="K1181" s="495" t="str">
        <f>IF(基本情報入力シート!R1218="","",基本情報入力シート!R1218)</f>
        <v/>
      </c>
      <c r="L1181" s="495" t="str">
        <f>IF(基本情報入力シート!W1218="","",基本情報入力シート!W1218)</f>
        <v/>
      </c>
      <c r="M1181" s="502" t="str">
        <f>IF(基本情報入力シート!X1218="","",基本情報入力シート!X1218)</f>
        <v/>
      </c>
      <c r="N1181" s="512" t="str">
        <f>IF(基本情報入力シート!Y1218="","",基本情報入力シート!Y1218)</f>
        <v/>
      </c>
      <c r="O1181" s="519"/>
      <c r="P1181" s="523"/>
      <c r="Q1181" s="526"/>
      <c r="R1181" s="533"/>
      <c r="S1181" s="537"/>
      <c r="T1181" s="541" t="e">
        <v>#N/A</v>
      </c>
      <c r="U1181" s="545"/>
      <c r="V1181" s="551"/>
      <c r="W1181" s="552"/>
      <c r="X1181" s="560" t="e">
        <v>#N/A</v>
      </c>
      <c r="Y1181" s="560"/>
      <c r="Z1181" s="564"/>
      <c r="AA1181" s="569"/>
      <c r="AB1181" s="573" t="e">
        <v>#N/A</v>
      </c>
      <c r="AC1181" s="577"/>
      <c r="AD1181" s="580" t="str">
        <f t="shared" si="72"/>
        <v/>
      </c>
      <c r="AE1181" s="583" t="str">
        <f t="shared" si="73"/>
        <v/>
      </c>
      <c r="AF1181" s="583" t="str">
        <f t="shared" si="74"/>
        <v/>
      </c>
      <c r="AG1181" s="583" t="str">
        <f t="shared" si="75"/>
        <v/>
      </c>
    </row>
    <row r="1182" spans="1:33" ht="24.9" customHeight="1">
      <c r="A1182" s="477">
        <v>1167</v>
      </c>
      <c r="B1182" s="488" t="str">
        <f>IF(基本情報入力シート!C1219="","",基本情報入力シート!C1219)</f>
        <v/>
      </c>
      <c r="C1182" s="488"/>
      <c r="D1182" s="488"/>
      <c r="E1182" s="488"/>
      <c r="F1182" s="488"/>
      <c r="G1182" s="488"/>
      <c r="H1182" s="488"/>
      <c r="I1182" s="488"/>
      <c r="J1182" s="494" t="str">
        <f>IF(基本情報入力シート!M1219="","",基本情報入力シート!M1219)</f>
        <v/>
      </c>
      <c r="K1182" s="495" t="str">
        <f>IF(基本情報入力シート!R1219="","",基本情報入力シート!R1219)</f>
        <v/>
      </c>
      <c r="L1182" s="495" t="str">
        <f>IF(基本情報入力シート!W1219="","",基本情報入力シート!W1219)</f>
        <v/>
      </c>
      <c r="M1182" s="502" t="str">
        <f>IF(基本情報入力シート!X1219="","",基本情報入力シート!X1219)</f>
        <v/>
      </c>
      <c r="N1182" s="512" t="str">
        <f>IF(基本情報入力シート!Y1219="","",基本情報入力シート!Y1219)</f>
        <v/>
      </c>
      <c r="O1182" s="519"/>
      <c r="P1182" s="523"/>
      <c r="Q1182" s="526"/>
      <c r="R1182" s="533"/>
      <c r="S1182" s="537"/>
      <c r="T1182" s="541" t="e">
        <v>#N/A</v>
      </c>
      <c r="U1182" s="545"/>
      <c r="V1182" s="551"/>
      <c r="W1182" s="552"/>
      <c r="X1182" s="560" t="e">
        <v>#N/A</v>
      </c>
      <c r="Y1182" s="560"/>
      <c r="Z1182" s="564"/>
      <c r="AA1182" s="569"/>
      <c r="AB1182" s="573" t="e">
        <v>#N/A</v>
      </c>
      <c r="AC1182" s="577"/>
      <c r="AD1182" s="580" t="str">
        <f t="shared" si="72"/>
        <v/>
      </c>
      <c r="AE1182" s="583" t="str">
        <f t="shared" si="73"/>
        <v/>
      </c>
      <c r="AF1182" s="583" t="str">
        <f t="shared" si="74"/>
        <v/>
      </c>
      <c r="AG1182" s="583" t="str">
        <f t="shared" si="75"/>
        <v/>
      </c>
    </row>
    <row r="1183" spans="1:33" ht="24.9" customHeight="1">
      <c r="A1183" s="477">
        <v>1168</v>
      </c>
      <c r="B1183" s="488" t="str">
        <f>IF(基本情報入力シート!C1220="","",基本情報入力シート!C1220)</f>
        <v/>
      </c>
      <c r="C1183" s="488"/>
      <c r="D1183" s="488"/>
      <c r="E1183" s="488"/>
      <c r="F1183" s="488"/>
      <c r="G1183" s="488"/>
      <c r="H1183" s="488"/>
      <c r="I1183" s="488"/>
      <c r="J1183" s="494" t="str">
        <f>IF(基本情報入力シート!M1220="","",基本情報入力シート!M1220)</f>
        <v/>
      </c>
      <c r="K1183" s="495" t="str">
        <f>IF(基本情報入力シート!R1220="","",基本情報入力シート!R1220)</f>
        <v/>
      </c>
      <c r="L1183" s="495" t="str">
        <f>IF(基本情報入力シート!W1220="","",基本情報入力シート!W1220)</f>
        <v/>
      </c>
      <c r="M1183" s="502" t="str">
        <f>IF(基本情報入力シート!X1220="","",基本情報入力シート!X1220)</f>
        <v/>
      </c>
      <c r="N1183" s="512" t="str">
        <f>IF(基本情報入力シート!Y1220="","",基本情報入力シート!Y1220)</f>
        <v/>
      </c>
      <c r="O1183" s="519"/>
      <c r="P1183" s="523"/>
      <c r="Q1183" s="526"/>
      <c r="R1183" s="533"/>
      <c r="S1183" s="537"/>
      <c r="T1183" s="541" t="e">
        <v>#N/A</v>
      </c>
      <c r="U1183" s="545"/>
      <c r="V1183" s="551"/>
      <c r="W1183" s="552"/>
      <c r="X1183" s="560" t="e">
        <v>#N/A</v>
      </c>
      <c r="Y1183" s="560"/>
      <c r="Z1183" s="564"/>
      <c r="AA1183" s="569"/>
      <c r="AB1183" s="573" t="e">
        <v>#N/A</v>
      </c>
      <c r="AC1183" s="577"/>
      <c r="AD1183" s="580" t="str">
        <f t="shared" si="72"/>
        <v/>
      </c>
      <c r="AE1183" s="583" t="str">
        <f t="shared" si="73"/>
        <v/>
      </c>
      <c r="AF1183" s="583" t="str">
        <f t="shared" si="74"/>
        <v/>
      </c>
      <c r="AG1183" s="583" t="str">
        <f t="shared" si="75"/>
        <v/>
      </c>
    </row>
    <row r="1184" spans="1:33" ht="24.9" customHeight="1">
      <c r="A1184" s="477">
        <v>1169</v>
      </c>
      <c r="B1184" s="488" t="str">
        <f>IF(基本情報入力シート!C1221="","",基本情報入力シート!C1221)</f>
        <v/>
      </c>
      <c r="C1184" s="488"/>
      <c r="D1184" s="488"/>
      <c r="E1184" s="488"/>
      <c r="F1184" s="488"/>
      <c r="G1184" s="488"/>
      <c r="H1184" s="488"/>
      <c r="I1184" s="488"/>
      <c r="J1184" s="494" t="str">
        <f>IF(基本情報入力シート!M1221="","",基本情報入力シート!M1221)</f>
        <v/>
      </c>
      <c r="K1184" s="495" t="str">
        <f>IF(基本情報入力シート!R1221="","",基本情報入力シート!R1221)</f>
        <v/>
      </c>
      <c r="L1184" s="495" t="str">
        <f>IF(基本情報入力シート!W1221="","",基本情報入力シート!W1221)</f>
        <v/>
      </c>
      <c r="M1184" s="502" t="str">
        <f>IF(基本情報入力シート!X1221="","",基本情報入力シート!X1221)</f>
        <v/>
      </c>
      <c r="N1184" s="512" t="str">
        <f>IF(基本情報入力シート!Y1221="","",基本情報入力シート!Y1221)</f>
        <v/>
      </c>
      <c r="O1184" s="519"/>
      <c r="P1184" s="523"/>
      <c r="Q1184" s="526"/>
      <c r="R1184" s="533"/>
      <c r="S1184" s="537"/>
      <c r="T1184" s="541" t="e">
        <v>#N/A</v>
      </c>
      <c r="U1184" s="545"/>
      <c r="V1184" s="551"/>
      <c r="W1184" s="552"/>
      <c r="X1184" s="560" t="e">
        <v>#N/A</v>
      </c>
      <c r="Y1184" s="560"/>
      <c r="Z1184" s="564"/>
      <c r="AA1184" s="569"/>
      <c r="AB1184" s="573" t="e">
        <v>#N/A</v>
      </c>
      <c r="AC1184" s="577"/>
      <c r="AD1184" s="580" t="str">
        <f t="shared" si="72"/>
        <v/>
      </c>
      <c r="AE1184" s="583" t="str">
        <f t="shared" si="73"/>
        <v/>
      </c>
      <c r="AF1184" s="583" t="str">
        <f t="shared" si="74"/>
        <v/>
      </c>
      <c r="AG1184" s="583" t="str">
        <f t="shared" si="75"/>
        <v/>
      </c>
    </row>
    <row r="1185" spans="1:33" ht="24.9" customHeight="1">
      <c r="A1185" s="477">
        <v>1170</v>
      </c>
      <c r="B1185" s="488" t="str">
        <f>IF(基本情報入力シート!C1222="","",基本情報入力シート!C1222)</f>
        <v/>
      </c>
      <c r="C1185" s="488"/>
      <c r="D1185" s="488"/>
      <c r="E1185" s="488"/>
      <c r="F1185" s="488"/>
      <c r="G1185" s="488"/>
      <c r="H1185" s="488"/>
      <c r="I1185" s="488"/>
      <c r="J1185" s="494" t="str">
        <f>IF(基本情報入力シート!M1222="","",基本情報入力シート!M1222)</f>
        <v/>
      </c>
      <c r="K1185" s="495" t="str">
        <f>IF(基本情報入力シート!R1222="","",基本情報入力シート!R1222)</f>
        <v/>
      </c>
      <c r="L1185" s="495" t="str">
        <f>IF(基本情報入力シート!W1222="","",基本情報入力シート!W1222)</f>
        <v/>
      </c>
      <c r="M1185" s="502" t="str">
        <f>IF(基本情報入力シート!X1222="","",基本情報入力シート!X1222)</f>
        <v/>
      </c>
      <c r="N1185" s="512" t="str">
        <f>IF(基本情報入力シート!Y1222="","",基本情報入力シート!Y1222)</f>
        <v/>
      </c>
      <c r="O1185" s="519"/>
      <c r="P1185" s="523"/>
      <c r="Q1185" s="526"/>
      <c r="R1185" s="533"/>
      <c r="S1185" s="537"/>
      <c r="T1185" s="541" t="e">
        <v>#N/A</v>
      </c>
      <c r="U1185" s="545"/>
      <c r="V1185" s="551"/>
      <c r="W1185" s="552"/>
      <c r="X1185" s="560" t="e">
        <v>#N/A</v>
      </c>
      <c r="Y1185" s="560"/>
      <c r="Z1185" s="564"/>
      <c r="AA1185" s="569"/>
      <c r="AB1185" s="573" t="e">
        <v>#N/A</v>
      </c>
      <c r="AC1185" s="577"/>
      <c r="AD1185" s="580" t="str">
        <f t="shared" si="72"/>
        <v/>
      </c>
      <c r="AE1185" s="583" t="str">
        <f t="shared" si="73"/>
        <v/>
      </c>
      <c r="AF1185" s="583" t="str">
        <f t="shared" si="74"/>
        <v/>
      </c>
      <c r="AG1185" s="583" t="str">
        <f t="shared" si="75"/>
        <v/>
      </c>
    </row>
    <row r="1186" spans="1:33" ht="24.9" customHeight="1">
      <c r="A1186" s="477">
        <v>1171</v>
      </c>
      <c r="B1186" s="488" t="str">
        <f>IF(基本情報入力シート!C1223="","",基本情報入力シート!C1223)</f>
        <v/>
      </c>
      <c r="C1186" s="488"/>
      <c r="D1186" s="488"/>
      <c r="E1186" s="488"/>
      <c r="F1186" s="488"/>
      <c r="G1186" s="488"/>
      <c r="H1186" s="488"/>
      <c r="I1186" s="488"/>
      <c r="J1186" s="494" t="str">
        <f>IF(基本情報入力シート!M1223="","",基本情報入力シート!M1223)</f>
        <v/>
      </c>
      <c r="K1186" s="495" t="str">
        <f>IF(基本情報入力シート!R1223="","",基本情報入力シート!R1223)</f>
        <v/>
      </c>
      <c r="L1186" s="495" t="str">
        <f>IF(基本情報入力シート!W1223="","",基本情報入力シート!W1223)</f>
        <v/>
      </c>
      <c r="M1186" s="502" t="str">
        <f>IF(基本情報入力シート!X1223="","",基本情報入力シート!X1223)</f>
        <v/>
      </c>
      <c r="N1186" s="512" t="str">
        <f>IF(基本情報入力シート!Y1223="","",基本情報入力シート!Y1223)</f>
        <v/>
      </c>
      <c r="O1186" s="519"/>
      <c r="P1186" s="523"/>
      <c r="Q1186" s="526"/>
      <c r="R1186" s="533"/>
      <c r="S1186" s="537"/>
      <c r="T1186" s="541" t="e">
        <v>#N/A</v>
      </c>
      <c r="U1186" s="545"/>
      <c r="V1186" s="551"/>
      <c r="W1186" s="552"/>
      <c r="X1186" s="560" t="e">
        <v>#N/A</v>
      </c>
      <c r="Y1186" s="560"/>
      <c r="Z1186" s="564"/>
      <c r="AA1186" s="569"/>
      <c r="AB1186" s="573" t="e">
        <v>#N/A</v>
      </c>
      <c r="AC1186" s="577"/>
      <c r="AD1186" s="580" t="str">
        <f t="shared" si="72"/>
        <v/>
      </c>
      <c r="AE1186" s="583" t="str">
        <f t="shared" si="73"/>
        <v/>
      </c>
      <c r="AF1186" s="583" t="str">
        <f t="shared" si="74"/>
        <v/>
      </c>
      <c r="AG1186" s="583" t="str">
        <f t="shared" si="75"/>
        <v/>
      </c>
    </row>
    <row r="1187" spans="1:33" ht="24.9" customHeight="1">
      <c r="A1187" s="477">
        <v>1172</v>
      </c>
      <c r="B1187" s="488" t="str">
        <f>IF(基本情報入力シート!C1224="","",基本情報入力シート!C1224)</f>
        <v/>
      </c>
      <c r="C1187" s="488"/>
      <c r="D1187" s="488"/>
      <c r="E1187" s="488"/>
      <c r="F1187" s="488"/>
      <c r="G1187" s="488"/>
      <c r="H1187" s="488"/>
      <c r="I1187" s="488"/>
      <c r="J1187" s="494" t="str">
        <f>IF(基本情報入力シート!M1224="","",基本情報入力シート!M1224)</f>
        <v/>
      </c>
      <c r="K1187" s="495" t="str">
        <f>IF(基本情報入力シート!R1224="","",基本情報入力シート!R1224)</f>
        <v/>
      </c>
      <c r="L1187" s="495" t="str">
        <f>IF(基本情報入力シート!W1224="","",基本情報入力シート!W1224)</f>
        <v/>
      </c>
      <c r="M1187" s="502" t="str">
        <f>IF(基本情報入力シート!X1224="","",基本情報入力シート!X1224)</f>
        <v/>
      </c>
      <c r="N1187" s="512" t="str">
        <f>IF(基本情報入力シート!Y1224="","",基本情報入力シート!Y1224)</f>
        <v/>
      </c>
      <c r="O1187" s="519"/>
      <c r="P1187" s="523"/>
      <c r="Q1187" s="526"/>
      <c r="R1187" s="533"/>
      <c r="S1187" s="537"/>
      <c r="T1187" s="541" t="e">
        <v>#N/A</v>
      </c>
      <c r="U1187" s="545"/>
      <c r="V1187" s="551"/>
      <c r="W1187" s="552"/>
      <c r="X1187" s="560" t="e">
        <v>#N/A</v>
      </c>
      <c r="Y1187" s="560"/>
      <c r="Z1187" s="564"/>
      <c r="AA1187" s="569"/>
      <c r="AB1187" s="573" t="e">
        <v>#N/A</v>
      </c>
      <c r="AC1187" s="577"/>
      <c r="AD1187" s="580" t="str">
        <f t="shared" si="72"/>
        <v/>
      </c>
      <c r="AE1187" s="583" t="str">
        <f t="shared" si="73"/>
        <v/>
      </c>
      <c r="AF1187" s="583" t="str">
        <f t="shared" si="74"/>
        <v/>
      </c>
      <c r="AG1187" s="583" t="str">
        <f t="shared" si="75"/>
        <v/>
      </c>
    </row>
    <row r="1188" spans="1:33" ht="24.9" customHeight="1">
      <c r="A1188" s="477">
        <v>1173</v>
      </c>
      <c r="B1188" s="488" t="str">
        <f>IF(基本情報入力シート!C1225="","",基本情報入力シート!C1225)</f>
        <v/>
      </c>
      <c r="C1188" s="488"/>
      <c r="D1188" s="488"/>
      <c r="E1188" s="488"/>
      <c r="F1188" s="488"/>
      <c r="G1188" s="488"/>
      <c r="H1188" s="488"/>
      <c r="I1188" s="488"/>
      <c r="J1188" s="494" t="str">
        <f>IF(基本情報入力シート!M1225="","",基本情報入力シート!M1225)</f>
        <v/>
      </c>
      <c r="K1188" s="495" t="str">
        <f>IF(基本情報入力シート!R1225="","",基本情報入力シート!R1225)</f>
        <v/>
      </c>
      <c r="L1188" s="495" t="str">
        <f>IF(基本情報入力シート!W1225="","",基本情報入力シート!W1225)</f>
        <v/>
      </c>
      <c r="M1188" s="502" t="str">
        <f>IF(基本情報入力シート!X1225="","",基本情報入力シート!X1225)</f>
        <v/>
      </c>
      <c r="N1188" s="512" t="str">
        <f>IF(基本情報入力シート!Y1225="","",基本情報入力シート!Y1225)</f>
        <v/>
      </c>
      <c r="O1188" s="519"/>
      <c r="P1188" s="523"/>
      <c r="Q1188" s="526"/>
      <c r="R1188" s="533"/>
      <c r="S1188" s="537"/>
      <c r="T1188" s="541" t="e">
        <v>#N/A</v>
      </c>
      <c r="U1188" s="545"/>
      <c r="V1188" s="551"/>
      <c r="W1188" s="552"/>
      <c r="X1188" s="560" t="e">
        <v>#N/A</v>
      </c>
      <c r="Y1188" s="560"/>
      <c r="Z1188" s="564"/>
      <c r="AA1188" s="569"/>
      <c r="AB1188" s="573" t="e">
        <v>#N/A</v>
      </c>
      <c r="AC1188" s="577"/>
      <c r="AD1188" s="580" t="str">
        <f t="shared" si="72"/>
        <v/>
      </c>
      <c r="AE1188" s="583" t="str">
        <f t="shared" si="73"/>
        <v/>
      </c>
      <c r="AF1188" s="583" t="str">
        <f t="shared" si="74"/>
        <v/>
      </c>
      <c r="AG1188" s="583" t="str">
        <f t="shared" si="75"/>
        <v/>
      </c>
    </row>
    <row r="1189" spans="1:33" ht="24.9" customHeight="1">
      <c r="A1189" s="477">
        <v>1174</v>
      </c>
      <c r="B1189" s="488" t="str">
        <f>IF(基本情報入力シート!C1226="","",基本情報入力シート!C1226)</f>
        <v/>
      </c>
      <c r="C1189" s="488"/>
      <c r="D1189" s="488"/>
      <c r="E1189" s="488"/>
      <c r="F1189" s="488"/>
      <c r="G1189" s="488"/>
      <c r="H1189" s="488"/>
      <c r="I1189" s="488"/>
      <c r="J1189" s="494" t="str">
        <f>IF(基本情報入力シート!M1226="","",基本情報入力シート!M1226)</f>
        <v/>
      </c>
      <c r="K1189" s="495" t="str">
        <f>IF(基本情報入力シート!R1226="","",基本情報入力シート!R1226)</f>
        <v/>
      </c>
      <c r="L1189" s="495" t="str">
        <f>IF(基本情報入力シート!W1226="","",基本情報入力シート!W1226)</f>
        <v/>
      </c>
      <c r="M1189" s="502" t="str">
        <f>IF(基本情報入力シート!X1226="","",基本情報入力シート!X1226)</f>
        <v/>
      </c>
      <c r="N1189" s="512" t="str">
        <f>IF(基本情報入力シート!Y1226="","",基本情報入力シート!Y1226)</f>
        <v/>
      </c>
      <c r="O1189" s="519"/>
      <c r="P1189" s="523"/>
      <c r="Q1189" s="526"/>
      <c r="R1189" s="533"/>
      <c r="S1189" s="537"/>
      <c r="T1189" s="541" t="e">
        <v>#N/A</v>
      </c>
      <c r="U1189" s="545"/>
      <c r="V1189" s="551"/>
      <c r="W1189" s="552"/>
      <c r="X1189" s="560" t="e">
        <v>#N/A</v>
      </c>
      <c r="Y1189" s="560"/>
      <c r="Z1189" s="564"/>
      <c r="AA1189" s="569"/>
      <c r="AB1189" s="573" t="e">
        <v>#N/A</v>
      </c>
      <c r="AC1189" s="577"/>
      <c r="AD1189" s="580" t="str">
        <f t="shared" si="72"/>
        <v/>
      </c>
      <c r="AE1189" s="583" t="str">
        <f t="shared" si="73"/>
        <v/>
      </c>
      <c r="AF1189" s="583" t="str">
        <f t="shared" si="74"/>
        <v/>
      </c>
      <c r="AG1189" s="583" t="str">
        <f t="shared" si="75"/>
        <v/>
      </c>
    </row>
    <row r="1190" spans="1:33" ht="24.9" customHeight="1">
      <c r="A1190" s="477">
        <v>1175</v>
      </c>
      <c r="B1190" s="488" t="str">
        <f>IF(基本情報入力シート!C1227="","",基本情報入力シート!C1227)</f>
        <v/>
      </c>
      <c r="C1190" s="488"/>
      <c r="D1190" s="488"/>
      <c r="E1190" s="488"/>
      <c r="F1190" s="488"/>
      <c r="G1190" s="488"/>
      <c r="H1190" s="488"/>
      <c r="I1190" s="488"/>
      <c r="J1190" s="494" t="str">
        <f>IF(基本情報入力シート!M1227="","",基本情報入力シート!M1227)</f>
        <v/>
      </c>
      <c r="K1190" s="495" t="str">
        <f>IF(基本情報入力シート!R1227="","",基本情報入力シート!R1227)</f>
        <v/>
      </c>
      <c r="L1190" s="495" t="str">
        <f>IF(基本情報入力シート!W1227="","",基本情報入力シート!W1227)</f>
        <v/>
      </c>
      <c r="M1190" s="502" t="str">
        <f>IF(基本情報入力シート!X1227="","",基本情報入力シート!X1227)</f>
        <v/>
      </c>
      <c r="N1190" s="512" t="str">
        <f>IF(基本情報入力シート!Y1227="","",基本情報入力シート!Y1227)</f>
        <v/>
      </c>
      <c r="O1190" s="519"/>
      <c r="P1190" s="523"/>
      <c r="Q1190" s="526"/>
      <c r="R1190" s="533"/>
      <c r="S1190" s="537"/>
      <c r="T1190" s="541" t="e">
        <v>#N/A</v>
      </c>
      <c r="U1190" s="545"/>
      <c r="V1190" s="551"/>
      <c r="W1190" s="552"/>
      <c r="X1190" s="560" t="e">
        <v>#N/A</v>
      </c>
      <c r="Y1190" s="560"/>
      <c r="Z1190" s="564"/>
      <c r="AA1190" s="569"/>
      <c r="AB1190" s="573" t="e">
        <v>#N/A</v>
      </c>
      <c r="AC1190" s="577"/>
      <c r="AD1190" s="580" t="str">
        <f t="shared" si="72"/>
        <v/>
      </c>
      <c r="AE1190" s="583" t="str">
        <f t="shared" si="73"/>
        <v/>
      </c>
      <c r="AF1190" s="583" t="str">
        <f t="shared" si="74"/>
        <v/>
      </c>
      <c r="AG1190" s="583" t="str">
        <f t="shared" si="75"/>
        <v/>
      </c>
    </row>
    <row r="1191" spans="1:33" ht="24.9" customHeight="1">
      <c r="A1191" s="477">
        <v>1176</v>
      </c>
      <c r="B1191" s="488" t="str">
        <f>IF(基本情報入力シート!C1228="","",基本情報入力シート!C1228)</f>
        <v/>
      </c>
      <c r="C1191" s="488"/>
      <c r="D1191" s="488"/>
      <c r="E1191" s="488"/>
      <c r="F1191" s="488"/>
      <c r="G1191" s="488"/>
      <c r="H1191" s="488"/>
      <c r="I1191" s="488"/>
      <c r="J1191" s="494" t="str">
        <f>IF(基本情報入力シート!M1228="","",基本情報入力シート!M1228)</f>
        <v/>
      </c>
      <c r="K1191" s="495" t="str">
        <f>IF(基本情報入力シート!R1228="","",基本情報入力シート!R1228)</f>
        <v/>
      </c>
      <c r="L1191" s="495" t="str">
        <f>IF(基本情報入力シート!W1228="","",基本情報入力シート!W1228)</f>
        <v/>
      </c>
      <c r="M1191" s="502" t="str">
        <f>IF(基本情報入力シート!X1228="","",基本情報入力シート!X1228)</f>
        <v/>
      </c>
      <c r="N1191" s="512" t="str">
        <f>IF(基本情報入力シート!Y1228="","",基本情報入力シート!Y1228)</f>
        <v/>
      </c>
      <c r="O1191" s="519"/>
      <c r="P1191" s="523"/>
      <c r="Q1191" s="526"/>
      <c r="R1191" s="533"/>
      <c r="S1191" s="537"/>
      <c r="T1191" s="541" t="e">
        <v>#N/A</v>
      </c>
      <c r="U1191" s="545"/>
      <c r="V1191" s="551"/>
      <c r="W1191" s="552"/>
      <c r="X1191" s="560" t="e">
        <v>#N/A</v>
      </c>
      <c r="Y1191" s="560"/>
      <c r="Z1191" s="564"/>
      <c r="AA1191" s="569"/>
      <c r="AB1191" s="573" t="e">
        <v>#N/A</v>
      </c>
      <c r="AC1191" s="577"/>
      <c r="AD1191" s="580" t="str">
        <f t="shared" si="72"/>
        <v/>
      </c>
      <c r="AE1191" s="583" t="str">
        <f t="shared" si="73"/>
        <v/>
      </c>
      <c r="AF1191" s="583" t="str">
        <f t="shared" si="74"/>
        <v/>
      </c>
      <c r="AG1191" s="583" t="str">
        <f t="shared" si="75"/>
        <v/>
      </c>
    </row>
    <row r="1192" spans="1:33" ht="24.9" customHeight="1">
      <c r="A1192" s="477">
        <v>1177</v>
      </c>
      <c r="B1192" s="488" t="str">
        <f>IF(基本情報入力シート!C1229="","",基本情報入力シート!C1229)</f>
        <v/>
      </c>
      <c r="C1192" s="488"/>
      <c r="D1192" s="488"/>
      <c r="E1192" s="488"/>
      <c r="F1192" s="488"/>
      <c r="G1192" s="488"/>
      <c r="H1192" s="488"/>
      <c r="I1192" s="488"/>
      <c r="J1192" s="494" t="str">
        <f>IF(基本情報入力シート!M1229="","",基本情報入力シート!M1229)</f>
        <v/>
      </c>
      <c r="K1192" s="495" t="str">
        <f>IF(基本情報入力シート!R1229="","",基本情報入力シート!R1229)</f>
        <v/>
      </c>
      <c r="L1192" s="495" t="str">
        <f>IF(基本情報入力シート!W1229="","",基本情報入力シート!W1229)</f>
        <v/>
      </c>
      <c r="M1192" s="502" t="str">
        <f>IF(基本情報入力シート!X1229="","",基本情報入力シート!X1229)</f>
        <v/>
      </c>
      <c r="N1192" s="512" t="str">
        <f>IF(基本情報入力シート!Y1229="","",基本情報入力シート!Y1229)</f>
        <v/>
      </c>
      <c r="O1192" s="519"/>
      <c r="P1192" s="523"/>
      <c r="Q1192" s="526"/>
      <c r="R1192" s="533"/>
      <c r="S1192" s="537"/>
      <c r="T1192" s="541" t="e">
        <v>#N/A</v>
      </c>
      <c r="U1192" s="545"/>
      <c r="V1192" s="551"/>
      <c r="W1192" s="552"/>
      <c r="X1192" s="560" t="e">
        <v>#N/A</v>
      </c>
      <c r="Y1192" s="560"/>
      <c r="Z1192" s="564"/>
      <c r="AA1192" s="569"/>
      <c r="AB1192" s="573" t="e">
        <v>#N/A</v>
      </c>
      <c r="AC1192" s="577"/>
      <c r="AD1192" s="580" t="str">
        <f t="shared" si="72"/>
        <v/>
      </c>
      <c r="AE1192" s="583" t="str">
        <f t="shared" si="73"/>
        <v/>
      </c>
      <c r="AF1192" s="583" t="str">
        <f t="shared" si="74"/>
        <v/>
      </c>
      <c r="AG1192" s="583" t="str">
        <f t="shared" si="75"/>
        <v/>
      </c>
    </row>
    <row r="1193" spans="1:33" ht="24.9" customHeight="1">
      <c r="A1193" s="477">
        <v>1178</v>
      </c>
      <c r="B1193" s="488" t="str">
        <f>IF(基本情報入力シート!C1230="","",基本情報入力シート!C1230)</f>
        <v/>
      </c>
      <c r="C1193" s="488"/>
      <c r="D1193" s="488"/>
      <c r="E1193" s="488"/>
      <c r="F1193" s="488"/>
      <c r="G1193" s="488"/>
      <c r="H1193" s="488"/>
      <c r="I1193" s="488"/>
      <c r="J1193" s="494" t="str">
        <f>IF(基本情報入力シート!M1230="","",基本情報入力シート!M1230)</f>
        <v/>
      </c>
      <c r="K1193" s="495" t="str">
        <f>IF(基本情報入力シート!R1230="","",基本情報入力シート!R1230)</f>
        <v/>
      </c>
      <c r="L1193" s="495" t="str">
        <f>IF(基本情報入力シート!W1230="","",基本情報入力シート!W1230)</f>
        <v/>
      </c>
      <c r="M1193" s="502" t="str">
        <f>IF(基本情報入力シート!X1230="","",基本情報入力シート!X1230)</f>
        <v/>
      </c>
      <c r="N1193" s="512" t="str">
        <f>IF(基本情報入力シート!Y1230="","",基本情報入力シート!Y1230)</f>
        <v/>
      </c>
      <c r="O1193" s="519"/>
      <c r="P1193" s="523"/>
      <c r="Q1193" s="526"/>
      <c r="R1193" s="533"/>
      <c r="S1193" s="537"/>
      <c r="T1193" s="541" t="e">
        <v>#N/A</v>
      </c>
      <c r="U1193" s="545"/>
      <c r="V1193" s="551"/>
      <c r="W1193" s="552"/>
      <c r="X1193" s="560" t="e">
        <v>#N/A</v>
      </c>
      <c r="Y1193" s="560"/>
      <c r="Z1193" s="564"/>
      <c r="AA1193" s="569"/>
      <c r="AB1193" s="573" t="e">
        <v>#N/A</v>
      </c>
      <c r="AC1193" s="577"/>
      <c r="AD1193" s="580" t="str">
        <f t="shared" si="72"/>
        <v/>
      </c>
      <c r="AE1193" s="583" t="str">
        <f t="shared" si="73"/>
        <v/>
      </c>
      <c r="AF1193" s="583" t="str">
        <f t="shared" si="74"/>
        <v/>
      </c>
      <c r="AG1193" s="583" t="str">
        <f t="shared" si="75"/>
        <v/>
      </c>
    </row>
    <row r="1194" spans="1:33" ht="24.9" customHeight="1">
      <c r="A1194" s="477">
        <v>1179</v>
      </c>
      <c r="B1194" s="488" t="str">
        <f>IF(基本情報入力シート!C1231="","",基本情報入力シート!C1231)</f>
        <v/>
      </c>
      <c r="C1194" s="488"/>
      <c r="D1194" s="488"/>
      <c r="E1194" s="488"/>
      <c r="F1194" s="488"/>
      <c r="G1194" s="488"/>
      <c r="H1194" s="488"/>
      <c r="I1194" s="488"/>
      <c r="J1194" s="494" t="str">
        <f>IF(基本情報入力シート!M1231="","",基本情報入力シート!M1231)</f>
        <v/>
      </c>
      <c r="K1194" s="495" t="str">
        <f>IF(基本情報入力シート!R1231="","",基本情報入力シート!R1231)</f>
        <v/>
      </c>
      <c r="L1194" s="495" t="str">
        <f>IF(基本情報入力シート!W1231="","",基本情報入力シート!W1231)</f>
        <v/>
      </c>
      <c r="M1194" s="502" t="str">
        <f>IF(基本情報入力シート!X1231="","",基本情報入力シート!X1231)</f>
        <v/>
      </c>
      <c r="N1194" s="512" t="str">
        <f>IF(基本情報入力シート!Y1231="","",基本情報入力シート!Y1231)</f>
        <v/>
      </c>
      <c r="O1194" s="519"/>
      <c r="P1194" s="523"/>
      <c r="Q1194" s="526"/>
      <c r="R1194" s="533"/>
      <c r="S1194" s="537"/>
      <c r="T1194" s="541" t="e">
        <v>#N/A</v>
      </c>
      <c r="U1194" s="545"/>
      <c r="V1194" s="551"/>
      <c r="W1194" s="552"/>
      <c r="X1194" s="560" t="e">
        <v>#N/A</v>
      </c>
      <c r="Y1194" s="560"/>
      <c r="Z1194" s="564"/>
      <c r="AA1194" s="569"/>
      <c r="AB1194" s="573" t="e">
        <v>#N/A</v>
      </c>
      <c r="AC1194" s="577"/>
      <c r="AD1194" s="580" t="str">
        <f t="shared" si="72"/>
        <v/>
      </c>
      <c r="AE1194" s="583" t="str">
        <f t="shared" si="73"/>
        <v/>
      </c>
      <c r="AF1194" s="583" t="str">
        <f t="shared" si="74"/>
        <v/>
      </c>
      <c r="AG1194" s="583" t="str">
        <f t="shared" si="75"/>
        <v/>
      </c>
    </row>
    <row r="1195" spans="1:33" ht="24.9" customHeight="1">
      <c r="A1195" s="477">
        <v>1180</v>
      </c>
      <c r="B1195" s="488" t="str">
        <f>IF(基本情報入力シート!C1232="","",基本情報入力シート!C1232)</f>
        <v/>
      </c>
      <c r="C1195" s="488"/>
      <c r="D1195" s="488"/>
      <c r="E1195" s="488"/>
      <c r="F1195" s="488"/>
      <c r="G1195" s="488"/>
      <c r="H1195" s="488"/>
      <c r="I1195" s="488"/>
      <c r="J1195" s="494" t="str">
        <f>IF(基本情報入力シート!M1232="","",基本情報入力シート!M1232)</f>
        <v/>
      </c>
      <c r="K1195" s="495" t="str">
        <f>IF(基本情報入力シート!R1232="","",基本情報入力シート!R1232)</f>
        <v/>
      </c>
      <c r="L1195" s="495" t="str">
        <f>IF(基本情報入力シート!W1232="","",基本情報入力シート!W1232)</f>
        <v/>
      </c>
      <c r="M1195" s="502" t="str">
        <f>IF(基本情報入力シート!X1232="","",基本情報入力シート!X1232)</f>
        <v/>
      </c>
      <c r="N1195" s="512" t="str">
        <f>IF(基本情報入力シート!Y1232="","",基本情報入力シート!Y1232)</f>
        <v/>
      </c>
      <c r="O1195" s="519"/>
      <c r="P1195" s="523"/>
      <c r="Q1195" s="526"/>
      <c r="R1195" s="533"/>
      <c r="S1195" s="537"/>
      <c r="T1195" s="541" t="e">
        <v>#N/A</v>
      </c>
      <c r="U1195" s="545"/>
      <c r="V1195" s="551"/>
      <c r="W1195" s="552"/>
      <c r="X1195" s="560" t="e">
        <v>#N/A</v>
      </c>
      <c r="Y1195" s="560"/>
      <c r="Z1195" s="564"/>
      <c r="AA1195" s="569"/>
      <c r="AB1195" s="573" t="e">
        <v>#N/A</v>
      </c>
      <c r="AC1195" s="577"/>
      <c r="AD1195" s="580" t="str">
        <f t="shared" si="72"/>
        <v/>
      </c>
      <c r="AE1195" s="583" t="str">
        <f t="shared" si="73"/>
        <v/>
      </c>
      <c r="AF1195" s="583" t="str">
        <f t="shared" si="74"/>
        <v/>
      </c>
      <c r="AG1195" s="583" t="str">
        <f t="shared" si="75"/>
        <v/>
      </c>
    </row>
    <row r="1196" spans="1:33" ht="24.9" customHeight="1">
      <c r="A1196" s="477">
        <v>1181</v>
      </c>
      <c r="B1196" s="488" t="str">
        <f>IF(基本情報入力シート!C1233="","",基本情報入力シート!C1233)</f>
        <v/>
      </c>
      <c r="C1196" s="488"/>
      <c r="D1196" s="488"/>
      <c r="E1196" s="488"/>
      <c r="F1196" s="488"/>
      <c r="G1196" s="488"/>
      <c r="H1196" s="488"/>
      <c r="I1196" s="488"/>
      <c r="J1196" s="494" t="str">
        <f>IF(基本情報入力シート!M1233="","",基本情報入力シート!M1233)</f>
        <v/>
      </c>
      <c r="K1196" s="495" t="str">
        <f>IF(基本情報入力シート!R1233="","",基本情報入力シート!R1233)</f>
        <v/>
      </c>
      <c r="L1196" s="495" t="str">
        <f>IF(基本情報入力シート!W1233="","",基本情報入力シート!W1233)</f>
        <v/>
      </c>
      <c r="M1196" s="502" t="str">
        <f>IF(基本情報入力シート!X1233="","",基本情報入力シート!X1233)</f>
        <v/>
      </c>
      <c r="N1196" s="512" t="str">
        <f>IF(基本情報入力シート!Y1233="","",基本情報入力シート!Y1233)</f>
        <v/>
      </c>
      <c r="O1196" s="519"/>
      <c r="P1196" s="523"/>
      <c r="Q1196" s="526"/>
      <c r="R1196" s="533"/>
      <c r="S1196" s="537"/>
      <c r="T1196" s="541" t="e">
        <v>#N/A</v>
      </c>
      <c r="U1196" s="545"/>
      <c r="V1196" s="551"/>
      <c r="W1196" s="552"/>
      <c r="X1196" s="560" t="e">
        <v>#N/A</v>
      </c>
      <c r="Y1196" s="560"/>
      <c r="Z1196" s="564"/>
      <c r="AA1196" s="569"/>
      <c r="AB1196" s="573" t="e">
        <v>#N/A</v>
      </c>
      <c r="AC1196" s="577"/>
      <c r="AD1196" s="580" t="str">
        <f t="shared" si="72"/>
        <v/>
      </c>
      <c r="AE1196" s="583" t="str">
        <f t="shared" si="73"/>
        <v/>
      </c>
      <c r="AF1196" s="583" t="str">
        <f t="shared" si="74"/>
        <v/>
      </c>
      <c r="AG1196" s="583" t="str">
        <f t="shared" si="75"/>
        <v/>
      </c>
    </row>
    <row r="1197" spans="1:33" ht="24.9" customHeight="1">
      <c r="A1197" s="477">
        <v>1182</v>
      </c>
      <c r="B1197" s="488" t="str">
        <f>IF(基本情報入力シート!C1234="","",基本情報入力シート!C1234)</f>
        <v/>
      </c>
      <c r="C1197" s="488"/>
      <c r="D1197" s="488"/>
      <c r="E1197" s="488"/>
      <c r="F1197" s="488"/>
      <c r="G1197" s="488"/>
      <c r="H1197" s="488"/>
      <c r="I1197" s="488"/>
      <c r="J1197" s="494" t="str">
        <f>IF(基本情報入力シート!M1234="","",基本情報入力シート!M1234)</f>
        <v/>
      </c>
      <c r="K1197" s="495" t="str">
        <f>IF(基本情報入力シート!R1234="","",基本情報入力シート!R1234)</f>
        <v/>
      </c>
      <c r="L1197" s="495" t="str">
        <f>IF(基本情報入力シート!W1234="","",基本情報入力シート!W1234)</f>
        <v/>
      </c>
      <c r="M1197" s="502" t="str">
        <f>IF(基本情報入力シート!X1234="","",基本情報入力シート!X1234)</f>
        <v/>
      </c>
      <c r="N1197" s="512" t="str">
        <f>IF(基本情報入力シート!Y1234="","",基本情報入力シート!Y1234)</f>
        <v/>
      </c>
      <c r="O1197" s="519"/>
      <c r="P1197" s="523"/>
      <c r="Q1197" s="526"/>
      <c r="R1197" s="533"/>
      <c r="S1197" s="537"/>
      <c r="T1197" s="541" t="e">
        <v>#N/A</v>
      </c>
      <c r="U1197" s="545"/>
      <c r="V1197" s="551"/>
      <c r="W1197" s="552"/>
      <c r="X1197" s="560" t="e">
        <v>#N/A</v>
      </c>
      <c r="Y1197" s="560"/>
      <c r="Z1197" s="564"/>
      <c r="AA1197" s="569"/>
      <c r="AB1197" s="573" t="e">
        <v>#N/A</v>
      </c>
      <c r="AC1197" s="577"/>
      <c r="AD1197" s="580" t="str">
        <f t="shared" si="72"/>
        <v/>
      </c>
      <c r="AE1197" s="583" t="str">
        <f t="shared" si="73"/>
        <v/>
      </c>
      <c r="AF1197" s="583" t="str">
        <f t="shared" si="74"/>
        <v/>
      </c>
      <c r="AG1197" s="583" t="str">
        <f t="shared" si="75"/>
        <v/>
      </c>
    </row>
    <row r="1198" spans="1:33" ht="24.9" customHeight="1">
      <c r="A1198" s="477">
        <v>1183</v>
      </c>
      <c r="B1198" s="488" t="str">
        <f>IF(基本情報入力シート!C1235="","",基本情報入力シート!C1235)</f>
        <v/>
      </c>
      <c r="C1198" s="488"/>
      <c r="D1198" s="488"/>
      <c r="E1198" s="488"/>
      <c r="F1198" s="488"/>
      <c r="G1198" s="488"/>
      <c r="H1198" s="488"/>
      <c r="I1198" s="488"/>
      <c r="J1198" s="494" t="str">
        <f>IF(基本情報入力シート!M1235="","",基本情報入力シート!M1235)</f>
        <v/>
      </c>
      <c r="K1198" s="495" t="str">
        <f>IF(基本情報入力シート!R1235="","",基本情報入力シート!R1235)</f>
        <v/>
      </c>
      <c r="L1198" s="495" t="str">
        <f>IF(基本情報入力シート!W1235="","",基本情報入力シート!W1235)</f>
        <v/>
      </c>
      <c r="M1198" s="502" t="str">
        <f>IF(基本情報入力シート!X1235="","",基本情報入力シート!X1235)</f>
        <v/>
      </c>
      <c r="N1198" s="512" t="str">
        <f>IF(基本情報入力シート!Y1235="","",基本情報入力シート!Y1235)</f>
        <v/>
      </c>
      <c r="O1198" s="519"/>
      <c r="P1198" s="523"/>
      <c r="Q1198" s="526"/>
      <c r="R1198" s="533"/>
      <c r="S1198" s="537"/>
      <c r="T1198" s="541" t="e">
        <v>#N/A</v>
      </c>
      <c r="U1198" s="545"/>
      <c r="V1198" s="551"/>
      <c r="W1198" s="552"/>
      <c r="X1198" s="560" t="e">
        <v>#N/A</v>
      </c>
      <c r="Y1198" s="560"/>
      <c r="Z1198" s="564"/>
      <c r="AA1198" s="569"/>
      <c r="AB1198" s="573" t="e">
        <v>#N/A</v>
      </c>
      <c r="AC1198" s="577"/>
      <c r="AD1198" s="580" t="str">
        <f t="shared" si="72"/>
        <v/>
      </c>
      <c r="AE1198" s="583" t="str">
        <f t="shared" si="73"/>
        <v/>
      </c>
      <c r="AF1198" s="583" t="str">
        <f t="shared" si="74"/>
        <v/>
      </c>
      <c r="AG1198" s="583" t="str">
        <f t="shared" si="75"/>
        <v/>
      </c>
    </row>
    <row r="1199" spans="1:33" ht="24.9" customHeight="1">
      <c r="A1199" s="477">
        <v>1184</v>
      </c>
      <c r="B1199" s="488" t="str">
        <f>IF(基本情報入力シート!C1236="","",基本情報入力シート!C1236)</f>
        <v/>
      </c>
      <c r="C1199" s="488"/>
      <c r="D1199" s="488"/>
      <c r="E1199" s="488"/>
      <c r="F1199" s="488"/>
      <c r="G1199" s="488"/>
      <c r="H1199" s="488"/>
      <c r="I1199" s="488"/>
      <c r="J1199" s="494" t="str">
        <f>IF(基本情報入力シート!M1236="","",基本情報入力シート!M1236)</f>
        <v/>
      </c>
      <c r="K1199" s="495" t="str">
        <f>IF(基本情報入力シート!R1236="","",基本情報入力シート!R1236)</f>
        <v/>
      </c>
      <c r="L1199" s="495" t="str">
        <f>IF(基本情報入力シート!W1236="","",基本情報入力シート!W1236)</f>
        <v/>
      </c>
      <c r="M1199" s="502" t="str">
        <f>IF(基本情報入力シート!X1236="","",基本情報入力シート!X1236)</f>
        <v/>
      </c>
      <c r="N1199" s="512" t="str">
        <f>IF(基本情報入力シート!Y1236="","",基本情報入力シート!Y1236)</f>
        <v/>
      </c>
      <c r="O1199" s="519"/>
      <c r="P1199" s="523"/>
      <c r="Q1199" s="526"/>
      <c r="R1199" s="533"/>
      <c r="S1199" s="537"/>
      <c r="T1199" s="541" t="e">
        <v>#N/A</v>
      </c>
      <c r="U1199" s="545"/>
      <c r="V1199" s="551"/>
      <c r="W1199" s="552"/>
      <c r="X1199" s="560" t="e">
        <v>#N/A</v>
      </c>
      <c r="Y1199" s="560"/>
      <c r="Z1199" s="564"/>
      <c r="AA1199" s="569"/>
      <c r="AB1199" s="573" t="e">
        <v>#N/A</v>
      </c>
      <c r="AC1199" s="577"/>
      <c r="AD1199" s="580" t="str">
        <f t="shared" si="72"/>
        <v/>
      </c>
      <c r="AE1199" s="583" t="str">
        <f t="shared" si="73"/>
        <v/>
      </c>
      <c r="AF1199" s="583" t="str">
        <f t="shared" si="74"/>
        <v/>
      </c>
      <c r="AG1199" s="583" t="str">
        <f t="shared" si="75"/>
        <v/>
      </c>
    </row>
    <row r="1200" spans="1:33" ht="24.9" customHeight="1">
      <c r="A1200" s="477">
        <v>1185</v>
      </c>
      <c r="B1200" s="488" t="str">
        <f>IF(基本情報入力シート!C1237="","",基本情報入力シート!C1237)</f>
        <v/>
      </c>
      <c r="C1200" s="488"/>
      <c r="D1200" s="488"/>
      <c r="E1200" s="488"/>
      <c r="F1200" s="488"/>
      <c r="G1200" s="488"/>
      <c r="H1200" s="488"/>
      <c r="I1200" s="488"/>
      <c r="J1200" s="494" t="str">
        <f>IF(基本情報入力シート!M1237="","",基本情報入力シート!M1237)</f>
        <v/>
      </c>
      <c r="K1200" s="495" t="str">
        <f>IF(基本情報入力シート!R1237="","",基本情報入力シート!R1237)</f>
        <v/>
      </c>
      <c r="L1200" s="495" t="str">
        <f>IF(基本情報入力シート!W1237="","",基本情報入力シート!W1237)</f>
        <v/>
      </c>
      <c r="M1200" s="502" t="str">
        <f>IF(基本情報入力シート!X1237="","",基本情報入力シート!X1237)</f>
        <v/>
      </c>
      <c r="N1200" s="512" t="str">
        <f>IF(基本情報入力シート!Y1237="","",基本情報入力シート!Y1237)</f>
        <v/>
      </c>
      <c r="O1200" s="519"/>
      <c r="P1200" s="523"/>
      <c r="Q1200" s="526"/>
      <c r="R1200" s="533"/>
      <c r="S1200" s="537"/>
      <c r="T1200" s="541" t="e">
        <v>#N/A</v>
      </c>
      <c r="U1200" s="545"/>
      <c r="V1200" s="551"/>
      <c r="W1200" s="552"/>
      <c r="X1200" s="560" t="e">
        <v>#N/A</v>
      </c>
      <c r="Y1200" s="560"/>
      <c r="Z1200" s="564"/>
      <c r="AA1200" s="569"/>
      <c r="AB1200" s="573" t="e">
        <v>#N/A</v>
      </c>
      <c r="AC1200" s="577"/>
      <c r="AD1200" s="580" t="str">
        <f t="shared" si="72"/>
        <v/>
      </c>
      <c r="AE1200" s="583" t="str">
        <f t="shared" si="73"/>
        <v/>
      </c>
      <c r="AF1200" s="583" t="str">
        <f t="shared" si="74"/>
        <v/>
      </c>
      <c r="AG1200" s="583" t="str">
        <f t="shared" si="75"/>
        <v/>
      </c>
    </row>
    <row r="1201" spans="1:33" ht="24.9" customHeight="1">
      <c r="A1201" s="477">
        <v>1186</v>
      </c>
      <c r="B1201" s="488" t="str">
        <f>IF(基本情報入力シート!C1238="","",基本情報入力シート!C1238)</f>
        <v/>
      </c>
      <c r="C1201" s="488"/>
      <c r="D1201" s="488"/>
      <c r="E1201" s="488"/>
      <c r="F1201" s="488"/>
      <c r="G1201" s="488"/>
      <c r="H1201" s="488"/>
      <c r="I1201" s="488"/>
      <c r="J1201" s="494" t="str">
        <f>IF(基本情報入力シート!M1238="","",基本情報入力シート!M1238)</f>
        <v/>
      </c>
      <c r="K1201" s="495" t="str">
        <f>IF(基本情報入力シート!R1238="","",基本情報入力シート!R1238)</f>
        <v/>
      </c>
      <c r="L1201" s="495" t="str">
        <f>IF(基本情報入力シート!W1238="","",基本情報入力シート!W1238)</f>
        <v/>
      </c>
      <c r="M1201" s="502" t="str">
        <f>IF(基本情報入力シート!X1238="","",基本情報入力シート!X1238)</f>
        <v/>
      </c>
      <c r="N1201" s="512" t="str">
        <f>IF(基本情報入力シート!Y1238="","",基本情報入力シート!Y1238)</f>
        <v/>
      </c>
      <c r="O1201" s="519"/>
      <c r="P1201" s="523"/>
      <c r="Q1201" s="526"/>
      <c r="R1201" s="533"/>
      <c r="S1201" s="537"/>
      <c r="T1201" s="541" t="e">
        <v>#N/A</v>
      </c>
      <c r="U1201" s="545"/>
      <c r="V1201" s="551"/>
      <c r="W1201" s="552"/>
      <c r="X1201" s="560" t="e">
        <v>#N/A</v>
      </c>
      <c r="Y1201" s="560"/>
      <c r="Z1201" s="564"/>
      <c r="AA1201" s="569"/>
      <c r="AB1201" s="573" t="e">
        <v>#N/A</v>
      </c>
      <c r="AC1201" s="577"/>
      <c r="AD1201" s="580" t="str">
        <f t="shared" si="72"/>
        <v/>
      </c>
      <c r="AE1201" s="583" t="str">
        <f t="shared" si="73"/>
        <v/>
      </c>
      <c r="AF1201" s="583" t="str">
        <f t="shared" si="74"/>
        <v/>
      </c>
      <c r="AG1201" s="583" t="str">
        <f t="shared" si="75"/>
        <v/>
      </c>
    </row>
    <row r="1202" spans="1:33" ht="24.9" customHeight="1">
      <c r="A1202" s="477">
        <v>1187</v>
      </c>
      <c r="B1202" s="488" t="str">
        <f>IF(基本情報入力シート!C1239="","",基本情報入力シート!C1239)</f>
        <v/>
      </c>
      <c r="C1202" s="488"/>
      <c r="D1202" s="488"/>
      <c r="E1202" s="488"/>
      <c r="F1202" s="488"/>
      <c r="G1202" s="488"/>
      <c r="H1202" s="488"/>
      <c r="I1202" s="488"/>
      <c r="J1202" s="494" t="str">
        <f>IF(基本情報入力シート!M1239="","",基本情報入力シート!M1239)</f>
        <v/>
      </c>
      <c r="K1202" s="495" t="str">
        <f>IF(基本情報入力シート!R1239="","",基本情報入力シート!R1239)</f>
        <v/>
      </c>
      <c r="L1202" s="495" t="str">
        <f>IF(基本情報入力シート!W1239="","",基本情報入力シート!W1239)</f>
        <v/>
      </c>
      <c r="M1202" s="502" t="str">
        <f>IF(基本情報入力シート!X1239="","",基本情報入力シート!X1239)</f>
        <v/>
      </c>
      <c r="N1202" s="512" t="str">
        <f>IF(基本情報入力シート!Y1239="","",基本情報入力シート!Y1239)</f>
        <v/>
      </c>
      <c r="O1202" s="519"/>
      <c r="P1202" s="523"/>
      <c r="Q1202" s="526"/>
      <c r="R1202" s="533"/>
      <c r="S1202" s="537"/>
      <c r="T1202" s="541" t="e">
        <v>#N/A</v>
      </c>
      <c r="U1202" s="545"/>
      <c r="V1202" s="551"/>
      <c r="W1202" s="552"/>
      <c r="X1202" s="560" t="e">
        <v>#N/A</v>
      </c>
      <c r="Y1202" s="560"/>
      <c r="Z1202" s="564"/>
      <c r="AA1202" s="569"/>
      <c r="AB1202" s="573" t="e">
        <v>#N/A</v>
      </c>
      <c r="AC1202" s="577"/>
      <c r="AD1202" s="580" t="str">
        <f t="shared" si="72"/>
        <v/>
      </c>
      <c r="AE1202" s="583" t="str">
        <f t="shared" si="73"/>
        <v/>
      </c>
      <c r="AF1202" s="583" t="str">
        <f t="shared" si="74"/>
        <v/>
      </c>
      <c r="AG1202" s="583" t="str">
        <f t="shared" si="75"/>
        <v/>
      </c>
    </row>
    <row r="1203" spans="1:33" ht="24.9" customHeight="1">
      <c r="A1203" s="477">
        <v>1188</v>
      </c>
      <c r="B1203" s="488" t="str">
        <f>IF(基本情報入力シート!C1240="","",基本情報入力シート!C1240)</f>
        <v/>
      </c>
      <c r="C1203" s="488"/>
      <c r="D1203" s="488"/>
      <c r="E1203" s="488"/>
      <c r="F1203" s="488"/>
      <c r="G1203" s="488"/>
      <c r="H1203" s="488"/>
      <c r="I1203" s="488"/>
      <c r="J1203" s="494" t="str">
        <f>IF(基本情報入力シート!M1240="","",基本情報入力シート!M1240)</f>
        <v/>
      </c>
      <c r="K1203" s="495" t="str">
        <f>IF(基本情報入力シート!R1240="","",基本情報入力シート!R1240)</f>
        <v/>
      </c>
      <c r="L1203" s="495" t="str">
        <f>IF(基本情報入力シート!W1240="","",基本情報入力シート!W1240)</f>
        <v/>
      </c>
      <c r="M1203" s="502" t="str">
        <f>IF(基本情報入力シート!X1240="","",基本情報入力シート!X1240)</f>
        <v/>
      </c>
      <c r="N1203" s="512" t="str">
        <f>IF(基本情報入力シート!Y1240="","",基本情報入力シート!Y1240)</f>
        <v/>
      </c>
      <c r="O1203" s="519"/>
      <c r="P1203" s="523"/>
      <c r="Q1203" s="526"/>
      <c r="R1203" s="533"/>
      <c r="S1203" s="537"/>
      <c r="T1203" s="541" t="e">
        <v>#N/A</v>
      </c>
      <c r="U1203" s="545"/>
      <c r="V1203" s="551"/>
      <c r="W1203" s="552"/>
      <c r="X1203" s="560" t="e">
        <v>#N/A</v>
      </c>
      <c r="Y1203" s="560"/>
      <c r="Z1203" s="564"/>
      <c r="AA1203" s="569"/>
      <c r="AB1203" s="573" t="e">
        <v>#N/A</v>
      </c>
      <c r="AC1203" s="577"/>
      <c r="AD1203" s="580" t="str">
        <f t="shared" si="72"/>
        <v/>
      </c>
      <c r="AE1203" s="583" t="str">
        <f t="shared" si="73"/>
        <v/>
      </c>
      <c r="AF1203" s="583" t="str">
        <f t="shared" si="74"/>
        <v/>
      </c>
      <c r="AG1203" s="583" t="str">
        <f t="shared" si="75"/>
        <v/>
      </c>
    </row>
    <row r="1204" spans="1:33" ht="24.9" customHeight="1">
      <c r="A1204" s="477">
        <v>1189</v>
      </c>
      <c r="B1204" s="488" t="str">
        <f>IF(基本情報入力シート!C1241="","",基本情報入力シート!C1241)</f>
        <v/>
      </c>
      <c r="C1204" s="488"/>
      <c r="D1204" s="488"/>
      <c r="E1204" s="488"/>
      <c r="F1204" s="488"/>
      <c r="G1204" s="488"/>
      <c r="H1204" s="488"/>
      <c r="I1204" s="488"/>
      <c r="J1204" s="494" t="str">
        <f>IF(基本情報入力シート!M1241="","",基本情報入力シート!M1241)</f>
        <v/>
      </c>
      <c r="K1204" s="495" t="str">
        <f>IF(基本情報入力シート!R1241="","",基本情報入力シート!R1241)</f>
        <v/>
      </c>
      <c r="L1204" s="495" t="str">
        <f>IF(基本情報入力シート!W1241="","",基本情報入力シート!W1241)</f>
        <v/>
      </c>
      <c r="M1204" s="502" t="str">
        <f>IF(基本情報入力シート!X1241="","",基本情報入力シート!X1241)</f>
        <v/>
      </c>
      <c r="N1204" s="512" t="str">
        <f>IF(基本情報入力シート!Y1241="","",基本情報入力シート!Y1241)</f>
        <v/>
      </c>
      <c r="O1204" s="519"/>
      <c r="P1204" s="523"/>
      <c r="Q1204" s="526"/>
      <c r="R1204" s="533"/>
      <c r="S1204" s="537"/>
      <c r="T1204" s="541" t="e">
        <v>#N/A</v>
      </c>
      <c r="U1204" s="545"/>
      <c r="V1204" s="551"/>
      <c r="W1204" s="552"/>
      <c r="X1204" s="560" t="e">
        <v>#N/A</v>
      </c>
      <c r="Y1204" s="560"/>
      <c r="Z1204" s="564"/>
      <c r="AA1204" s="569"/>
      <c r="AB1204" s="573" t="e">
        <v>#N/A</v>
      </c>
      <c r="AC1204" s="577"/>
      <c r="AD1204" s="580" t="str">
        <f t="shared" si="72"/>
        <v/>
      </c>
      <c r="AE1204" s="583" t="str">
        <f t="shared" si="73"/>
        <v/>
      </c>
      <c r="AF1204" s="583" t="str">
        <f t="shared" si="74"/>
        <v/>
      </c>
      <c r="AG1204" s="583" t="str">
        <f t="shared" si="75"/>
        <v/>
      </c>
    </row>
    <row r="1205" spans="1:33" ht="24.9" customHeight="1">
      <c r="A1205" s="477">
        <v>1190</v>
      </c>
      <c r="B1205" s="488" t="str">
        <f>IF(基本情報入力シート!C1242="","",基本情報入力シート!C1242)</f>
        <v/>
      </c>
      <c r="C1205" s="488"/>
      <c r="D1205" s="488"/>
      <c r="E1205" s="488"/>
      <c r="F1205" s="488"/>
      <c r="G1205" s="488"/>
      <c r="H1205" s="488"/>
      <c r="I1205" s="488"/>
      <c r="J1205" s="494" t="str">
        <f>IF(基本情報入力シート!M1242="","",基本情報入力シート!M1242)</f>
        <v/>
      </c>
      <c r="K1205" s="495" t="str">
        <f>IF(基本情報入力シート!R1242="","",基本情報入力シート!R1242)</f>
        <v/>
      </c>
      <c r="L1205" s="495" t="str">
        <f>IF(基本情報入力シート!W1242="","",基本情報入力シート!W1242)</f>
        <v/>
      </c>
      <c r="M1205" s="502" t="str">
        <f>IF(基本情報入力シート!X1242="","",基本情報入力シート!X1242)</f>
        <v/>
      </c>
      <c r="N1205" s="512" t="str">
        <f>IF(基本情報入力シート!Y1242="","",基本情報入力シート!Y1242)</f>
        <v/>
      </c>
      <c r="O1205" s="519"/>
      <c r="P1205" s="523"/>
      <c r="Q1205" s="526"/>
      <c r="R1205" s="533"/>
      <c r="S1205" s="537"/>
      <c r="T1205" s="541" t="e">
        <v>#N/A</v>
      </c>
      <c r="U1205" s="545"/>
      <c r="V1205" s="551"/>
      <c r="W1205" s="552"/>
      <c r="X1205" s="560" t="e">
        <v>#N/A</v>
      </c>
      <c r="Y1205" s="560"/>
      <c r="Z1205" s="564"/>
      <c r="AA1205" s="569"/>
      <c r="AB1205" s="573" t="e">
        <v>#N/A</v>
      </c>
      <c r="AC1205" s="577"/>
      <c r="AD1205" s="580" t="str">
        <f t="shared" si="72"/>
        <v/>
      </c>
      <c r="AE1205" s="583" t="str">
        <f t="shared" si="73"/>
        <v/>
      </c>
      <c r="AF1205" s="583" t="str">
        <f t="shared" si="74"/>
        <v/>
      </c>
      <c r="AG1205" s="583" t="str">
        <f t="shared" si="75"/>
        <v/>
      </c>
    </row>
    <row r="1206" spans="1:33" ht="24.9" customHeight="1">
      <c r="A1206" s="477">
        <v>1191</v>
      </c>
      <c r="B1206" s="488" t="str">
        <f>IF(基本情報入力シート!C1243="","",基本情報入力シート!C1243)</f>
        <v/>
      </c>
      <c r="C1206" s="488"/>
      <c r="D1206" s="488"/>
      <c r="E1206" s="488"/>
      <c r="F1206" s="488"/>
      <c r="G1206" s="488"/>
      <c r="H1206" s="488"/>
      <c r="I1206" s="488"/>
      <c r="J1206" s="494" t="str">
        <f>IF(基本情報入力シート!M1243="","",基本情報入力シート!M1243)</f>
        <v/>
      </c>
      <c r="K1206" s="495" t="str">
        <f>IF(基本情報入力シート!R1243="","",基本情報入力シート!R1243)</f>
        <v/>
      </c>
      <c r="L1206" s="495" t="str">
        <f>IF(基本情報入力シート!W1243="","",基本情報入力シート!W1243)</f>
        <v/>
      </c>
      <c r="M1206" s="502" t="str">
        <f>IF(基本情報入力シート!X1243="","",基本情報入力シート!X1243)</f>
        <v/>
      </c>
      <c r="N1206" s="512" t="str">
        <f>IF(基本情報入力シート!Y1243="","",基本情報入力シート!Y1243)</f>
        <v/>
      </c>
      <c r="O1206" s="519"/>
      <c r="P1206" s="523"/>
      <c r="Q1206" s="526"/>
      <c r="R1206" s="533"/>
      <c r="S1206" s="537"/>
      <c r="T1206" s="541" t="e">
        <v>#N/A</v>
      </c>
      <c r="U1206" s="545"/>
      <c r="V1206" s="551"/>
      <c r="W1206" s="552"/>
      <c r="X1206" s="560" t="e">
        <v>#N/A</v>
      </c>
      <c r="Y1206" s="560"/>
      <c r="Z1206" s="564"/>
      <c r="AA1206" s="569"/>
      <c r="AB1206" s="573" t="e">
        <v>#N/A</v>
      </c>
      <c r="AC1206" s="577"/>
      <c r="AD1206" s="580" t="str">
        <f t="shared" si="72"/>
        <v/>
      </c>
      <c r="AE1206" s="583" t="str">
        <f t="shared" si="73"/>
        <v/>
      </c>
      <c r="AF1206" s="583" t="str">
        <f t="shared" si="74"/>
        <v/>
      </c>
      <c r="AG1206" s="583" t="str">
        <f t="shared" si="75"/>
        <v/>
      </c>
    </row>
    <row r="1207" spans="1:33" ht="24.9" customHeight="1">
      <c r="A1207" s="477">
        <v>1192</v>
      </c>
      <c r="B1207" s="488" t="str">
        <f>IF(基本情報入力シート!C1244="","",基本情報入力シート!C1244)</f>
        <v/>
      </c>
      <c r="C1207" s="488"/>
      <c r="D1207" s="488"/>
      <c r="E1207" s="488"/>
      <c r="F1207" s="488"/>
      <c r="G1207" s="488"/>
      <c r="H1207" s="488"/>
      <c r="I1207" s="488"/>
      <c r="J1207" s="494" t="str">
        <f>IF(基本情報入力シート!M1244="","",基本情報入力シート!M1244)</f>
        <v/>
      </c>
      <c r="K1207" s="495" t="str">
        <f>IF(基本情報入力シート!R1244="","",基本情報入力シート!R1244)</f>
        <v/>
      </c>
      <c r="L1207" s="495" t="str">
        <f>IF(基本情報入力シート!W1244="","",基本情報入力シート!W1244)</f>
        <v/>
      </c>
      <c r="M1207" s="502" t="str">
        <f>IF(基本情報入力シート!X1244="","",基本情報入力シート!X1244)</f>
        <v/>
      </c>
      <c r="N1207" s="512" t="str">
        <f>IF(基本情報入力シート!Y1244="","",基本情報入力シート!Y1244)</f>
        <v/>
      </c>
      <c r="O1207" s="519"/>
      <c r="P1207" s="523"/>
      <c r="Q1207" s="526"/>
      <c r="R1207" s="533"/>
      <c r="S1207" s="537"/>
      <c r="T1207" s="541" t="e">
        <v>#N/A</v>
      </c>
      <c r="U1207" s="545"/>
      <c r="V1207" s="551"/>
      <c r="W1207" s="552"/>
      <c r="X1207" s="560" t="e">
        <v>#N/A</v>
      </c>
      <c r="Y1207" s="560"/>
      <c r="Z1207" s="564"/>
      <c r="AA1207" s="569"/>
      <c r="AB1207" s="573" t="e">
        <v>#N/A</v>
      </c>
      <c r="AC1207" s="577"/>
      <c r="AD1207" s="580" t="str">
        <f t="shared" si="72"/>
        <v/>
      </c>
      <c r="AE1207" s="583" t="str">
        <f t="shared" si="73"/>
        <v/>
      </c>
      <c r="AF1207" s="583" t="str">
        <f t="shared" si="74"/>
        <v/>
      </c>
      <c r="AG1207" s="583" t="str">
        <f t="shared" si="75"/>
        <v/>
      </c>
    </row>
    <row r="1208" spans="1:33" ht="24.9" customHeight="1">
      <c r="A1208" s="477">
        <v>1193</v>
      </c>
      <c r="B1208" s="488" t="str">
        <f>IF(基本情報入力シート!C1245="","",基本情報入力シート!C1245)</f>
        <v/>
      </c>
      <c r="C1208" s="488"/>
      <c r="D1208" s="488"/>
      <c r="E1208" s="488"/>
      <c r="F1208" s="488"/>
      <c r="G1208" s="488"/>
      <c r="H1208" s="488"/>
      <c r="I1208" s="488"/>
      <c r="J1208" s="494" t="str">
        <f>IF(基本情報入力シート!M1245="","",基本情報入力シート!M1245)</f>
        <v/>
      </c>
      <c r="K1208" s="495" t="str">
        <f>IF(基本情報入力シート!R1245="","",基本情報入力シート!R1245)</f>
        <v/>
      </c>
      <c r="L1208" s="495" t="str">
        <f>IF(基本情報入力シート!W1245="","",基本情報入力シート!W1245)</f>
        <v/>
      </c>
      <c r="M1208" s="502" t="str">
        <f>IF(基本情報入力シート!X1245="","",基本情報入力シート!X1245)</f>
        <v/>
      </c>
      <c r="N1208" s="512" t="str">
        <f>IF(基本情報入力シート!Y1245="","",基本情報入力シート!Y1245)</f>
        <v/>
      </c>
      <c r="O1208" s="519"/>
      <c r="P1208" s="523"/>
      <c r="Q1208" s="526"/>
      <c r="R1208" s="533"/>
      <c r="S1208" s="537"/>
      <c r="T1208" s="541" t="e">
        <v>#N/A</v>
      </c>
      <c r="U1208" s="545"/>
      <c r="V1208" s="551"/>
      <c r="W1208" s="552"/>
      <c r="X1208" s="560" t="e">
        <v>#N/A</v>
      </c>
      <c r="Y1208" s="560"/>
      <c r="Z1208" s="564"/>
      <c r="AA1208" s="569"/>
      <c r="AB1208" s="573" t="e">
        <v>#N/A</v>
      </c>
      <c r="AC1208" s="577"/>
      <c r="AD1208" s="580" t="str">
        <f t="shared" si="72"/>
        <v/>
      </c>
      <c r="AE1208" s="583" t="str">
        <f t="shared" si="73"/>
        <v/>
      </c>
      <c r="AF1208" s="583" t="str">
        <f t="shared" si="74"/>
        <v/>
      </c>
      <c r="AG1208" s="583" t="str">
        <f t="shared" si="75"/>
        <v/>
      </c>
    </row>
    <row r="1209" spans="1:33" ht="24.9" customHeight="1">
      <c r="A1209" s="477">
        <v>1194</v>
      </c>
      <c r="B1209" s="488" t="str">
        <f>IF(基本情報入力シート!C1246="","",基本情報入力シート!C1246)</f>
        <v/>
      </c>
      <c r="C1209" s="488"/>
      <c r="D1209" s="488"/>
      <c r="E1209" s="488"/>
      <c r="F1209" s="488"/>
      <c r="G1209" s="488"/>
      <c r="H1209" s="488"/>
      <c r="I1209" s="488"/>
      <c r="J1209" s="494" t="str">
        <f>IF(基本情報入力シート!M1246="","",基本情報入力シート!M1246)</f>
        <v/>
      </c>
      <c r="K1209" s="495" t="str">
        <f>IF(基本情報入力シート!R1246="","",基本情報入力シート!R1246)</f>
        <v/>
      </c>
      <c r="L1209" s="495" t="str">
        <f>IF(基本情報入力シート!W1246="","",基本情報入力シート!W1246)</f>
        <v/>
      </c>
      <c r="M1209" s="502" t="str">
        <f>IF(基本情報入力シート!X1246="","",基本情報入力シート!X1246)</f>
        <v/>
      </c>
      <c r="N1209" s="512" t="str">
        <f>IF(基本情報入力シート!Y1246="","",基本情報入力シート!Y1246)</f>
        <v/>
      </c>
      <c r="O1209" s="519"/>
      <c r="P1209" s="523"/>
      <c r="Q1209" s="526"/>
      <c r="R1209" s="533"/>
      <c r="S1209" s="537"/>
      <c r="T1209" s="541" t="e">
        <v>#N/A</v>
      </c>
      <c r="U1209" s="545"/>
      <c r="V1209" s="551"/>
      <c r="W1209" s="552"/>
      <c r="X1209" s="560" t="e">
        <v>#N/A</v>
      </c>
      <c r="Y1209" s="560"/>
      <c r="Z1209" s="564"/>
      <c r="AA1209" s="569"/>
      <c r="AB1209" s="573" t="e">
        <v>#N/A</v>
      </c>
      <c r="AC1209" s="577"/>
      <c r="AD1209" s="580" t="str">
        <f t="shared" si="72"/>
        <v/>
      </c>
      <c r="AE1209" s="583" t="str">
        <f t="shared" si="73"/>
        <v/>
      </c>
      <c r="AF1209" s="583" t="str">
        <f t="shared" si="74"/>
        <v/>
      </c>
      <c r="AG1209" s="583" t="str">
        <f t="shared" si="75"/>
        <v/>
      </c>
    </row>
    <row r="1210" spans="1:33" ht="24.9" customHeight="1">
      <c r="A1210" s="477">
        <v>1195</v>
      </c>
      <c r="B1210" s="488" t="str">
        <f>IF(基本情報入力シート!C1247="","",基本情報入力シート!C1247)</f>
        <v/>
      </c>
      <c r="C1210" s="488"/>
      <c r="D1210" s="488"/>
      <c r="E1210" s="488"/>
      <c r="F1210" s="488"/>
      <c r="G1210" s="488"/>
      <c r="H1210" s="488"/>
      <c r="I1210" s="488"/>
      <c r="J1210" s="494" t="str">
        <f>IF(基本情報入力シート!M1247="","",基本情報入力シート!M1247)</f>
        <v/>
      </c>
      <c r="K1210" s="495" t="str">
        <f>IF(基本情報入力シート!R1247="","",基本情報入力シート!R1247)</f>
        <v/>
      </c>
      <c r="L1210" s="495" t="str">
        <f>IF(基本情報入力シート!W1247="","",基本情報入力シート!W1247)</f>
        <v/>
      </c>
      <c r="M1210" s="502" t="str">
        <f>IF(基本情報入力シート!X1247="","",基本情報入力シート!X1247)</f>
        <v/>
      </c>
      <c r="N1210" s="512" t="str">
        <f>IF(基本情報入力シート!Y1247="","",基本情報入力シート!Y1247)</f>
        <v/>
      </c>
      <c r="O1210" s="519"/>
      <c r="P1210" s="523"/>
      <c r="Q1210" s="526"/>
      <c r="R1210" s="533"/>
      <c r="S1210" s="537"/>
      <c r="T1210" s="541" t="e">
        <v>#N/A</v>
      </c>
      <c r="U1210" s="545"/>
      <c r="V1210" s="551"/>
      <c r="W1210" s="552"/>
      <c r="X1210" s="560" t="e">
        <v>#N/A</v>
      </c>
      <c r="Y1210" s="560"/>
      <c r="Z1210" s="564"/>
      <c r="AA1210" s="569"/>
      <c r="AB1210" s="573" t="e">
        <v>#N/A</v>
      </c>
      <c r="AC1210" s="577"/>
      <c r="AD1210" s="580" t="str">
        <f t="shared" si="72"/>
        <v/>
      </c>
      <c r="AE1210" s="583" t="str">
        <f t="shared" si="73"/>
        <v/>
      </c>
      <c r="AF1210" s="583" t="str">
        <f t="shared" si="74"/>
        <v/>
      </c>
      <c r="AG1210" s="583" t="str">
        <f t="shared" si="75"/>
        <v/>
      </c>
    </row>
    <row r="1211" spans="1:33" ht="24.9" customHeight="1">
      <c r="A1211" s="477">
        <v>1196</v>
      </c>
      <c r="B1211" s="488" t="str">
        <f>IF(基本情報入力シート!C1248="","",基本情報入力シート!C1248)</f>
        <v/>
      </c>
      <c r="C1211" s="488"/>
      <c r="D1211" s="488"/>
      <c r="E1211" s="488"/>
      <c r="F1211" s="488"/>
      <c r="G1211" s="488"/>
      <c r="H1211" s="488"/>
      <c r="I1211" s="488"/>
      <c r="J1211" s="494" t="str">
        <f>IF(基本情報入力シート!M1248="","",基本情報入力シート!M1248)</f>
        <v/>
      </c>
      <c r="K1211" s="495" t="str">
        <f>IF(基本情報入力シート!R1248="","",基本情報入力シート!R1248)</f>
        <v/>
      </c>
      <c r="L1211" s="495" t="str">
        <f>IF(基本情報入力シート!W1248="","",基本情報入力シート!W1248)</f>
        <v/>
      </c>
      <c r="M1211" s="502" t="str">
        <f>IF(基本情報入力シート!X1248="","",基本情報入力シート!X1248)</f>
        <v/>
      </c>
      <c r="N1211" s="512" t="str">
        <f>IF(基本情報入力シート!Y1248="","",基本情報入力シート!Y1248)</f>
        <v/>
      </c>
      <c r="O1211" s="519"/>
      <c r="P1211" s="523"/>
      <c r="Q1211" s="526"/>
      <c r="R1211" s="533"/>
      <c r="S1211" s="537"/>
      <c r="T1211" s="541" t="e">
        <v>#N/A</v>
      </c>
      <c r="U1211" s="545"/>
      <c r="V1211" s="551"/>
      <c r="W1211" s="552"/>
      <c r="X1211" s="560" t="e">
        <v>#N/A</v>
      </c>
      <c r="Y1211" s="560"/>
      <c r="Z1211" s="564"/>
      <c r="AA1211" s="569"/>
      <c r="AB1211" s="573" t="e">
        <v>#N/A</v>
      </c>
      <c r="AC1211" s="577"/>
      <c r="AD1211" s="580" t="str">
        <f t="shared" si="72"/>
        <v/>
      </c>
      <c r="AE1211" s="583" t="str">
        <f t="shared" si="73"/>
        <v/>
      </c>
      <c r="AF1211" s="583" t="str">
        <f t="shared" si="74"/>
        <v/>
      </c>
      <c r="AG1211" s="583" t="str">
        <f t="shared" si="75"/>
        <v/>
      </c>
    </row>
    <row r="1212" spans="1:33" ht="24.9" customHeight="1">
      <c r="A1212" s="477">
        <v>1197</v>
      </c>
      <c r="B1212" s="488" t="str">
        <f>IF(基本情報入力シート!C1249="","",基本情報入力シート!C1249)</f>
        <v/>
      </c>
      <c r="C1212" s="488"/>
      <c r="D1212" s="488"/>
      <c r="E1212" s="488"/>
      <c r="F1212" s="488"/>
      <c r="G1212" s="488"/>
      <c r="H1212" s="488"/>
      <c r="I1212" s="488"/>
      <c r="J1212" s="494" t="str">
        <f>IF(基本情報入力シート!M1249="","",基本情報入力シート!M1249)</f>
        <v/>
      </c>
      <c r="K1212" s="495" t="str">
        <f>IF(基本情報入力シート!R1249="","",基本情報入力シート!R1249)</f>
        <v/>
      </c>
      <c r="L1212" s="495" t="str">
        <f>IF(基本情報入力シート!W1249="","",基本情報入力シート!W1249)</f>
        <v/>
      </c>
      <c r="M1212" s="502" t="str">
        <f>IF(基本情報入力シート!X1249="","",基本情報入力シート!X1249)</f>
        <v/>
      </c>
      <c r="N1212" s="512" t="str">
        <f>IF(基本情報入力シート!Y1249="","",基本情報入力シート!Y1249)</f>
        <v/>
      </c>
      <c r="O1212" s="519"/>
      <c r="P1212" s="523"/>
      <c r="Q1212" s="526"/>
      <c r="R1212" s="533"/>
      <c r="S1212" s="537"/>
      <c r="T1212" s="541" t="e">
        <v>#N/A</v>
      </c>
      <c r="U1212" s="545"/>
      <c r="V1212" s="551"/>
      <c r="W1212" s="552"/>
      <c r="X1212" s="560" t="e">
        <v>#N/A</v>
      </c>
      <c r="Y1212" s="560"/>
      <c r="Z1212" s="564"/>
      <c r="AA1212" s="569"/>
      <c r="AB1212" s="573" t="e">
        <v>#N/A</v>
      </c>
      <c r="AC1212" s="577"/>
      <c r="AD1212" s="580" t="str">
        <f t="shared" si="72"/>
        <v/>
      </c>
      <c r="AE1212" s="583" t="str">
        <f t="shared" si="73"/>
        <v/>
      </c>
      <c r="AF1212" s="583" t="str">
        <f t="shared" si="74"/>
        <v/>
      </c>
      <c r="AG1212" s="583" t="str">
        <f t="shared" si="75"/>
        <v/>
      </c>
    </row>
    <row r="1213" spans="1:33" ht="24.9" customHeight="1">
      <c r="A1213" s="477">
        <v>1198</v>
      </c>
      <c r="B1213" s="488" t="str">
        <f>IF(基本情報入力シート!C1250="","",基本情報入力シート!C1250)</f>
        <v/>
      </c>
      <c r="C1213" s="488"/>
      <c r="D1213" s="488"/>
      <c r="E1213" s="488"/>
      <c r="F1213" s="488"/>
      <c r="G1213" s="488"/>
      <c r="H1213" s="488"/>
      <c r="I1213" s="488"/>
      <c r="J1213" s="494" t="str">
        <f>IF(基本情報入力シート!M1250="","",基本情報入力シート!M1250)</f>
        <v/>
      </c>
      <c r="K1213" s="495" t="str">
        <f>IF(基本情報入力シート!R1250="","",基本情報入力シート!R1250)</f>
        <v/>
      </c>
      <c r="L1213" s="495" t="str">
        <f>IF(基本情報入力シート!W1250="","",基本情報入力シート!W1250)</f>
        <v/>
      </c>
      <c r="M1213" s="502" t="str">
        <f>IF(基本情報入力シート!X1250="","",基本情報入力シート!X1250)</f>
        <v/>
      </c>
      <c r="N1213" s="512" t="str">
        <f>IF(基本情報入力シート!Y1250="","",基本情報入力シート!Y1250)</f>
        <v/>
      </c>
      <c r="O1213" s="519"/>
      <c r="P1213" s="523"/>
      <c r="Q1213" s="526"/>
      <c r="R1213" s="533"/>
      <c r="S1213" s="537"/>
      <c r="T1213" s="541" t="e">
        <v>#N/A</v>
      </c>
      <c r="U1213" s="545"/>
      <c r="V1213" s="551"/>
      <c r="W1213" s="552"/>
      <c r="X1213" s="560" t="e">
        <v>#N/A</v>
      </c>
      <c r="Y1213" s="560"/>
      <c r="Z1213" s="564"/>
      <c r="AA1213" s="569"/>
      <c r="AB1213" s="573" t="e">
        <v>#N/A</v>
      </c>
      <c r="AC1213" s="577"/>
      <c r="AD1213" s="580" t="str">
        <f t="shared" si="72"/>
        <v/>
      </c>
      <c r="AE1213" s="583" t="str">
        <f t="shared" si="73"/>
        <v/>
      </c>
      <c r="AF1213" s="583" t="str">
        <f t="shared" si="74"/>
        <v/>
      </c>
      <c r="AG1213" s="583" t="str">
        <f t="shared" si="75"/>
        <v/>
      </c>
    </row>
    <row r="1214" spans="1:33" ht="24.9" customHeight="1">
      <c r="A1214" s="477">
        <v>1199</v>
      </c>
      <c r="B1214" s="488" t="str">
        <f>IF(基本情報入力シート!C1251="","",基本情報入力シート!C1251)</f>
        <v/>
      </c>
      <c r="C1214" s="488"/>
      <c r="D1214" s="488"/>
      <c r="E1214" s="488"/>
      <c r="F1214" s="488"/>
      <c r="G1214" s="488"/>
      <c r="H1214" s="488"/>
      <c r="I1214" s="488"/>
      <c r="J1214" s="494" t="str">
        <f>IF(基本情報入力シート!M1251="","",基本情報入力シート!M1251)</f>
        <v/>
      </c>
      <c r="K1214" s="495" t="str">
        <f>IF(基本情報入力シート!R1251="","",基本情報入力シート!R1251)</f>
        <v/>
      </c>
      <c r="L1214" s="495" t="str">
        <f>IF(基本情報入力シート!W1251="","",基本情報入力シート!W1251)</f>
        <v/>
      </c>
      <c r="M1214" s="502" t="str">
        <f>IF(基本情報入力シート!X1251="","",基本情報入力シート!X1251)</f>
        <v/>
      </c>
      <c r="N1214" s="512" t="str">
        <f>IF(基本情報入力シート!Y1251="","",基本情報入力シート!Y1251)</f>
        <v/>
      </c>
      <c r="O1214" s="519"/>
      <c r="P1214" s="523"/>
      <c r="Q1214" s="526"/>
      <c r="R1214" s="533"/>
      <c r="S1214" s="537"/>
      <c r="T1214" s="541" t="e">
        <v>#N/A</v>
      </c>
      <c r="U1214" s="545"/>
      <c r="V1214" s="551"/>
      <c r="W1214" s="552"/>
      <c r="X1214" s="560" t="e">
        <v>#N/A</v>
      </c>
      <c r="Y1214" s="560"/>
      <c r="Z1214" s="564"/>
      <c r="AA1214" s="569"/>
      <c r="AB1214" s="573" t="e">
        <v>#N/A</v>
      </c>
      <c r="AC1214" s="577"/>
      <c r="AD1214" s="580" t="str">
        <f t="shared" si="72"/>
        <v/>
      </c>
      <c r="AE1214" s="583" t="str">
        <f t="shared" si="73"/>
        <v/>
      </c>
      <c r="AF1214" s="583" t="str">
        <f t="shared" si="74"/>
        <v/>
      </c>
      <c r="AG1214" s="583" t="str">
        <f t="shared" si="75"/>
        <v/>
      </c>
    </row>
    <row r="1215" spans="1:33" ht="24.9" customHeight="1">
      <c r="A1215" s="478">
        <v>1200</v>
      </c>
      <c r="B1215" s="489" t="str">
        <f>IF(基本情報入力シート!C1252="","",基本情報入力シート!C1252)</f>
        <v/>
      </c>
      <c r="C1215" s="489"/>
      <c r="D1215" s="489"/>
      <c r="E1215" s="489"/>
      <c r="F1215" s="489"/>
      <c r="G1215" s="489"/>
      <c r="H1215" s="489"/>
      <c r="I1215" s="489"/>
      <c r="J1215" s="496" t="str">
        <f>IF(基本情報入力シート!M1252="","",基本情報入力シート!M1252)</f>
        <v/>
      </c>
      <c r="K1215" s="496" t="str">
        <f>IF(基本情報入力シート!R1252="","",基本情報入力シート!R1252)</f>
        <v/>
      </c>
      <c r="L1215" s="496" t="str">
        <f>IF(基本情報入力シート!W1252="","",基本情報入力シート!W1252)</f>
        <v/>
      </c>
      <c r="M1215" s="504" t="str">
        <f>IF(基本情報入力シート!X1252="","",基本情報入力シート!X1252)</f>
        <v/>
      </c>
      <c r="N1215" s="514" t="str">
        <f>IF(基本情報入力シート!Y1252="","",基本情報入力シート!Y1252)</f>
        <v/>
      </c>
      <c r="O1215" s="520"/>
      <c r="P1215" s="524"/>
      <c r="Q1215" s="527"/>
      <c r="R1215" s="520"/>
      <c r="S1215" s="539"/>
      <c r="T1215" s="542" t="e">
        <v>#N/A</v>
      </c>
      <c r="U1215" s="547"/>
      <c r="V1215" s="553"/>
      <c r="W1215" s="553"/>
      <c r="X1215" s="561" t="e">
        <v>#N/A</v>
      </c>
      <c r="Y1215" s="561"/>
      <c r="Z1215" s="566"/>
      <c r="AA1215" s="571"/>
      <c r="AB1215" s="574" t="e">
        <v>#N/A</v>
      </c>
      <c r="AC1215" s="578"/>
      <c r="AD1215" s="580" t="str">
        <f t="shared" si="72"/>
        <v/>
      </c>
      <c r="AE1215" s="583" t="str">
        <f t="shared" si="73"/>
        <v/>
      </c>
      <c r="AF1215" s="583" t="str">
        <f t="shared" si="74"/>
        <v/>
      </c>
      <c r="AG1215" s="583" t="str">
        <f t="shared" si="75"/>
        <v/>
      </c>
    </row>
  </sheetData>
  <sheetProtection sheet="1" formatCells="0" formatColumns="0" formatRows="0" sort="0" autoFilter="0"/>
  <autoFilter ref="B15:N15"/>
  <mergeCells count="24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B116:I116"/>
    <mergeCell ref="X116:Y116"/>
    <mergeCell ref="B117:I117"/>
    <mergeCell ref="X117:Y117"/>
    <mergeCell ref="B118:I118"/>
    <mergeCell ref="X118:Y118"/>
    <mergeCell ref="B119:I119"/>
    <mergeCell ref="X119:Y119"/>
    <mergeCell ref="B120:I120"/>
    <mergeCell ref="X120:Y120"/>
    <mergeCell ref="B121:I121"/>
    <mergeCell ref="X121:Y121"/>
    <mergeCell ref="B122:I122"/>
    <mergeCell ref="X122:Y122"/>
    <mergeCell ref="B123:I123"/>
    <mergeCell ref="X123:Y123"/>
    <mergeCell ref="B124:I124"/>
    <mergeCell ref="X124:Y124"/>
    <mergeCell ref="B125:I125"/>
    <mergeCell ref="X125:Y125"/>
    <mergeCell ref="B126:I126"/>
    <mergeCell ref="X126:Y126"/>
    <mergeCell ref="B127:I127"/>
    <mergeCell ref="X127:Y127"/>
    <mergeCell ref="B128:I128"/>
    <mergeCell ref="X128:Y128"/>
    <mergeCell ref="B129:I129"/>
    <mergeCell ref="X129:Y129"/>
    <mergeCell ref="B130:I130"/>
    <mergeCell ref="X130:Y130"/>
    <mergeCell ref="B131:I131"/>
    <mergeCell ref="X131:Y131"/>
    <mergeCell ref="B132:I132"/>
    <mergeCell ref="X132:Y132"/>
    <mergeCell ref="B133:I133"/>
    <mergeCell ref="X133:Y133"/>
    <mergeCell ref="B134:I134"/>
    <mergeCell ref="X134:Y134"/>
    <mergeCell ref="B135:I135"/>
    <mergeCell ref="X135:Y135"/>
    <mergeCell ref="B136:I136"/>
    <mergeCell ref="X136:Y136"/>
    <mergeCell ref="B137:I137"/>
    <mergeCell ref="X137:Y137"/>
    <mergeCell ref="B138:I138"/>
    <mergeCell ref="X138:Y138"/>
    <mergeCell ref="B139:I139"/>
    <mergeCell ref="X139:Y139"/>
    <mergeCell ref="B140:I140"/>
    <mergeCell ref="X140:Y140"/>
    <mergeCell ref="B141:I141"/>
    <mergeCell ref="X141:Y141"/>
    <mergeCell ref="B142:I142"/>
    <mergeCell ref="X142:Y142"/>
    <mergeCell ref="B143:I143"/>
    <mergeCell ref="X143:Y143"/>
    <mergeCell ref="B144:I144"/>
    <mergeCell ref="X144:Y144"/>
    <mergeCell ref="B145:I145"/>
    <mergeCell ref="X145:Y145"/>
    <mergeCell ref="B146:I146"/>
    <mergeCell ref="X146:Y146"/>
    <mergeCell ref="B147:I147"/>
    <mergeCell ref="X147:Y147"/>
    <mergeCell ref="B148:I148"/>
    <mergeCell ref="X148:Y148"/>
    <mergeCell ref="B149:I149"/>
    <mergeCell ref="X149:Y149"/>
    <mergeCell ref="B150:I150"/>
    <mergeCell ref="X150:Y150"/>
    <mergeCell ref="B151:I151"/>
    <mergeCell ref="X151:Y151"/>
    <mergeCell ref="B152:I152"/>
    <mergeCell ref="X152:Y152"/>
    <mergeCell ref="B153:I153"/>
    <mergeCell ref="X153:Y153"/>
    <mergeCell ref="B154:I154"/>
    <mergeCell ref="X154:Y154"/>
    <mergeCell ref="B155:I155"/>
    <mergeCell ref="X155:Y155"/>
    <mergeCell ref="B156:I156"/>
    <mergeCell ref="X156:Y156"/>
    <mergeCell ref="B157:I157"/>
    <mergeCell ref="X157:Y157"/>
    <mergeCell ref="B158:I158"/>
    <mergeCell ref="X158:Y158"/>
    <mergeCell ref="B159:I159"/>
    <mergeCell ref="X159:Y159"/>
    <mergeCell ref="B160:I160"/>
    <mergeCell ref="X160:Y160"/>
    <mergeCell ref="B161:I161"/>
    <mergeCell ref="X161:Y161"/>
    <mergeCell ref="B162:I162"/>
    <mergeCell ref="X162:Y162"/>
    <mergeCell ref="B163:I163"/>
    <mergeCell ref="X163:Y163"/>
    <mergeCell ref="B164:I164"/>
    <mergeCell ref="X164:Y164"/>
    <mergeCell ref="B165:I165"/>
    <mergeCell ref="X165:Y165"/>
    <mergeCell ref="B166:I166"/>
    <mergeCell ref="X166:Y166"/>
    <mergeCell ref="B167:I167"/>
    <mergeCell ref="X167:Y167"/>
    <mergeCell ref="B168:I168"/>
    <mergeCell ref="X168:Y168"/>
    <mergeCell ref="B169:I169"/>
    <mergeCell ref="X169:Y169"/>
    <mergeCell ref="B170:I170"/>
    <mergeCell ref="X170:Y170"/>
    <mergeCell ref="B171:I171"/>
    <mergeCell ref="X171:Y171"/>
    <mergeCell ref="B172:I172"/>
    <mergeCell ref="X172:Y172"/>
    <mergeCell ref="B173:I173"/>
    <mergeCell ref="X173:Y173"/>
    <mergeCell ref="B174:I174"/>
    <mergeCell ref="X174:Y174"/>
    <mergeCell ref="B175:I175"/>
    <mergeCell ref="X175:Y175"/>
    <mergeCell ref="B176:I176"/>
    <mergeCell ref="X176:Y176"/>
    <mergeCell ref="B177:I177"/>
    <mergeCell ref="X177:Y177"/>
    <mergeCell ref="B178:I178"/>
    <mergeCell ref="X178:Y178"/>
    <mergeCell ref="B179:I179"/>
    <mergeCell ref="X179:Y179"/>
    <mergeCell ref="B180:I180"/>
    <mergeCell ref="X180:Y180"/>
    <mergeCell ref="B181:I181"/>
    <mergeCell ref="X181:Y181"/>
    <mergeCell ref="B182:I182"/>
    <mergeCell ref="X182:Y182"/>
    <mergeCell ref="B183:I183"/>
    <mergeCell ref="X183:Y183"/>
    <mergeCell ref="B184:I184"/>
    <mergeCell ref="X184:Y184"/>
    <mergeCell ref="B185:I185"/>
    <mergeCell ref="X185:Y185"/>
    <mergeCell ref="B186:I186"/>
    <mergeCell ref="X186:Y186"/>
    <mergeCell ref="B187:I187"/>
    <mergeCell ref="X187:Y187"/>
    <mergeCell ref="B188:I188"/>
    <mergeCell ref="X188:Y188"/>
    <mergeCell ref="B189:I189"/>
    <mergeCell ref="X189:Y189"/>
    <mergeCell ref="B190:I190"/>
    <mergeCell ref="X190:Y190"/>
    <mergeCell ref="B191:I191"/>
    <mergeCell ref="X191:Y191"/>
    <mergeCell ref="B192:I192"/>
    <mergeCell ref="X192:Y192"/>
    <mergeCell ref="B193:I193"/>
    <mergeCell ref="X193:Y193"/>
    <mergeCell ref="B194:I194"/>
    <mergeCell ref="X194:Y194"/>
    <mergeCell ref="B195:I195"/>
    <mergeCell ref="X195:Y195"/>
    <mergeCell ref="B196:I196"/>
    <mergeCell ref="X196:Y196"/>
    <mergeCell ref="B197:I197"/>
    <mergeCell ref="X197:Y197"/>
    <mergeCell ref="B198:I198"/>
    <mergeCell ref="X198:Y198"/>
    <mergeCell ref="B199:I199"/>
    <mergeCell ref="X199:Y199"/>
    <mergeCell ref="B200:I200"/>
    <mergeCell ref="X200:Y200"/>
    <mergeCell ref="B201:I201"/>
    <mergeCell ref="X201:Y201"/>
    <mergeCell ref="B202:I202"/>
    <mergeCell ref="X202:Y202"/>
    <mergeCell ref="B203:I203"/>
    <mergeCell ref="X203:Y203"/>
    <mergeCell ref="B204:I204"/>
    <mergeCell ref="X204:Y204"/>
    <mergeCell ref="B205:I205"/>
    <mergeCell ref="X205:Y205"/>
    <mergeCell ref="B206:I206"/>
    <mergeCell ref="X206:Y206"/>
    <mergeCell ref="B207:I207"/>
    <mergeCell ref="X207:Y207"/>
    <mergeCell ref="B208:I208"/>
    <mergeCell ref="X208:Y208"/>
    <mergeCell ref="B209:I209"/>
    <mergeCell ref="X209:Y209"/>
    <mergeCell ref="B210:I210"/>
    <mergeCell ref="X210:Y210"/>
    <mergeCell ref="B211:I211"/>
    <mergeCell ref="X211:Y211"/>
    <mergeCell ref="B212:I212"/>
    <mergeCell ref="X212:Y212"/>
    <mergeCell ref="B213:I213"/>
    <mergeCell ref="X213:Y213"/>
    <mergeCell ref="B214:I214"/>
    <mergeCell ref="X214:Y214"/>
    <mergeCell ref="B215:I215"/>
    <mergeCell ref="X215:Y215"/>
    <mergeCell ref="B216:I216"/>
    <mergeCell ref="X216:Y216"/>
    <mergeCell ref="B217:I217"/>
    <mergeCell ref="X217:Y217"/>
    <mergeCell ref="B218:I218"/>
    <mergeCell ref="X218:Y218"/>
    <mergeCell ref="B219:I219"/>
    <mergeCell ref="X219:Y219"/>
    <mergeCell ref="B220:I220"/>
    <mergeCell ref="X220:Y220"/>
    <mergeCell ref="B221:I221"/>
    <mergeCell ref="X221:Y221"/>
    <mergeCell ref="B222:I222"/>
    <mergeCell ref="X222:Y222"/>
    <mergeCell ref="B223:I223"/>
    <mergeCell ref="X223:Y223"/>
    <mergeCell ref="B224:I224"/>
    <mergeCell ref="X224:Y224"/>
    <mergeCell ref="B225:I225"/>
    <mergeCell ref="X225:Y225"/>
    <mergeCell ref="B226:I226"/>
    <mergeCell ref="X226:Y226"/>
    <mergeCell ref="B227:I227"/>
    <mergeCell ref="X227:Y227"/>
    <mergeCell ref="B228:I228"/>
    <mergeCell ref="X228:Y228"/>
    <mergeCell ref="B229:I229"/>
    <mergeCell ref="X229:Y229"/>
    <mergeCell ref="B230:I230"/>
    <mergeCell ref="X230:Y230"/>
    <mergeCell ref="B231:I231"/>
    <mergeCell ref="X231:Y231"/>
    <mergeCell ref="B232:I232"/>
    <mergeCell ref="X232:Y232"/>
    <mergeCell ref="B233:I233"/>
    <mergeCell ref="X233:Y233"/>
    <mergeCell ref="B234:I234"/>
    <mergeCell ref="X234:Y234"/>
    <mergeCell ref="B235:I235"/>
    <mergeCell ref="X235:Y235"/>
    <mergeCell ref="B236:I236"/>
    <mergeCell ref="X236:Y236"/>
    <mergeCell ref="B237:I237"/>
    <mergeCell ref="X237:Y237"/>
    <mergeCell ref="B238:I238"/>
    <mergeCell ref="X238:Y238"/>
    <mergeCell ref="B239:I239"/>
    <mergeCell ref="X239:Y239"/>
    <mergeCell ref="B240:I240"/>
    <mergeCell ref="X240:Y240"/>
    <mergeCell ref="B241:I241"/>
    <mergeCell ref="X241:Y241"/>
    <mergeCell ref="B242:I242"/>
    <mergeCell ref="X242:Y242"/>
    <mergeCell ref="B243:I243"/>
    <mergeCell ref="X243:Y243"/>
    <mergeCell ref="B244:I244"/>
    <mergeCell ref="X244:Y244"/>
    <mergeCell ref="B245:I245"/>
    <mergeCell ref="X245:Y245"/>
    <mergeCell ref="B246:I246"/>
    <mergeCell ref="X246:Y246"/>
    <mergeCell ref="B247:I247"/>
    <mergeCell ref="X247:Y247"/>
    <mergeCell ref="B248:I248"/>
    <mergeCell ref="X248:Y248"/>
    <mergeCell ref="B249:I249"/>
    <mergeCell ref="X249:Y249"/>
    <mergeCell ref="B250:I250"/>
    <mergeCell ref="X250:Y250"/>
    <mergeCell ref="B251:I251"/>
    <mergeCell ref="X251:Y251"/>
    <mergeCell ref="B252:I252"/>
    <mergeCell ref="X252:Y252"/>
    <mergeCell ref="B253:I253"/>
    <mergeCell ref="X253:Y253"/>
    <mergeCell ref="B254:I254"/>
    <mergeCell ref="X254:Y254"/>
    <mergeCell ref="B255:I255"/>
    <mergeCell ref="X255:Y255"/>
    <mergeCell ref="B256:I256"/>
    <mergeCell ref="X256:Y256"/>
    <mergeCell ref="B257:I257"/>
    <mergeCell ref="X257:Y257"/>
    <mergeCell ref="B258:I258"/>
    <mergeCell ref="X258:Y258"/>
    <mergeCell ref="B259:I259"/>
    <mergeCell ref="X259:Y259"/>
    <mergeCell ref="B260:I260"/>
    <mergeCell ref="X260:Y260"/>
    <mergeCell ref="B261:I261"/>
    <mergeCell ref="X261:Y261"/>
    <mergeCell ref="B262:I262"/>
    <mergeCell ref="X262:Y262"/>
    <mergeCell ref="B263:I263"/>
    <mergeCell ref="X263:Y263"/>
    <mergeCell ref="B264:I264"/>
    <mergeCell ref="X264:Y264"/>
    <mergeCell ref="B265:I265"/>
    <mergeCell ref="X265:Y265"/>
    <mergeCell ref="B266:I266"/>
    <mergeCell ref="X266:Y266"/>
    <mergeCell ref="B267:I267"/>
    <mergeCell ref="X267:Y267"/>
    <mergeCell ref="B268:I268"/>
    <mergeCell ref="X268:Y268"/>
    <mergeCell ref="B269:I269"/>
    <mergeCell ref="X269:Y269"/>
    <mergeCell ref="B270:I270"/>
    <mergeCell ref="X270:Y270"/>
    <mergeCell ref="B271:I271"/>
    <mergeCell ref="X271:Y271"/>
    <mergeCell ref="B272:I272"/>
    <mergeCell ref="X272:Y272"/>
    <mergeCell ref="B273:I273"/>
    <mergeCell ref="X273:Y273"/>
    <mergeCell ref="B274:I274"/>
    <mergeCell ref="X274:Y274"/>
    <mergeCell ref="B275:I275"/>
    <mergeCell ref="X275:Y275"/>
    <mergeCell ref="B276:I276"/>
    <mergeCell ref="X276:Y276"/>
    <mergeCell ref="B277:I277"/>
    <mergeCell ref="X277:Y277"/>
    <mergeCell ref="B278:I278"/>
    <mergeCell ref="X278:Y278"/>
    <mergeCell ref="B279:I279"/>
    <mergeCell ref="X279:Y279"/>
    <mergeCell ref="B280:I280"/>
    <mergeCell ref="X280:Y280"/>
    <mergeCell ref="B281:I281"/>
    <mergeCell ref="X281:Y281"/>
    <mergeCell ref="B282:I282"/>
    <mergeCell ref="X282:Y282"/>
    <mergeCell ref="B283:I283"/>
    <mergeCell ref="X283:Y283"/>
    <mergeCell ref="B284:I284"/>
    <mergeCell ref="X284:Y284"/>
    <mergeCell ref="B285:I285"/>
    <mergeCell ref="X285:Y285"/>
    <mergeCell ref="B286:I286"/>
    <mergeCell ref="X286:Y286"/>
    <mergeCell ref="B287:I287"/>
    <mergeCell ref="X287:Y287"/>
    <mergeCell ref="B288:I288"/>
    <mergeCell ref="X288:Y288"/>
    <mergeCell ref="B289:I289"/>
    <mergeCell ref="X289:Y289"/>
    <mergeCell ref="B290:I290"/>
    <mergeCell ref="X290:Y290"/>
    <mergeCell ref="B291:I291"/>
    <mergeCell ref="X291:Y291"/>
    <mergeCell ref="B292:I292"/>
    <mergeCell ref="X292:Y292"/>
    <mergeCell ref="B293:I293"/>
    <mergeCell ref="X293:Y293"/>
    <mergeCell ref="B294:I294"/>
    <mergeCell ref="X294:Y294"/>
    <mergeCell ref="B295:I295"/>
    <mergeCell ref="X295:Y295"/>
    <mergeCell ref="B296:I296"/>
    <mergeCell ref="X296:Y296"/>
    <mergeCell ref="B297:I297"/>
    <mergeCell ref="X297:Y297"/>
    <mergeCell ref="B298:I298"/>
    <mergeCell ref="X298:Y298"/>
    <mergeCell ref="B299:I299"/>
    <mergeCell ref="X299:Y299"/>
    <mergeCell ref="B300:I300"/>
    <mergeCell ref="X300:Y300"/>
    <mergeCell ref="B301:I301"/>
    <mergeCell ref="X301:Y301"/>
    <mergeCell ref="B302:I302"/>
    <mergeCell ref="X302:Y302"/>
    <mergeCell ref="B303:I303"/>
    <mergeCell ref="X303:Y303"/>
    <mergeCell ref="B304:I304"/>
    <mergeCell ref="X304:Y304"/>
    <mergeCell ref="B305:I305"/>
    <mergeCell ref="X305:Y305"/>
    <mergeCell ref="B306:I306"/>
    <mergeCell ref="X306:Y306"/>
    <mergeCell ref="B307:I307"/>
    <mergeCell ref="X307:Y307"/>
    <mergeCell ref="B308:I308"/>
    <mergeCell ref="X308:Y308"/>
    <mergeCell ref="B309:I309"/>
    <mergeCell ref="X309:Y309"/>
    <mergeCell ref="B310:I310"/>
    <mergeCell ref="X310:Y310"/>
    <mergeCell ref="B311:I311"/>
    <mergeCell ref="X311:Y311"/>
    <mergeCell ref="B312:I312"/>
    <mergeCell ref="X312:Y312"/>
    <mergeCell ref="B313:I313"/>
    <mergeCell ref="X313:Y313"/>
    <mergeCell ref="B314:I314"/>
    <mergeCell ref="X314:Y314"/>
    <mergeCell ref="B315:I315"/>
    <mergeCell ref="X315:Y315"/>
    <mergeCell ref="B316:I316"/>
    <mergeCell ref="X316:Y316"/>
    <mergeCell ref="B317:I317"/>
    <mergeCell ref="X317:Y317"/>
    <mergeCell ref="B318:I318"/>
    <mergeCell ref="X318:Y318"/>
    <mergeCell ref="B319:I319"/>
    <mergeCell ref="X319:Y319"/>
    <mergeCell ref="B320:I320"/>
    <mergeCell ref="X320:Y320"/>
    <mergeCell ref="B321:I321"/>
    <mergeCell ref="X321:Y321"/>
    <mergeCell ref="B322:I322"/>
    <mergeCell ref="X322:Y322"/>
    <mergeCell ref="B323:I323"/>
    <mergeCell ref="X323:Y323"/>
    <mergeCell ref="B324:I324"/>
    <mergeCell ref="X324:Y324"/>
    <mergeCell ref="B325:I325"/>
    <mergeCell ref="X325:Y325"/>
    <mergeCell ref="B326:I326"/>
    <mergeCell ref="X326:Y326"/>
    <mergeCell ref="B327:I327"/>
    <mergeCell ref="X327:Y327"/>
    <mergeCell ref="B328:I328"/>
    <mergeCell ref="X328:Y328"/>
    <mergeCell ref="B329:I329"/>
    <mergeCell ref="X329:Y329"/>
    <mergeCell ref="B330:I330"/>
    <mergeCell ref="X330:Y330"/>
    <mergeCell ref="B331:I331"/>
    <mergeCell ref="X331:Y331"/>
    <mergeCell ref="B332:I332"/>
    <mergeCell ref="X332:Y332"/>
    <mergeCell ref="B333:I333"/>
    <mergeCell ref="X333:Y333"/>
    <mergeCell ref="B334:I334"/>
    <mergeCell ref="X334:Y334"/>
    <mergeCell ref="B335:I335"/>
    <mergeCell ref="X335:Y335"/>
    <mergeCell ref="B336:I336"/>
    <mergeCell ref="X336:Y336"/>
    <mergeCell ref="B337:I337"/>
    <mergeCell ref="X337:Y337"/>
    <mergeCell ref="B338:I338"/>
    <mergeCell ref="X338:Y338"/>
    <mergeCell ref="B339:I339"/>
    <mergeCell ref="X339:Y339"/>
    <mergeCell ref="B340:I340"/>
    <mergeCell ref="X340:Y340"/>
    <mergeCell ref="B341:I341"/>
    <mergeCell ref="X341:Y341"/>
    <mergeCell ref="B342:I342"/>
    <mergeCell ref="X342:Y342"/>
    <mergeCell ref="B343:I343"/>
    <mergeCell ref="X343:Y343"/>
    <mergeCell ref="B344:I344"/>
    <mergeCell ref="X344:Y344"/>
    <mergeCell ref="B345:I345"/>
    <mergeCell ref="X345:Y345"/>
    <mergeCell ref="B346:I346"/>
    <mergeCell ref="X346:Y346"/>
    <mergeCell ref="B347:I347"/>
    <mergeCell ref="X347:Y347"/>
    <mergeCell ref="B348:I348"/>
    <mergeCell ref="X348:Y348"/>
    <mergeCell ref="B349:I349"/>
    <mergeCell ref="X349:Y349"/>
    <mergeCell ref="B350:I350"/>
    <mergeCell ref="X350:Y350"/>
    <mergeCell ref="B351:I351"/>
    <mergeCell ref="X351:Y351"/>
    <mergeCell ref="B352:I352"/>
    <mergeCell ref="X352:Y352"/>
    <mergeCell ref="B353:I353"/>
    <mergeCell ref="X353:Y353"/>
    <mergeCell ref="B354:I354"/>
    <mergeCell ref="X354:Y354"/>
    <mergeCell ref="B355:I355"/>
    <mergeCell ref="X355:Y355"/>
    <mergeCell ref="B356:I356"/>
    <mergeCell ref="X356:Y356"/>
    <mergeCell ref="B357:I357"/>
    <mergeCell ref="X357:Y357"/>
    <mergeCell ref="B358:I358"/>
    <mergeCell ref="X358:Y358"/>
    <mergeCell ref="B359:I359"/>
    <mergeCell ref="X359:Y359"/>
    <mergeCell ref="B360:I360"/>
    <mergeCell ref="X360:Y360"/>
    <mergeCell ref="B361:I361"/>
    <mergeCell ref="X361:Y361"/>
    <mergeCell ref="B362:I362"/>
    <mergeCell ref="X362:Y362"/>
    <mergeCell ref="B363:I363"/>
    <mergeCell ref="X363:Y363"/>
    <mergeCell ref="B364:I364"/>
    <mergeCell ref="X364:Y364"/>
    <mergeCell ref="B365:I365"/>
    <mergeCell ref="X365:Y365"/>
    <mergeCell ref="B366:I366"/>
    <mergeCell ref="X366:Y366"/>
    <mergeCell ref="B367:I367"/>
    <mergeCell ref="X367:Y367"/>
    <mergeCell ref="B368:I368"/>
    <mergeCell ref="X368:Y368"/>
    <mergeCell ref="B369:I369"/>
    <mergeCell ref="X369:Y369"/>
    <mergeCell ref="B370:I370"/>
    <mergeCell ref="X370:Y370"/>
    <mergeCell ref="B371:I371"/>
    <mergeCell ref="X371:Y371"/>
    <mergeCell ref="B372:I372"/>
    <mergeCell ref="X372:Y372"/>
    <mergeCell ref="B373:I373"/>
    <mergeCell ref="X373:Y373"/>
    <mergeCell ref="B374:I374"/>
    <mergeCell ref="X374:Y374"/>
    <mergeCell ref="B375:I375"/>
    <mergeCell ref="X375:Y375"/>
    <mergeCell ref="B376:I376"/>
    <mergeCell ref="X376:Y376"/>
    <mergeCell ref="B377:I377"/>
    <mergeCell ref="X377:Y377"/>
    <mergeCell ref="B378:I378"/>
    <mergeCell ref="X378:Y378"/>
    <mergeCell ref="B379:I379"/>
    <mergeCell ref="X379:Y379"/>
    <mergeCell ref="B380:I380"/>
    <mergeCell ref="X380:Y380"/>
    <mergeCell ref="B381:I381"/>
    <mergeCell ref="X381:Y381"/>
    <mergeCell ref="B382:I382"/>
    <mergeCell ref="X382:Y382"/>
    <mergeCell ref="B383:I383"/>
    <mergeCell ref="X383:Y383"/>
    <mergeCell ref="B384:I384"/>
    <mergeCell ref="X384:Y384"/>
    <mergeCell ref="B385:I385"/>
    <mergeCell ref="X385:Y385"/>
    <mergeCell ref="B386:I386"/>
    <mergeCell ref="X386:Y386"/>
    <mergeCell ref="B387:I387"/>
    <mergeCell ref="X387:Y387"/>
    <mergeCell ref="B388:I388"/>
    <mergeCell ref="X388:Y388"/>
    <mergeCell ref="B389:I389"/>
    <mergeCell ref="X389:Y389"/>
    <mergeCell ref="B390:I390"/>
    <mergeCell ref="X390:Y390"/>
    <mergeCell ref="B391:I391"/>
    <mergeCell ref="X391:Y391"/>
    <mergeCell ref="B392:I392"/>
    <mergeCell ref="X392:Y392"/>
    <mergeCell ref="B393:I393"/>
    <mergeCell ref="X393:Y393"/>
    <mergeCell ref="B394:I394"/>
    <mergeCell ref="X394:Y394"/>
    <mergeCell ref="B395:I395"/>
    <mergeCell ref="X395:Y395"/>
    <mergeCell ref="B396:I396"/>
    <mergeCell ref="X396:Y396"/>
    <mergeCell ref="B397:I397"/>
    <mergeCell ref="X397:Y397"/>
    <mergeCell ref="B398:I398"/>
    <mergeCell ref="X398:Y398"/>
    <mergeCell ref="B399:I399"/>
    <mergeCell ref="X399:Y399"/>
    <mergeCell ref="B400:I400"/>
    <mergeCell ref="X400:Y400"/>
    <mergeCell ref="B401:I401"/>
    <mergeCell ref="X401:Y401"/>
    <mergeCell ref="B402:I402"/>
    <mergeCell ref="X402:Y402"/>
    <mergeCell ref="B403:I403"/>
    <mergeCell ref="X403:Y403"/>
    <mergeCell ref="B404:I404"/>
    <mergeCell ref="X404:Y404"/>
    <mergeCell ref="B405:I405"/>
    <mergeCell ref="X405:Y405"/>
    <mergeCell ref="B406:I406"/>
    <mergeCell ref="X406:Y406"/>
    <mergeCell ref="B407:I407"/>
    <mergeCell ref="X407:Y407"/>
    <mergeCell ref="B408:I408"/>
    <mergeCell ref="X408:Y408"/>
    <mergeCell ref="B409:I409"/>
    <mergeCell ref="X409:Y409"/>
    <mergeCell ref="B410:I410"/>
    <mergeCell ref="X410:Y410"/>
    <mergeCell ref="B411:I411"/>
    <mergeCell ref="X411:Y411"/>
    <mergeCell ref="B412:I412"/>
    <mergeCell ref="X412:Y412"/>
    <mergeCell ref="B413:I413"/>
    <mergeCell ref="X413:Y413"/>
    <mergeCell ref="B414:I414"/>
    <mergeCell ref="X414:Y414"/>
    <mergeCell ref="B415:I415"/>
    <mergeCell ref="X415:Y415"/>
    <mergeCell ref="B416:I416"/>
    <mergeCell ref="X416:Y416"/>
    <mergeCell ref="B417:I417"/>
    <mergeCell ref="X417:Y417"/>
    <mergeCell ref="B418:I418"/>
    <mergeCell ref="X418:Y418"/>
    <mergeCell ref="B419:I419"/>
    <mergeCell ref="X419:Y419"/>
    <mergeCell ref="B420:I420"/>
    <mergeCell ref="X420:Y420"/>
    <mergeCell ref="B421:I421"/>
    <mergeCell ref="X421:Y421"/>
    <mergeCell ref="B422:I422"/>
    <mergeCell ref="X422:Y422"/>
    <mergeCell ref="B423:I423"/>
    <mergeCell ref="X423:Y423"/>
    <mergeCell ref="B424:I424"/>
    <mergeCell ref="X424:Y424"/>
    <mergeCell ref="B425:I425"/>
    <mergeCell ref="X425:Y425"/>
    <mergeCell ref="B426:I426"/>
    <mergeCell ref="X426:Y426"/>
    <mergeCell ref="B427:I427"/>
    <mergeCell ref="X427:Y427"/>
    <mergeCell ref="B428:I428"/>
    <mergeCell ref="X428:Y428"/>
    <mergeCell ref="B429:I429"/>
    <mergeCell ref="X429:Y429"/>
    <mergeCell ref="B430:I430"/>
    <mergeCell ref="X430:Y430"/>
    <mergeCell ref="B431:I431"/>
    <mergeCell ref="X431:Y431"/>
    <mergeCell ref="B432:I432"/>
    <mergeCell ref="X432:Y432"/>
    <mergeCell ref="B433:I433"/>
    <mergeCell ref="X433:Y433"/>
    <mergeCell ref="B434:I434"/>
    <mergeCell ref="X434:Y434"/>
    <mergeCell ref="B435:I435"/>
    <mergeCell ref="X435:Y435"/>
    <mergeCell ref="B436:I436"/>
    <mergeCell ref="X436:Y436"/>
    <mergeCell ref="B437:I437"/>
    <mergeCell ref="X437:Y437"/>
    <mergeCell ref="B438:I438"/>
    <mergeCell ref="X438:Y438"/>
    <mergeCell ref="B439:I439"/>
    <mergeCell ref="X439:Y439"/>
    <mergeCell ref="B440:I440"/>
    <mergeCell ref="X440:Y440"/>
    <mergeCell ref="B441:I441"/>
    <mergeCell ref="X441:Y441"/>
    <mergeCell ref="B442:I442"/>
    <mergeCell ref="X442:Y442"/>
    <mergeCell ref="B443:I443"/>
    <mergeCell ref="X443:Y443"/>
    <mergeCell ref="B444:I444"/>
    <mergeCell ref="X444:Y444"/>
    <mergeCell ref="B445:I445"/>
    <mergeCell ref="X445:Y445"/>
    <mergeCell ref="B446:I446"/>
    <mergeCell ref="X446:Y446"/>
    <mergeCell ref="B447:I447"/>
    <mergeCell ref="X447:Y447"/>
    <mergeCell ref="B448:I448"/>
    <mergeCell ref="X448:Y448"/>
    <mergeCell ref="B449:I449"/>
    <mergeCell ref="X449:Y449"/>
    <mergeCell ref="B450:I450"/>
    <mergeCell ref="X450:Y450"/>
    <mergeCell ref="B451:I451"/>
    <mergeCell ref="X451:Y451"/>
    <mergeCell ref="B452:I452"/>
    <mergeCell ref="X452:Y452"/>
    <mergeCell ref="B453:I453"/>
    <mergeCell ref="X453:Y453"/>
    <mergeCell ref="B454:I454"/>
    <mergeCell ref="X454:Y454"/>
    <mergeCell ref="B455:I455"/>
    <mergeCell ref="X455:Y455"/>
    <mergeCell ref="B456:I456"/>
    <mergeCell ref="X456:Y456"/>
    <mergeCell ref="B457:I457"/>
    <mergeCell ref="X457:Y457"/>
    <mergeCell ref="B458:I458"/>
    <mergeCell ref="X458:Y458"/>
    <mergeCell ref="B459:I459"/>
    <mergeCell ref="X459:Y459"/>
    <mergeCell ref="B460:I460"/>
    <mergeCell ref="X460:Y460"/>
    <mergeCell ref="B461:I461"/>
    <mergeCell ref="X461:Y461"/>
    <mergeCell ref="B462:I462"/>
    <mergeCell ref="X462:Y462"/>
    <mergeCell ref="B463:I463"/>
    <mergeCell ref="X463:Y463"/>
    <mergeCell ref="B464:I464"/>
    <mergeCell ref="X464:Y464"/>
    <mergeCell ref="B465:I465"/>
    <mergeCell ref="X465:Y465"/>
    <mergeCell ref="B466:I466"/>
    <mergeCell ref="X466:Y466"/>
    <mergeCell ref="B467:I467"/>
    <mergeCell ref="X467:Y467"/>
    <mergeCell ref="B468:I468"/>
    <mergeCell ref="X468:Y468"/>
    <mergeCell ref="B469:I469"/>
    <mergeCell ref="X469:Y469"/>
    <mergeCell ref="B470:I470"/>
    <mergeCell ref="X470:Y470"/>
    <mergeCell ref="B471:I471"/>
    <mergeCell ref="X471:Y471"/>
    <mergeCell ref="B472:I472"/>
    <mergeCell ref="X472:Y472"/>
    <mergeCell ref="B473:I473"/>
    <mergeCell ref="X473:Y473"/>
    <mergeCell ref="B474:I474"/>
    <mergeCell ref="X474:Y474"/>
    <mergeCell ref="B475:I475"/>
    <mergeCell ref="X475:Y475"/>
    <mergeCell ref="B476:I476"/>
    <mergeCell ref="X476:Y476"/>
    <mergeCell ref="B477:I477"/>
    <mergeCell ref="X477:Y477"/>
    <mergeCell ref="B478:I478"/>
    <mergeCell ref="X478:Y478"/>
    <mergeCell ref="B479:I479"/>
    <mergeCell ref="X479:Y479"/>
    <mergeCell ref="B480:I480"/>
    <mergeCell ref="X480:Y480"/>
    <mergeCell ref="B481:I481"/>
    <mergeCell ref="X481:Y481"/>
    <mergeCell ref="B482:I482"/>
    <mergeCell ref="X482:Y482"/>
    <mergeCell ref="B483:I483"/>
    <mergeCell ref="X483:Y483"/>
    <mergeCell ref="B484:I484"/>
    <mergeCell ref="X484:Y484"/>
    <mergeCell ref="B485:I485"/>
    <mergeCell ref="X485:Y485"/>
    <mergeCell ref="B486:I486"/>
    <mergeCell ref="X486:Y486"/>
    <mergeCell ref="B487:I487"/>
    <mergeCell ref="X487:Y487"/>
    <mergeCell ref="B488:I488"/>
    <mergeCell ref="X488:Y488"/>
    <mergeCell ref="B489:I489"/>
    <mergeCell ref="X489:Y489"/>
    <mergeCell ref="B490:I490"/>
    <mergeCell ref="X490:Y490"/>
    <mergeCell ref="B491:I491"/>
    <mergeCell ref="X491:Y491"/>
    <mergeCell ref="B492:I492"/>
    <mergeCell ref="X492:Y492"/>
    <mergeCell ref="B493:I493"/>
    <mergeCell ref="X493:Y493"/>
    <mergeCell ref="B494:I494"/>
    <mergeCell ref="X494:Y494"/>
    <mergeCell ref="B495:I495"/>
    <mergeCell ref="X495:Y495"/>
    <mergeCell ref="B496:I496"/>
    <mergeCell ref="X496:Y496"/>
    <mergeCell ref="B497:I497"/>
    <mergeCell ref="X497:Y497"/>
    <mergeCell ref="B498:I498"/>
    <mergeCell ref="X498:Y498"/>
    <mergeCell ref="B499:I499"/>
    <mergeCell ref="X499:Y499"/>
    <mergeCell ref="B500:I500"/>
    <mergeCell ref="X500:Y500"/>
    <mergeCell ref="B501:I501"/>
    <mergeCell ref="X501:Y501"/>
    <mergeCell ref="B502:I502"/>
    <mergeCell ref="X502:Y502"/>
    <mergeCell ref="B503:I503"/>
    <mergeCell ref="X503:Y503"/>
    <mergeCell ref="B504:I504"/>
    <mergeCell ref="X504:Y504"/>
    <mergeCell ref="B505:I505"/>
    <mergeCell ref="X505:Y505"/>
    <mergeCell ref="B506:I506"/>
    <mergeCell ref="X506:Y506"/>
    <mergeCell ref="B507:I507"/>
    <mergeCell ref="X507:Y507"/>
    <mergeCell ref="B508:I508"/>
    <mergeCell ref="X508:Y508"/>
    <mergeCell ref="B509:I509"/>
    <mergeCell ref="X509:Y509"/>
    <mergeCell ref="B510:I510"/>
    <mergeCell ref="X510:Y510"/>
    <mergeCell ref="B511:I511"/>
    <mergeCell ref="X511:Y511"/>
    <mergeCell ref="B512:I512"/>
    <mergeCell ref="X512:Y512"/>
    <mergeCell ref="B513:I513"/>
    <mergeCell ref="X513:Y513"/>
    <mergeCell ref="B514:I514"/>
    <mergeCell ref="X514:Y514"/>
    <mergeCell ref="B515:I515"/>
    <mergeCell ref="X515:Y515"/>
    <mergeCell ref="B516:I516"/>
    <mergeCell ref="X516:Y516"/>
    <mergeCell ref="B517:I517"/>
    <mergeCell ref="X517:Y517"/>
    <mergeCell ref="B518:I518"/>
    <mergeCell ref="X518:Y518"/>
    <mergeCell ref="B519:I519"/>
    <mergeCell ref="X519:Y519"/>
    <mergeCell ref="B520:I520"/>
    <mergeCell ref="X520:Y520"/>
    <mergeCell ref="B521:I521"/>
    <mergeCell ref="X521:Y521"/>
    <mergeCell ref="B522:I522"/>
    <mergeCell ref="X522:Y522"/>
    <mergeCell ref="B523:I523"/>
    <mergeCell ref="X523:Y523"/>
    <mergeCell ref="B524:I524"/>
    <mergeCell ref="X524:Y524"/>
    <mergeCell ref="B525:I525"/>
    <mergeCell ref="X525:Y525"/>
    <mergeCell ref="B526:I526"/>
    <mergeCell ref="X526:Y526"/>
    <mergeCell ref="B527:I527"/>
    <mergeCell ref="X527:Y527"/>
    <mergeCell ref="B528:I528"/>
    <mergeCell ref="X528:Y528"/>
    <mergeCell ref="B529:I529"/>
    <mergeCell ref="X529:Y529"/>
    <mergeCell ref="B530:I530"/>
    <mergeCell ref="X530:Y530"/>
    <mergeCell ref="B531:I531"/>
    <mergeCell ref="X531:Y531"/>
    <mergeCell ref="B532:I532"/>
    <mergeCell ref="X532:Y532"/>
    <mergeCell ref="B533:I533"/>
    <mergeCell ref="X533:Y533"/>
    <mergeCell ref="B534:I534"/>
    <mergeCell ref="X534:Y534"/>
    <mergeCell ref="B535:I535"/>
    <mergeCell ref="X535:Y535"/>
    <mergeCell ref="B536:I536"/>
    <mergeCell ref="X536:Y536"/>
    <mergeCell ref="B537:I537"/>
    <mergeCell ref="X537:Y537"/>
    <mergeCell ref="B538:I538"/>
    <mergeCell ref="X538:Y538"/>
    <mergeCell ref="B539:I539"/>
    <mergeCell ref="X539:Y539"/>
    <mergeCell ref="B540:I540"/>
    <mergeCell ref="X540:Y540"/>
    <mergeCell ref="B541:I541"/>
    <mergeCell ref="X541:Y541"/>
    <mergeCell ref="B542:I542"/>
    <mergeCell ref="X542:Y542"/>
    <mergeCell ref="B543:I543"/>
    <mergeCell ref="X543:Y543"/>
    <mergeCell ref="B544:I544"/>
    <mergeCell ref="X544:Y544"/>
    <mergeCell ref="B545:I545"/>
    <mergeCell ref="X545:Y545"/>
    <mergeCell ref="B546:I546"/>
    <mergeCell ref="X546:Y546"/>
    <mergeCell ref="B547:I547"/>
    <mergeCell ref="X547:Y547"/>
    <mergeCell ref="B548:I548"/>
    <mergeCell ref="X548:Y548"/>
    <mergeCell ref="B549:I549"/>
    <mergeCell ref="X549:Y549"/>
    <mergeCell ref="B550:I550"/>
    <mergeCell ref="X550:Y550"/>
    <mergeCell ref="B551:I551"/>
    <mergeCell ref="X551:Y551"/>
    <mergeCell ref="B552:I552"/>
    <mergeCell ref="X552:Y552"/>
    <mergeCell ref="B553:I553"/>
    <mergeCell ref="X553:Y553"/>
    <mergeCell ref="B554:I554"/>
    <mergeCell ref="X554:Y554"/>
    <mergeCell ref="B555:I555"/>
    <mergeCell ref="X555:Y555"/>
    <mergeCell ref="B556:I556"/>
    <mergeCell ref="X556:Y556"/>
    <mergeCell ref="B557:I557"/>
    <mergeCell ref="X557:Y557"/>
    <mergeCell ref="B558:I558"/>
    <mergeCell ref="X558:Y558"/>
    <mergeCell ref="B559:I559"/>
    <mergeCell ref="X559:Y559"/>
    <mergeCell ref="B560:I560"/>
    <mergeCell ref="X560:Y560"/>
    <mergeCell ref="B561:I561"/>
    <mergeCell ref="X561:Y561"/>
    <mergeCell ref="B562:I562"/>
    <mergeCell ref="X562:Y562"/>
    <mergeCell ref="B563:I563"/>
    <mergeCell ref="X563:Y563"/>
    <mergeCell ref="B564:I564"/>
    <mergeCell ref="X564:Y564"/>
    <mergeCell ref="B565:I565"/>
    <mergeCell ref="X565:Y565"/>
    <mergeCell ref="B566:I566"/>
    <mergeCell ref="X566:Y566"/>
    <mergeCell ref="B567:I567"/>
    <mergeCell ref="X567:Y567"/>
    <mergeCell ref="B568:I568"/>
    <mergeCell ref="X568:Y568"/>
    <mergeCell ref="B569:I569"/>
    <mergeCell ref="X569:Y569"/>
    <mergeCell ref="B570:I570"/>
    <mergeCell ref="X570:Y570"/>
    <mergeCell ref="B571:I571"/>
    <mergeCell ref="X571:Y571"/>
    <mergeCell ref="B572:I572"/>
    <mergeCell ref="X572:Y572"/>
    <mergeCell ref="B573:I573"/>
    <mergeCell ref="X573:Y573"/>
    <mergeCell ref="B574:I574"/>
    <mergeCell ref="X574:Y574"/>
    <mergeCell ref="B575:I575"/>
    <mergeCell ref="X575:Y575"/>
    <mergeCell ref="B576:I576"/>
    <mergeCell ref="X576:Y576"/>
    <mergeCell ref="B577:I577"/>
    <mergeCell ref="X577:Y577"/>
    <mergeCell ref="B578:I578"/>
    <mergeCell ref="X578:Y578"/>
    <mergeCell ref="B579:I579"/>
    <mergeCell ref="X579:Y579"/>
    <mergeCell ref="B580:I580"/>
    <mergeCell ref="X580:Y580"/>
    <mergeCell ref="B581:I581"/>
    <mergeCell ref="X581:Y581"/>
    <mergeCell ref="B582:I582"/>
    <mergeCell ref="X582:Y582"/>
    <mergeCell ref="B583:I583"/>
    <mergeCell ref="X583:Y583"/>
    <mergeCell ref="B584:I584"/>
    <mergeCell ref="X584:Y584"/>
    <mergeCell ref="B585:I585"/>
    <mergeCell ref="X585:Y585"/>
    <mergeCell ref="B586:I586"/>
    <mergeCell ref="X586:Y586"/>
    <mergeCell ref="B587:I587"/>
    <mergeCell ref="X587:Y587"/>
    <mergeCell ref="B588:I588"/>
    <mergeCell ref="X588:Y588"/>
    <mergeCell ref="B589:I589"/>
    <mergeCell ref="X589:Y589"/>
    <mergeCell ref="B590:I590"/>
    <mergeCell ref="X590:Y590"/>
    <mergeCell ref="B591:I591"/>
    <mergeCell ref="X591:Y591"/>
    <mergeCell ref="B592:I592"/>
    <mergeCell ref="X592:Y592"/>
    <mergeCell ref="B593:I593"/>
    <mergeCell ref="X593:Y593"/>
    <mergeCell ref="B594:I594"/>
    <mergeCell ref="X594:Y594"/>
    <mergeCell ref="B595:I595"/>
    <mergeCell ref="X595:Y595"/>
    <mergeCell ref="B596:I596"/>
    <mergeCell ref="X596:Y596"/>
    <mergeCell ref="B597:I597"/>
    <mergeCell ref="X597:Y597"/>
    <mergeCell ref="B598:I598"/>
    <mergeCell ref="X598:Y598"/>
    <mergeCell ref="B599:I599"/>
    <mergeCell ref="X599:Y599"/>
    <mergeCell ref="B600:I600"/>
    <mergeCell ref="X600:Y600"/>
    <mergeCell ref="B601:I601"/>
    <mergeCell ref="X601:Y601"/>
    <mergeCell ref="B602:I602"/>
    <mergeCell ref="X602:Y602"/>
    <mergeCell ref="B603:I603"/>
    <mergeCell ref="X603:Y603"/>
    <mergeCell ref="B604:I604"/>
    <mergeCell ref="X604:Y604"/>
    <mergeCell ref="B605:I605"/>
    <mergeCell ref="X605:Y605"/>
    <mergeCell ref="B606:I606"/>
    <mergeCell ref="X606:Y606"/>
    <mergeCell ref="B607:I607"/>
    <mergeCell ref="X607:Y607"/>
    <mergeCell ref="B608:I608"/>
    <mergeCell ref="X608:Y608"/>
    <mergeCell ref="B609:I609"/>
    <mergeCell ref="X609:Y609"/>
    <mergeCell ref="B610:I610"/>
    <mergeCell ref="X610:Y610"/>
    <mergeCell ref="B611:I611"/>
    <mergeCell ref="X611:Y611"/>
    <mergeCell ref="B612:I612"/>
    <mergeCell ref="X612:Y612"/>
    <mergeCell ref="B613:I613"/>
    <mergeCell ref="X613:Y613"/>
    <mergeCell ref="B614:I614"/>
    <mergeCell ref="X614:Y614"/>
    <mergeCell ref="B615:I615"/>
    <mergeCell ref="X615:Y615"/>
    <mergeCell ref="B616:I616"/>
    <mergeCell ref="X616:Y616"/>
    <mergeCell ref="B617:I617"/>
    <mergeCell ref="X617:Y617"/>
    <mergeCell ref="B618:I618"/>
    <mergeCell ref="X618:Y618"/>
    <mergeCell ref="B619:I619"/>
    <mergeCell ref="X619:Y619"/>
    <mergeCell ref="B620:I620"/>
    <mergeCell ref="X620:Y620"/>
    <mergeCell ref="B621:I621"/>
    <mergeCell ref="X621:Y621"/>
    <mergeCell ref="B622:I622"/>
    <mergeCell ref="X622:Y622"/>
    <mergeCell ref="B623:I623"/>
    <mergeCell ref="X623:Y623"/>
    <mergeCell ref="B624:I624"/>
    <mergeCell ref="X624:Y624"/>
    <mergeCell ref="B625:I625"/>
    <mergeCell ref="X625:Y625"/>
    <mergeCell ref="B626:I626"/>
    <mergeCell ref="X626:Y626"/>
    <mergeCell ref="B627:I627"/>
    <mergeCell ref="X627:Y627"/>
    <mergeCell ref="B628:I628"/>
    <mergeCell ref="X628:Y628"/>
    <mergeCell ref="B629:I629"/>
    <mergeCell ref="X629:Y629"/>
    <mergeCell ref="B630:I630"/>
    <mergeCell ref="X630:Y630"/>
    <mergeCell ref="B631:I631"/>
    <mergeCell ref="X631:Y631"/>
    <mergeCell ref="B632:I632"/>
    <mergeCell ref="X632:Y632"/>
    <mergeCell ref="B633:I633"/>
    <mergeCell ref="X633:Y633"/>
    <mergeCell ref="B634:I634"/>
    <mergeCell ref="X634:Y634"/>
    <mergeCell ref="B635:I635"/>
    <mergeCell ref="X635:Y635"/>
    <mergeCell ref="B636:I636"/>
    <mergeCell ref="X636:Y636"/>
    <mergeCell ref="B637:I637"/>
    <mergeCell ref="X637:Y637"/>
    <mergeCell ref="B638:I638"/>
    <mergeCell ref="X638:Y638"/>
    <mergeCell ref="B639:I639"/>
    <mergeCell ref="X639:Y639"/>
    <mergeCell ref="B640:I640"/>
    <mergeCell ref="X640:Y640"/>
    <mergeCell ref="B641:I641"/>
    <mergeCell ref="X641:Y641"/>
    <mergeCell ref="B642:I642"/>
    <mergeCell ref="X642:Y642"/>
    <mergeCell ref="B643:I643"/>
    <mergeCell ref="X643:Y643"/>
    <mergeCell ref="B644:I644"/>
    <mergeCell ref="X644:Y644"/>
    <mergeCell ref="B645:I645"/>
    <mergeCell ref="X645:Y645"/>
    <mergeCell ref="B646:I646"/>
    <mergeCell ref="X646:Y646"/>
    <mergeCell ref="B647:I647"/>
    <mergeCell ref="X647:Y647"/>
    <mergeCell ref="B648:I648"/>
    <mergeCell ref="X648:Y648"/>
    <mergeCell ref="B649:I649"/>
    <mergeCell ref="X649:Y649"/>
    <mergeCell ref="B650:I650"/>
    <mergeCell ref="X650:Y650"/>
    <mergeCell ref="B651:I651"/>
    <mergeCell ref="X651:Y651"/>
    <mergeCell ref="B652:I652"/>
    <mergeCell ref="X652:Y652"/>
    <mergeCell ref="B653:I653"/>
    <mergeCell ref="X653:Y653"/>
    <mergeCell ref="B654:I654"/>
    <mergeCell ref="X654:Y654"/>
    <mergeCell ref="B655:I655"/>
    <mergeCell ref="X655:Y655"/>
    <mergeCell ref="B656:I656"/>
    <mergeCell ref="X656:Y656"/>
    <mergeCell ref="B657:I657"/>
    <mergeCell ref="X657:Y657"/>
    <mergeCell ref="B658:I658"/>
    <mergeCell ref="X658:Y658"/>
    <mergeCell ref="B659:I659"/>
    <mergeCell ref="X659:Y659"/>
    <mergeCell ref="B660:I660"/>
    <mergeCell ref="X660:Y660"/>
    <mergeCell ref="B661:I661"/>
    <mergeCell ref="X661:Y661"/>
    <mergeCell ref="B662:I662"/>
    <mergeCell ref="X662:Y662"/>
    <mergeCell ref="B663:I663"/>
    <mergeCell ref="X663:Y663"/>
    <mergeCell ref="B664:I664"/>
    <mergeCell ref="X664:Y664"/>
    <mergeCell ref="B665:I665"/>
    <mergeCell ref="X665:Y665"/>
    <mergeCell ref="B666:I666"/>
    <mergeCell ref="X666:Y666"/>
    <mergeCell ref="B667:I667"/>
    <mergeCell ref="X667:Y667"/>
    <mergeCell ref="B668:I668"/>
    <mergeCell ref="X668:Y668"/>
    <mergeCell ref="B669:I669"/>
    <mergeCell ref="X669:Y669"/>
    <mergeCell ref="B670:I670"/>
    <mergeCell ref="X670:Y670"/>
    <mergeCell ref="B671:I671"/>
    <mergeCell ref="X671:Y671"/>
    <mergeCell ref="B672:I672"/>
    <mergeCell ref="X672:Y672"/>
    <mergeCell ref="B673:I673"/>
    <mergeCell ref="X673:Y673"/>
    <mergeCell ref="B674:I674"/>
    <mergeCell ref="X674:Y674"/>
    <mergeCell ref="B675:I675"/>
    <mergeCell ref="X675:Y675"/>
    <mergeCell ref="B676:I676"/>
    <mergeCell ref="X676:Y676"/>
    <mergeCell ref="B677:I677"/>
    <mergeCell ref="X677:Y677"/>
    <mergeCell ref="B678:I678"/>
    <mergeCell ref="X678:Y678"/>
    <mergeCell ref="B679:I679"/>
    <mergeCell ref="X679:Y679"/>
    <mergeCell ref="B680:I680"/>
    <mergeCell ref="X680:Y680"/>
    <mergeCell ref="B681:I681"/>
    <mergeCell ref="X681:Y681"/>
    <mergeCell ref="B682:I682"/>
    <mergeCell ref="X682:Y682"/>
    <mergeCell ref="B683:I683"/>
    <mergeCell ref="X683:Y683"/>
    <mergeCell ref="B684:I684"/>
    <mergeCell ref="X684:Y684"/>
    <mergeCell ref="B685:I685"/>
    <mergeCell ref="X685:Y685"/>
    <mergeCell ref="B686:I686"/>
    <mergeCell ref="X686:Y686"/>
    <mergeCell ref="B687:I687"/>
    <mergeCell ref="X687:Y687"/>
    <mergeCell ref="B688:I688"/>
    <mergeCell ref="X688:Y688"/>
    <mergeCell ref="B689:I689"/>
    <mergeCell ref="X689:Y689"/>
    <mergeCell ref="B690:I690"/>
    <mergeCell ref="X690:Y690"/>
    <mergeCell ref="B691:I691"/>
    <mergeCell ref="X691:Y691"/>
    <mergeCell ref="B692:I692"/>
    <mergeCell ref="X692:Y692"/>
    <mergeCell ref="B693:I693"/>
    <mergeCell ref="X693:Y693"/>
    <mergeCell ref="B694:I694"/>
    <mergeCell ref="X694:Y694"/>
    <mergeCell ref="B695:I695"/>
    <mergeCell ref="X695:Y695"/>
    <mergeCell ref="B696:I696"/>
    <mergeCell ref="X696:Y696"/>
    <mergeCell ref="B697:I697"/>
    <mergeCell ref="X697:Y697"/>
    <mergeCell ref="B698:I698"/>
    <mergeCell ref="X698:Y698"/>
    <mergeCell ref="B699:I699"/>
    <mergeCell ref="X699:Y699"/>
    <mergeCell ref="B700:I700"/>
    <mergeCell ref="X700:Y700"/>
    <mergeCell ref="B701:I701"/>
    <mergeCell ref="X701:Y701"/>
    <mergeCell ref="B702:I702"/>
    <mergeCell ref="X702:Y702"/>
    <mergeCell ref="B703:I703"/>
    <mergeCell ref="X703:Y703"/>
    <mergeCell ref="B704:I704"/>
    <mergeCell ref="X704:Y704"/>
    <mergeCell ref="B705:I705"/>
    <mergeCell ref="X705:Y705"/>
    <mergeCell ref="B706:I706"/>
    <mergeCell ref="X706:Y706"/>
    <mergeCell ref="B707:I707"/>
    <mergeCell ref="X707:Y707"/>
    <mergeCell ref="B708:I708"/>
    <mergeCell ref="X708:Y708"/>
    <mergeCell ref="B709:I709"/>
    <mergeCell ref="X709:Y709"/>
    <mergeCell ref="B710:I710"/>
    <mergeCell ref="X710:Y710"/>
    <mergeCell ref="B711:I711"/>
    <mergeCell ref="X711:Y711"/>
    <mergeCell ref="B712:I712"/>
    <mergeCell ref="X712:Y712"/>
    <mergeCell ref="B713:I713"/>
    <mergeCell ref="X713:Y713"/>
    <mergeCell ref="B714:I714"/>
    <mergeCell ref="X714:Y714"/>
    <mergeCell ref="B715:I715"/>
    <mergeCell ref="X715:Y715"/>
    <mergeCell ref="B716:I716"/>
    <mergeCell ref="X716:Y716"/>
    <mergeCell ref="B717:I717"/>
    <mergeCell ref="X717:Y717"/>
    <mergeCell ref="B718:I718"/>
    <mergeCell ref="X718:Y718"/>
    <mergeCell ref="B719:I719"/>
    <mergeCell ref="X719:Y719"/>
    <mergeCell ref="B720:I720"/>
    <mergeCell ref="X720:Y720"/>
    <mergeCell ref="B721:I721"/>
    <mergeCell ref="X721:Y721"/>
    <mergeCell ref="B722:I722"/>
    <mergeCell ref="X722:Y722"/>
    <mergeCell ref="B723:I723"/>
    <mergeCell ref="X723:Y723"/>
    <mergeCell ref="B724:I724"/>
    <mergeCell ref="X724:Y724"/>
    <mergeCell ref="B725:I725"/>
    <mergeCell ref="X725:Y725"/>
    <mergeCell ref="B726:I726"/>
    <mergeCell ref="X726:Y726"/>
    <mergeCell ref="B727:I727"/>
    <mergeCell ref="X727:Y727"/>
    <mergeCell ref="B728:I728"/>
    <mergeCell ref="X728:Y728"/>
    <mergeCell ref="B729:I729"/>
    <mergeCell ref="X729:Y729"/>
    <mergeCell ref="B730:I730"/>
    <mergeCell ref="X730:Y730"/>
    <mergeCell ref="B731:I731"/>
    <mergeCell ref="X731:Y731"/>
    <mergeCell ref="B732:I732"/>
    <mergeCell ref="X732:Y732"/>
    <mergeCell ref="B733:I733"/>
    <mergeCell ref="X733:Y733"/>
    <mergeCell ref="B734:I734"/>
    <mergeCell ref="X734:Y734"/>
    <mergeCell ref="B735:I735"/>
    <mergeCell ref="X735:Y735"/>
    <mergeCell ref="B736:I736"/>
    <mergeCell ref="X736:Y736"/>
    <mergeCell ref="B737:I737"/>
    <mergeCell ref="X737:Y737"/>
    <mergeCell ref="B738:I738"/>
    <mergeCell ref="X738:Y738"/>
    <mergeCell ref="B739:I739"/>
    <mergeCell ref="X739:Y739"/>
    <mergeCell ref="B740:I740"/>
    <mergeCell ref="X740:Y740"/>
    <mergeCell ref="B741:I741"/>
    <mergeCell ref="X741:Y741"/>
    <mergeCell ref="B742:I742"/>
    <mergeCell ref="X742:Y742"/>
    <mergeCell ref="B743:I743"/>
    <mergeCell ref="X743:Y743"/>
    <mergeCell ref="B744:I744"/>
    <mergeCell ref="X744:Y744"/>
    <mergeCell ref="B745:I745"/>
    <mergeCell ref="X745:Y745"/>
    <mergeCell ref="B746:I746"/>
    <mergeCell ref="X746:Y746"/>
    <mergeCell ref="B747:I747"/>
    <mergeCell ref="X747:Y747"/>
    <mergeCell ref="B748:I748"/>
    <mergeCell ref="X748:Y748"/>
    <mergeCell ref="B749:I749"/>
    <mergeCell ref="X749:Y749"/>
    <mergeCell ref="B750:I750"/>
    <mergeCell ref="X750:Y750"/>
    <mergeCell ref="B751:I751"/>
    <mergeCell ref="X751:Y751"/>
    <mergeCell ref="B752:I752"/>
    <mergeCell ref="X752:Y752"/>
    <mergeCell ref="B753:I753"/>
    <mergeCell ref="X753:Y753"/>
    <mergeCell ref="B754:I754"/>
    <mergeCell ref="X754:Y754"/>
    <mergeCell ref="B755:I755"/>
    <mergeCell ref="X755:Y755"/>
    <mergeCell ref="B756:I756"/>
    <mergeCell ref="X756:Y756"/>
    <mergeCell ref="B757:I757"/>
    <mergeCell ref="X757:Y757"/>
    <mergeCell ref="B758:I758"/>
    <mergeCell ref="X758:Y758"/>
    <mergeCell ref="B759:I759"/>
    <mergeCell ref="X759:Y759"/>
    <mergeCell ref="B760:I760"/>
    <mergeCell ref="X760:Y760"/>
    <mergeCell ref="B761:I761"/>
    <mergeCell ref="X761:Y761"/>
    <mergeCell ref="B762:I762"/>
    <mergeCell ref="X762:Y762"/>
    <mergeCell ref="B763:I763"/>
    <mergeCell ref="X763:Y763"/>
    <mergeCell ref="B764:I764"/>
    <mergeCell ref="X764:Y764"/>
    <mergeCell ref="B765:I765"/>
    <mergeCell ref="X765:Y765"/>
    <mergeCell ref="B766:I766"/>
    <mergeCell ref="X766:Y766"/>
    <mergeCell ref="B767:I767"/>
    <mergeCell ref="X767:Y767"/>
    <mergeCell ref="B768:I768"/>
    <mergeCell ref="X768:Y768"/>
    <mergeCell ref="B769:I769"/>
    <mergeCell ref="X769:Y769"/>
    <mergeCell ref="B770:I770"/>
    <mergeCell ref="X770:Y770"/>
    <mergeCell ref="B771:I771"/>
    <mergeCell ref="X771:Y771"/>
    <mergeCell ref="B772:I772"/>
    <mergeCell ref="X772:Y772"/>
    <mergeCell ref="B773:I773"/>
    <mergeCell ref="X773:Y773"/>
    <mergeCell ref="B774:I774"/>
    <mergeCell ref="X774:Y774"/>
    <mergeCell ref="B775:I775"/>
    <mergeCell ref="X775:Y775"/>
    <mergeCell ref="B776:I776"/>
    <mergeCell ref="X776:Y776"/>
    <mergeCell ref="B777:I777"/>
    <mergeCell ref="X777:Y777"/>
    <mergeCell ref="B778:I778"/>
    <mergeCell ref="X778:Y778"/>
    <mergeCell ref="B779:I779"/>
    <mergeCell ref="X779:Y779"/>
    <mergeCell ref="B780:I780"/>
    <mergeCell ref="X780:Y780"/>
    <mergeCell ref="B781:I781"/>
    <mergeCell ref="X781:Y781"/>
    <mergeCell ref="B782:I782"/>
    <mergeCell ref="X782:Y782"/>
    <mergeCell ref="B783:I783"/>
    <mergeCell ref="X783:Y783"/>
    <mergeCell ref="B784:I784"/>
    <mergeCell ref="X784:Y784"/>
    <mergeCell ref="B785:I785"/>
    <mergeCell ref="X785:Y785"/>
    <mergeCell ref="B786:I786"/>
    <mergeCell ref="X786:Y786"/>
    <mergeCell ref="B787:I787"/>
    <mergeCell ref="X787:Y787"/>
    <mergeCell ref="B788:I788"/>
    <mergeCell ref="X788:Y788"/>
    <mergeCell ref="B789:I789"/>
    <mergeCell ref="X789:Y789"/>
    <mergeCell ref="B790:I790"/>
    <mergeCell ref="X790:Y790"/>
    <mergeCell ref="B791:I791"/>
    <mergeCell ref="X791:Y791"/>
    <mergeCell ref="B792:I792"/>
    <mergeCell ref="X792:Y792"/>
    <mergeCell ref="B793:I793"/>
    <mergeCell ref="X793:Y793"/>
    <mergeCell ref="B794:I794"/>
    <mergeCell ref="X794:Y794"/>
    <mergeCell ref="B795:I795"/>
    <mergeCell ref="X795:Y795"/>
    <mergeCell ref="B796:I796"/>
    <mergeCell ref="X796:Y796"/>
    <mergeCell ref="B797:I797"/>
    <mergeCell ref="X797:Y797"/>
    <mergeCell ref="B798:I798"/>
    <mergeCell ref="X798:Y798"/>
    <mergeCell ref="B799:I799"/>
    <mergeCell ref="X799:Y799"/>
    <mergeCell ref="B800:I800"/>
    <mergeCell ref="X800:Y800"/>
    <mergeCell ref="B801:I801"/>
    <mergeCell ref="X801:Y801"/>
    <mergeCell ref="B802:I802"/>
    <mergeCell ref="X802:Y802"/>
    <mergeCell ref="B803:I803"/>
    <mergeCell ref="X803:Y803"/>
    <mergeCell ref="B804:I804"/>
    <mergeCell ref="X804:Y804"/>
    <mergeCell ref="B805:I805"/>
    <mergeCell ref="X805:Y805"/>
    <mergeCell ref="B806:I806"/>
    <mergeCell ref="X806:Y806"/>
    <mergeCell ref="B807:I807"/>
    <mergeCell ref="X807:Y807"/>
    <mergeCell ref="B808:I808"/>
    <mergeCell ref="X808:Y808"/>
    <mergeCell ref="B809:I809"/>
    <mergeCell ref="X809:Y809"/>
    <mergeCell ref="B810:I810"/>
    <mergeCell ref="X810:Y810"/>
    <mergeCell ref="B811:I811"/>
    <mergeCell ref="X811:Y811"/>
    <mergeCell ref="B812:I812"/>
    <mergeCell ref="X812:Y812"/>
    <mergeCell ref="B813:I813"/>
    <mergeCell ref="X813:Y813"/>
    <mergeCell ref="B814:I814"/>
    <mergeCell ref="X814:Y814"/>
    <mergeCell ref="B815:I815"/>
    <mergeCell ref="X815:Y815"/>
    <mergeCell ref="B816:I816"/>
    <mergeCell ref="X816:Y816"/>
    <mergeCell ref="B817:I817"/>
    <mergeCell ref="X817:Y817"/>
    <mergeCell ref="B818:I818"/>
    <mergeCell ref="X818:Y818"/>
    <mergeCell ref="B819:I819"/>
    <mergeCell ref="X819:Y819"/>
    <mergeCell ref="B820:I820"/>
    <mergeCell ref="X820:Y820"/>
    <mergeCell ref="B821:I821"/>
    <mergeCell ref="X821:Y821"/>
    <mergeCell ref="B822:I822"/>
    <mergeCell ref="X822:Y822"/>
    <mergeCell ref="B823:I823"/>
    <mergeCell ref="X823:Y823"/>
    <mergeCell ref="B824:I824"/>
    <mergeCell ref="X824:Y824"/>
    <mergeCell ref="B825:I825"/>
    <mergeCell ref="X825:Y825"/>
    <mergeCell ref="B826:I826"/>
    <mergeCell ref="X826:Y826"/>
    <mergeCell ref="B827:I827"/>
    <mergeCell ref="X827:Y827"/>
    <mergeCell ref="B828:I828"/>
    <mergeCell ref="X828:Y828"/>
    <mergeCell ref="B829:I829"/>
    <mergeCell ref="X829:Y829"/>
    <mergeCell ref="B830:I830"/>
    <mergeCell ref="X830:Y830"/>
    <mergeCell ref="B831:I831"/>
    <mergeCell ref="X831:Y831"/>
    <mergeCell ref="B832:I832"/>
    <mergeCell ref="X832:Y832"/>
    <mergeCell ref="B833:I833"/>
    <mergeCell ref="X833:Y833"/>
    <mergeCell ref="B834:I834"/>
    <mergeCell ref="X834:Y834"/>
    <mergeCell ref="B835:I835"/>
    <mergeCell ref="X835:Y835"/>
    <mergeCell ref="B836:I836"/>
    <mergeCell ref="X836:Y836"/>
    <mergeCell ref="B837:I837"/>
    <mergeCell ref="X837:Y837"/>
    <mergeCell ref="B838:I838"/>
    <mergeCell ref="X838:Y838"/>
    <mergeCell ref="B839:I839"/>
    <mergeCell ref="X839:Y839"/>
    <mergeCell ref="B840:I840"/>
    <mergeCell ref="X840:Y840"/>
    <mergeCell ref="B841:I841"/>
    <mergeCell ref="X841:Y841"/>
    <mergeCell ref="B842:I842"/>
    <mergeCell ref="X842:Y842"/>
    <mergeCell ref="B843:I843"/>
    <mergeCell ref="X843:Y843"/>
    <mergeCell ref="B844:I844"/>
    <mergeCell ref="X844:Y844"/>
    <mergeCell ref="B845:I845"/>
    <mergeCell ref="X845:Y845"/>
    <mergeCell ref="B846:I846"/>
    <mergeCell ref="X846:Y846"/>
    <mergeCell ref="B847:I847"/>
    <mergeCell ref="X847:Y847"/>
    <mergeCell ref="B848:I848"/>
    <mergeCell ref="X848:Y848"/>
    <mergeCell ref="B849:I849"/>
    <mergeCell ref="X849:Y849"/>
    <mergeCell ref="B850:I850"/>
    <mergeCell ref="X850:Y850"/>
    <mergeCell ref="B851:I851"/>
    <mergeCell ref="X851:Y851"/>
    <mergeCell ref="B852:I852"/>
    <mergeCell ref="X852:Y852"/>
    <mergeCell ref="B853:I853"/>
    <mergeCell ref="X853:Y853"/>
    <mergeCell ref="B854:I854"/>
    <mergeCell ref="X854:Y854"/>
    <mergeCell ref="B855:I855"/>
    <mergeCell ref="X855:Y855"/>
    <mergeCell ref="B856:I856"/>
    <mergeCell ref="X856:Y856"/>
    <mergeCell ref="B857:I857"/>
    <mergeCell ref="X857:Y857"/>
    <mergeCell ref="B858:I858"/>
    <mergeCell ref="X858:Y858"/>
    <mergeCell ref="B859:I859"/>
    <mergeCell ref="X859:Y859"/>
    <mergeCell ref="B860:I860"/>
    <mergeCell ref="X860:Y860"/>
    <mergeCell ref="B861:I861"/>
    <mergeCell ref="X861:Y861"/>
    <mergeCell ref="B862:I862"/>
    <mergeCell ref="X862:Y862"/>
    <mergeCell ref="B863:I863"/>
    <mergeCell ref="X863:Y863"/>
    <mergeCell ref="B864:I864"/>
    <mergeCell ref="X864:Y864"/>
    <mergeCell ref="B865:I865"/>
    <mergeCell ref="X865:Y865"/>
    <mergeCell ref="B866:I866"/>
    <mergeCell ref="X866:Y866"/>
    <mergeCell ref="B867:I867"/>
    <mergeCell ref="X867:Y867"/>
    <mergeCell ref="B868:I868"/>
    <mergeCell ref="X868:Y868"/>
    <mergeCell ref="B869:I869"/>
    <mergeCell ref="X869:Y869"/>
    <mergeCell ref="B870:I870"/>
    <mergeCell ref="X870:Y870"/>
    <mergeCell ref="B871:I871"/>
    <mergeCell ref="X871:Y871"/>
    <mergeCell ref="B872:I872"/>
    <mergeCell ref="X872:Y872"/>
    <mergeCell ref="B873:I873"/>
    <mergeCell ref="X873:Y873"/>
    <mergeCell ref="B874:I874"/>
    <mergeCell ref="X874:Y874"/>
    <mergeCell ref="B875:I875"/>
    <mergeCell ref="X875:Y875"/>
    <mergeCell ref="B876:I876"/>
    <mergeCell ref="X876:Y876"/>
    <mergeCell ref="B877:I877"/>
    <mergeCell ref="X877:Y877"/>
    <mergeCell ref="B878:I878"/>
    <mergeCell ref="X878:Y878"/>
    <mergeCell ref="B879:I879"/>
    <mergeCell ref="X879:Y879"/>
    <mergeCell ref="B880:I880"/>
    <mergeCell ref="X880:Y880"/>
    <mergeCell ref="B881:I881"/>
    <mergeCell ref="X881:Y881"/>
    <mergeCell ref="B882:I882"/>
    <mergeCell ref="X882:Y882"/>
    <mergeCell ref="B883:I883"/>
    <mergeCell ref="X883:Y883"/>
    <mergeCell ref="B884:I884"/>
    <mergeCell ref="X884:Y884"/>
    <mergeCell ref="B885:I885"/>
    <mergeCell ref="X885:Y885"/>
    <mergeCell ref="B886:I886"/>
    <mergeCell ref="X886:Y886"/>
    <mergeCell ref="B887:I887"/>
    <mergeCell ref="X887:Y887"/>
    <mergeCell ref="B888:I888"/>
    <mergeCell ref="X888:Y888"/>
    <mergeCell ref="B889:I889"/>
    <mergeCell ref="X889:Y889"/>
    <mergeCell ref="B890:I890"/>
    <mergeCell ref="X890:Y890"/>
    <mergeCell ref="B891:I891"/>
    <mergeCell ref="X891:Y891"/>
    <mergeCell ref="B892:I892"/>
    <mergeCell ref="X892:Y892"/>
    <mergeCell ref="B893:I893"/>
    <mergeCell ref="X893:Y893"/>
    <mergeCell ref="B894:I894"/>
    <mergeCell ref="X894:Y894"/>
    <mergeCell ref="B895:I895"/>
    <mergeCell ref="X895:Y895"/>
    <mergeCell ref="B896:I896"/>
    <mergeCell ref="X896:Y896"/>
    <mergeCell ref="B897:I897"/>
    <mergeCell ref="X897:Y897"/>
    <mergeCell ref="B898:I898"/>
    <mergeCell ref="X898:Y898"/>
    <mergeCell ref="B899:I899"/>
    <mergeCell ref="X899:Y899"/>
    <mergeCell ref="B900:I900"/>
    <mergeCell ref="X900:Y900"/>
    <mergeCell ref="B901:I901"/>
    <mergeCell ref="X901:Y901"/>
    <mergeCell ref="B902:I902"/>
    <mergeCell ref="X902:Y902"/>
    <mergeCell ref="B903:I903"/>
    <mergeCell ref="X903:Y903"/>
    <mergeCell ref="B904:I904"/>
    <mergeCell ref="X904:Y904"/>
    <mergeCell ref="B905:I905"/>
    <mergeCell ref="X905:Y905"/>
    <mergeCell ref="B906:I906"/>
    <mergeCell ref="X906:Y906"/>
    <mergeCell ref="B907:I907"/>
    <mergeCell ref="X907:Y907"/>
    <mergeCell ref="B908:I908"/>
    <mergeCell ref="X908:Y908"/>
    <mergeCell ref="B909:I909"/>
    <mergeCell ref="X909:Y909"/>
    <mergeCell ref="B910:I910"/>
    <mergeCell ref="X910:Y910"/>
    <mergeCell ref="B911:I911"/>
    <mergeCell ref="X911:Y911"/>
    <mergeCell ref="B912:I912"/>
    <mergeCell ref="X912:Y912"/>
    <mergeCell ref="B913:I913"/>
    <mergeCell ref="X913:Y913"/>
    <mergeCell ref="B914:I914"/>
    <mergeCell ref="X914:Y914"/>
    <mergeCell ref="B915:I915"/>
    <mergeCell ref="X915:Y915"/>
    <mergeCell ref="B916:I916"/>
    <mergeCell ref="X916:Y916"/>
    <mergeCell ref="B917:I917"/>
    <mergeCell ref="X917:Y917"/>
    <mergeCell ref="B918:I918"/>
    <mergeCell ref="X918:Y918"/>
    <mergeCell ref="B919:I919"/>
    <mergeCell ref="X919:Y919"/>
    <mergeCell ref="B920:I920"/>
    <mergeCell ref="X920:Y920"/>
    <mergeCell ref="B921:I921"/>
    <mergeCell ref="X921:Y921"/>
    <mergeCell ref="B922:I922"/>
    <mergeCell ref="X922:Y922"/>
    <mergeCell ref="B923:I923"/>
    <mergeCell ref="X923:Y923"/>
    <mergeCell ref="B924:I924"/>
    <mergeCell ref="X924:Y924"/>
    <mergeCell ref="B925:I925"/>
    <mergeCell ref="X925:Y925"/>
    <mergeCell ref="B926:I926"/>
    <mergeCell ref="X926:Y926"/>
    <mergeCell ref="B927:I927"/>
    <mergeCell ref="X927:Y927"/>
    <mergeCell ref="B928:I928"/>
    <mergeCell ref="X928:Y928"/>
    <mergeCell ref="B929:I929"/>
    <mergeCell ref="X929:Y929"/>
    <mergeCell ref="B930:I930"/>
    <mergeCell ref="X930:Y930"/>
    <mergeCell ref="B931:I931"/>
    <mergeCell ref="X931:Y931"/>
    <mergeCell ref="B932:I932"/>
    <mergeCell ref="X932:Y932"/>
    <mergeCell ref="B933:I933"/>
    <mergeCell ref="X933:Y933"/>
    <mergeCell ref="B934:I934"/>
    <mergeCell ref="X934:Y934"/>
    <mergeCell ref="B935:I935"/>
    <mergeCell ref="X935:Y935"/>
    <mergeCell ref="B936:I936"/>
    <mergeCell ref="X936:Y936"/>
    <mergeCell ref="B937:I937"/>
    <mergeCell ref="X937:Y937"/>
    <mergeCell ref="B938:I938"/>
    <mergeCell ref="X938:Y938"/>
    <mergeCell ref="B939:I939"/>
    <mergeCell ref="X939:Y939"/>
    <mergeCell ref="B940:I940"/>
    <mergeCell ref="X940:Y940"/>
    <mergeCell ref="B941:I941"/>
    <mergeCell ref="X941:Y941"/>
    <mergeCell ref="B942:I942"/>
    <mergeCell ref="X942:Y942"/>
    <mergeCell ref="B943:I943"/>
    <mergeCell ref="X943:Y943"/>
    <mergeCell ref="B944:I944"/>
    <mergeCell ref="X944:Y944"/>
    <mergeCell ref="B945:I945"/>
    <mergeCell ref="X945:Y945"/>
    <mergeCell ref="B946:I946"/>
    <mergeCell ref="X946:Y946"/>
    <mergeCell ref="B947:I947"/>
    <mergeCell ref="X947:Y947"/>
    <mergeCell ref="B948:I948"/>
    <mergeCell ref="X948:Y948"/>
    <mergeCell ref="B949:I949"/>
    <mergeCell ref="X949:Y949"/>
    <mergeCell ref="B950:I950"/>
    <mergeCell ref="X950:Y950"/>
    <mergeCell ref="B951:I951"/>
    <mergeCell ref="X951:Y951"/>
    <mergeCell ref="B952:I952"/>
    <mergeCell ref="X952:Y952"/>
    <mergeCell ref="B953:I953"/>
    <mergeCell ref="X953:Y953"/>
    <mergeCell ref="B954:I954"/>
    <mergeCell ref="X954:Y954"/>
    <mergeCell ref="B955:I955"/>
    <mergeCell ref="X955:Y955"/>
    <mergeCell ref="B956:I956"/>
    <mergeCell ref="X956:Y956"/>
    <mergeCell ref="B957:I957"/>
    <mergeCell ref="X957:Y957"/>
    <mergeCell ref="B958:I958"/>
    <mergeCell ref="X958:Y958"/>
    <mergeCell ref="B959:I959"/>
    <mergeCell ref="X959:Y959"/>
    <mergeCell ref="B960:I960"/>
    <mergeCell ref="X960:Y960"/>
    <mergeCell ref="B961:I961"/>
    <mergeCell ref="X961:Y961"/>
    <mergeCell ref="B962:I962"/>
    <mergeCell ref="X962:Y962"/>
    <mergeCell ref="B963:I963"/>
    <mergeCell ref="X963:Y963"/>
    <mergeCell ref="B964:I964"/>
    <mergeCell ref="X964:Y964"/>
    <mergeCell ref="B965:I965"/>
    <mergeCell ref="X965:Y965"/>
    <mergeCell ref="B966:I966"/>
    <mergeCell ref="X966:Y966"/>
    <mergeCell ref="B967:I967"/>
    <mergeCell ref="X967:Y967"/>
    <mergeCell ref="B968:I968"/>
    <mergeCell ref="X968:Y968"/>
    <mergeCell ref="B969:I969"/>
    <mergeCell ref="X969:Y969"/>
    <mergeCell ref="B970:I970"/>
    <mergeCell ref="X970:Y970"/>
    <mergeCell ref="B971:I971"/>
    <mergeCell ref="X971:Y971"/>
    <mergeCell ref="B972:I972"/>
    <mergeCell ref="X972:Y972"/>
    <mergeCell ref="B973:I973"/>
    <mergeCell ref="X973:Y973"/>
    <mergeCell ref="B974:I974"/>
    <mergeCell ref="X974:Y974"/>
    <mergeCell ref="B975:I975"/>
    <mergeCell ref="X975:Y975"/>
    <mergeCell ref="B976:I976"/>
    <mergeCell ref="X976:Y976"/>
    <mergeCell ref="B977:I977"/>
    <mergeCell ref="X977:Y977"/>
    <mergeCell ref="B978:I978"/>
    <mergeCell ref="X978:Y978"/>
    <mergeCell ref="B979:I979"/>
    <mergeCell ref="X979:Y979"/>
    <mergeCell ref="B980:I980"/>
    <mergeCell ref="X980:Y980"/>
    <mergeCell ref="B981:I981"/>
    <mergeCell ref="X981:Y981"/>
    <mergeCell ref="B982:I982"/>
    <mergeCell ref="X982:Y982"/>
    <mergeCell ref="B983:I983"/>
    <mergeCell ref="X983:Y983"/>
    <mergeCell ref="B984:I984"/>
    <mergeCell ref="X984:Y984"/>
    <mergeCell ref="B985:I985"/>
    <mergeCell ref="X985:Y985"/>
    <mergeCell ref="B986:I986"/>
    <mergeCell ref="X986:Y986"/>
    <mergeCell ref="B987:I987"/>
    <mergeCell ref="X987:Y987"/>
    <mergeCell ref="B988:I988"/>
    <mergeCell ref="X988:Y988"/>
    <mergeCell ref="B989:I989"/>
    <mergeCell ref="X989:Y989"/>
    <mergeCell ref="B990:I990"/>
    <mergeCell ref="X990:Y990"/>
    <mergeCell ref="B991:I991"/>
    <mergeCell ref="X991:Y991"/>
    <mergeCell ref="B992:I992"/>
    <mergeCell ref="X992:Y992"/>
    <mergeCell ref="B993:I993"/>
    <mergeCell ref="X993:Y993"/>
    <mergeCell ref="B994:I994"/>
    <mergeCell ref="X994:Y994"/>
    <mergeCell ref="B995:I995"/>
    <mergeCell ref="X995:Y995"/>
    <mergeCell ref="B996:I996"/>
    <mergeCell ref="X996:Y996"/>
    <mergeCell ref="B997:I997"/>
    <mergeCell ref="X997:Y997"/>
    <mergeCell ref="B998:I998"/>
    <mergeCell ref="X998:Y998"/>
    <mergeCell ref="B999:I999"/>
    <mergeCell ref="X999:Y999"/>
    <mergeCell ref="B1000:I1000"/>
    <mergeCell ref="X1000:Y1000"/>
    <mergeCell ref="B1001:I1001"/>
    <mergeCell ref="X1001:Y1001"/>
    <mergeCell ref="B1002:I1002"/>
    <mergeCell ref="X1002:Y1002"/>
    <mergeCell ref="B1003:I1003"/>
    <mergeCell ref="X1003:Y1003"/>
    <mergeCell ref="B1004:I1004"/>
    <mergeCell ref="X1004:Y1004"/>
    <mergeCell ref="B1005:I1005"/>
    <mergeCell ref="X1005:Y1005"/>
    <mergeCell ref="B1006:I1006"/>
    <mergeCell ref="X1006:Y1006"/>
    <mergeCell ref="B1007:I1007"/>
    <mergeCell ref="X1007:Y1007"/>
    <mergeCell ref="B1008:I1008"/>
    <mergeCell ref="X1008:Y1008"/>
    <mergeCell ref="B1009:I1009"/>
    <mergeCell ref="X1009:Y1009"/>
    <mergeCell ref="B1010:I1010"/>
    <mergeCell ref="X1010:Y1010"/>
    <mergeCell ref="B1011:I1011"/>
    <mergeCell ref="X1011:Y1011"/>
    <mergeCell ref="B1012:I1012"/>
    <mergeCell ref="X1012:Y1012"/>
    <mergeCell ref="B1013:I1013"/>
    <mergeCell ref="X1013:Y1013"/>
    <mergeCell ref="B1014:I1014"/>
    <mergeCell ref="X1014:Y1014"/>
    <mergeCell ref="B1015:I1015"/>
    <mergeCell ref="X1015:Y1015"/>
    <mergeCell ref="B1016:I1016"/>
    <mergeCell ref="X1016:Y1016"/>
    <mergeCell ref="B1017:I1017"/>
    <mergeCell ref="X1017:Y1017"/>
    <mergeCell ref="B1018:I1018"/>
    <mergeCell ref="X1018:Y1018"/>
    <mergeCell ref="B1019:I1019"/>
    <mergeCell ref="X1019:Y1019"/>
    <mergeCell ref="B1020:I1020"/>
    <mergeCell ref="X1020:Y1020"/>
    <mergeCell ref="B1021:I1021"/>
    <mergeCell ref="X1021:Y1021"/>
    <mergeCell ref="B1022:I1022"/>
    <mergeCell ref="X1022:Y1022"/>
    <mergeCell ref="B1023:I1023"/>
    <mergeCell ref="X1023:Y1023"/>
    <mergeCell ref="B1024:I1024"/>
    <mergeCell ref="X1024:Y1024"/>
    <mergeCell ref="B1025:I1025"/>
    <mergeCell ref="X1025:Y1025"/>
    <mergeCell ref="B1026:I1026"/>
    <mergeCell ref="X1026:Y1026"/>
    <mergeCell ref="B1027:I1027"/>
    <mergeCell ref="X1027:Y1027"/>
    <mergeCell ref="B1028:I1028"/>
    <mergeCell ref="X1028:Y1028"/>
    <mergeCell ref="B1029:I1029"/>
    <mergeCell ref="X1029:Y1029"/>
    <mergeCell ref="B1030:I1030"/>
    <mergeCell ref="X1030:Y1030"/>
    <mergeCell ref="B1031:I1031"/>
    <mergeCell ref="X1031:Y1031"/>
    <mergeCell ref="B1032:I1032"/>
    <mergeCell ref="X1032:Y1032"/>
    <mergeCell ref="B1033:I1033"/>
    <mergeCell ref="X1033:Y1033"/>
    <mergeCell ref="B1034:I1034"/>
    <mergeCell ref="X1034:Y1034"/>
    <mergeCell ref="B1035:I1035"/>
    <mergeCell ref="X1035:Y1035"/>
    <mergeCell ref="B1036:I1036"/>
    <mergeCell ref="X1036:Y1036"/>
    <mergeCell ref="B1037:I1037"/>
    <mergeCell ref="X1037:Y1037"/>
    <mergeCell ref="B1038:I1038"/>
    <mergeCell ref="X1038:Y1038"/>
    <mergeCell ref="B1039:I1039"/>
    <mergeCell ref="X1039:Y1039"/>
    <mergeCell ref="B1040:I1040"/>
    <mergeCell ref="X1040:Y1040"/>
    <mergeCell ref="B1041:I1041"/>
    <mergeCell ref="X1041:Y1041"/>
    <mergeCell ref="B1042:I1042"/>
    <mergeCell ref="X1042:Y1042"/>
    <mergeCell ref="B1043:I1043"/>
    <mergeCell ref="X1043:Y1043"/>
    <mergeCell ref="B1044:I1044"/>
    <mergeCell ref="X1044:Y1044"/>
    <mergeCell ref="B1045:I1045"/>
    <mergeCell ref="X1045:Y1045"/>
    <mergeCell ref="B1046:I1046"/>
    <mergeCell ref="X1046:Y1046"/>
    <mergeCell ref="B1047:I1047"/>
    <mergeCell ref="X1047:Y1047"/>
    <mergeCell ref="B1048:I1048"/>
    <mergeCell ref="X1048:Y1048"/>
    <mergeCell ref="B1049:I1049"/>
    <mergeCell ref="X1049:Y1049"/>
    <mergeCell ref="B1050:I1050"/>
    <mergeCell ref="X1050:Y1050"/>
    <mergeCell ref="B1051:I1051"/>
    <mergeCell ref="X1051:Y1051"/>
    <mergeCell ref="B1052:I1052"/>
    <mergeCell ref="X1052:Y1052"/>
    <mergeCell ref="B1053:I1053"/>
    <mergeCell ref="X1053:Y1053"/>
    <mergeCell ref="B1054:I1054"/>
    <mergeCell ref="X1054:Y1054"/>
    <mergeCell ref="B1055:I1055"/>
    <mergeCell ref="X1055:Y1055"/>
    <mergeCell ref="B1056:I1056"/>
    <mergeCell ref="X1056:Y1056"/>
    <mergeCell ref="B1057:I1057"/>
    <mergeCell ref="X1057:Y1057"/>
    <mergeCell ref="B1058:I1058"/>
    <mergeCell ref="X1058:Y1058"/>
    <mergeCell ref="B1059:I1059"/>
    <mergeCell ref="X1059:Y1059"/>
    <mergeCell ref="B1060:I1060"/>
    <mergeCell ref="X1060:Y1060"/>
    <mergeCell ref="B1061:I1061"/>
    <mergeCell ref="X1061:Y1061"/>
    <mergeCell ref="B1062:I1062"/>
    <mergeCell ref="X1062:Y1062"/>
    <mergeCell ref="B1063:I1063"/>
    <mergeCell ref="X1063:Y1063"/>
    <mergeCell ref="B1064:I1064"/>
    <mergeCell ref="X1064:Y1064"/>
    <mergeCell ref="B1065:I1065"/>
    <mergeCell ref="X1065:Y1065"/>
    <mergeCell ref="B1066:I1066"/>
    <mergeCell ref="X1066:Y1066"/>
    <mergeCell ref="B1067:I1067"/>
    <mergeCell ref="X1067:Y1067"/>
    <mergeCell ref="B1068:I1068"/>
    <mergeCell ref="X1068:Y1068"/>
    <mergeCell ref="B1069:I1069"/>
    <mergeCell ref="X1069:Y1069"/>
    <mergeCell ref="B1070:I1070"/>
    <mergeCell ref="X1070:Y1070"/>
    <mergeCell ref="B1071:I1071"/>
    <mergeCell ref="X1071:Y1071"/>
    <mergeCell ref="B1072:I1072"/>
    <mergeCell ref="X1072:Y1072"/>
    <mergeCell ref="B1073:I1073"/>
    <mergeCell ref="X1073:Y1073"/>
    <mergeCell ref="B1074:I1074"/>
    <mergeCell ref="X1074:Y1074"/>
    <mergeCell ref="B1075:I1075"/>
    <mergeCell ref="X1075:Y1075"/>
    <mergeCell ref="B1076:I1076"/>
    <mergeCell ref="X1076:Y1076"/>
    <mergeCell ref="B1077:I1077"/>
    <mergeCell ref="X1077:Y1077"/>
    <mergeCell ref="B1078:I1078"/>
    <mergeCell ref="X1078:Y1078"/>
    <mergeCell ref="B1079:I1079"/>
    <mergeCell ref="X1079:Y1079"/>
    <mergeCell ref="B1080:I1080"/>
    <mergeCell ref="X1080:Y1080"/>
    <mergeCell ref="B1081:I1081"/>
    <mergeCell ref="X1081:Y1081"/>
    <mergeCell ref="B1082:I1082"/>
    <mergeCell ref="X1082:Y1082"/>
    <mergeCell ref="B1083:I1083"/>
    <mergeCell ref="X1083:Y1083"/>
    <mergeCell ref="B1084:I1084"/>
    <mergeCell ref="X1084:Y1084"/>
    <mergeCell ref="B1085:I1085"/>
    <mergeCell ref="X1085:Y1085"/>
    <mergeCell ref="B1086:I1086"/>
    <mergeCell ref="X1086:Y1086"/>
    <mergeCell ref="B1087:I1087"/>
    <mergeCell ref="X1087:Y1087"/>
    <mergeCell ref="B1088:I1088"/>
    <mergeCell ref="X1088:Y1088"/>
    <mergeCell ref="B1089:I1089"/>
    <mergeCell ref="X1089:Y1089"/>
    <mergeCell ref="B1090:I1090"/>
    <mergeCell ref="X1090:Y1090"/>
    <mergeCell ref="B1091:I1091"/>
    <mergeCell ref="X1091:Y1091"/>
    <mergeCell ref="B1092:I1092"/>
    <mergeCell ref="X1092:Y1092"/>
    <mergeCell ref="B1093:I1093"/>
    <mergeCell ref="X1093:Y1093"/>
    <mergeCell ref="B1094:I1094"/>
    <mergeCell ref="X1094:Y1094"/>
    <mergeCell ref="B1095:I1095"/>
    <mergeCell ref="X1095:Y1095"/>
    <mergeCell ref="B1096:I1096"/>
    <mergeCell ref="X1096:Y1096"/>
    <mergeCell ref="B1097:I1097"/>
    <mergeCell ref="X1097:Y1097"/>
    <mergeCell ref="B1098:I1098"/>
    <mergeCell ref="X1098:Y1098"/>
    <mergeCell ref="B1099:I1099"/>
    <mergeCell ref="X1099:Y1099"/>
    <mergeCell ref="B1100:I1100"/>
    <mergeCell ref="X1100:Y1100"/>
    <mergeCell ref="B1101:I1101"/>
    <mergeCell ref="X1101:Y1101"/>
    <mergeCell ref="B1102:I1102"/>
    <mergeCell ref="X1102:Y1102"/>
    <mergeCell ref="B1103:I1103"/>
    <mergeCell ref="X1103:Y1103"/>
    <mergeCell ref="B1104:I1104"/>
    <mergeCell ref="X1104:Y1104"/>
    <mergeCell ref="B1105:I1105"/>
    <mergeCell ref="X1105:Y1105"/>
    <mergeCell ref="B1106:I1106"/>
    <mergeCell ref="X1106:Y1106"/>
    <mergeCell ref="B1107:I1107"/>
    <mergeCell ref="X1107:Y1107"/>
    <mergeCell ref="B1108:I1108"/>
    <mergeCell ref="X1108:Y1108"/>
    <mergeCell ref="B1109:I1109"/>
    <mergeCell ref="X1109:Y1109"/>
    <mergeCell ref="B1110:I1110"/>
    <mergeCell ref="X1110:Y1110"/>
    <mergeCell ref="B1111:I1111"/>
    <mergeCell ref="X1111:Y1111"/>
    <mergeCell ref="B1112:I1112"/>
    <mergeCell ref="X1112:Y1112"/>
    <mergeCell ref="B1113:I1113"/>
    <mergeCell ref="X1113:Y1113"/>
    <mergeCell ref="B1114:I1114"/>
    <mergeCell ref="X1114:Y1114"/>
    <mergeCell ref="B1115:I1115"/>
    <mergeCell ref="X1115:Y1115"/>
    <mergeCell ref="B1116:I1116"/>
    <mergeCell ref="X1116:Y1116"/>
    <mergeCell ref="B1117:I1117"/>
    <mergeCell ref="X1117:Y1117"/>
    <mergeCell ref="B1118:I1118"/>
    <mergeCell ref="X1118:Y1118"/>
    <mergeCell ref="B1119:I1119"/>
    <mergeCell ref="X1119:Y1119"/>
    <mergeCell ref="B1120:I1120"/>
    <mergeCell ref="X1120:Y1120"/>
    <mergeCell ref="B1121:I1121"/>
    <mergeCell ref="X1121:Y1121"/>
    <mergeCell ref="B1122:I1122"/>
    <mergeCell ref="X1122:Y1122"/>
    <mergeCell ref="B1123:I1123"/>
    <mergeCell ref="X1123:Y1123"/>
    <mergeCell ref="B1124:I1124"/>
    <mergeCell ref="X1124:Y1124"/>
    <mergeCell ref="B1125:I1125"/>
    <mergeCell ref="X1125:Y1125"/>
    <mergeCell ref="B1126:I1126"/>
    <mergeCell ref="X1126:Y1126"/>
    <mergeCell ref="B1127:I1127"/>
    <mergeCell ref="X1127:Y1127"/>
    <mergeCell ref="B1128:I1128"/>
    <mergeCell ref="X1128:Y1128"/>
    <mergeCell ref="B1129:I1129"/>
    <mergeCell ref="X1129:Y1129"/>
    <mergeCell ref="B1130:I1130"/>
    <mergeCell ref="X1130:Y1130"/>
    <mergeCell ref="B1131:I1131"/>
    <mergeCell ref="X1131:Y1131"/>
    <mergeCell ref="B1132:I1132"/>
    <mergeCell ref="X1132:Y1132"/>
    <mergeCell ref="B1133:I1133"/>
    <mergeCell ref="X1133:Y1133"/>
    <mergeCell ref="B1134:I1134"/>
    <mergeCell ref="X1134:Y1134"/>
    <mergeCell ref="B1135:I1135"/>
    <mergeCell ref="X1135:Y1135"/>
    <mergeCell ref="B1136:I1136"/>
    <mergeCell ref="X1136:Y1136"/>
    <mergeCell ref="B1137:I1137"/>
    <mergeCell ref="X1137:Y1137"/>
    <mergeCell ref="B1138:I1138"/>
    <mergeCell ref="X1138:Y1138"/>
    <mergeCell ref="B1139:I1139"/>
    <mergeCell ref="X1139:Y1139"/>
    <mergeCell ref="B1140:I1140"/>
    <mergeCell ref="X1140:Y1140"/>
    <mergeCell ref="B1141:I1141"/>
    <mergeCell ref="X1141:Y1141"/>
    <mergeCell ref="B1142:I1142"/>
    <mergeCell ref="X1142:Y1142"/>
    <mergeCell ref="B1143:I1143"/>
    <mergeCell ref="X1143:Y1143"/>
    <mergeCell ref="B1144:I1144"/>
    <mergeCell ref="X1144:Y1144"/>
    <mergeCell ref="B1145:I1145"/>
    <mergeCell ref="X1145:Y1145"/>
    <mergeCell ref="B1146:I1146"/>
    <mergeCell ref="X1146:Y1146"/>
    <mergeCell ref="B1147:I1147"/>
    <mergeCell ref="X1147:Y1147"/>
    <mergeCell ref="B1148:I1148"/>
    <mergeCell ref="X1148:Y1148"/>
    <mergeCell ref="B1149:I1149"/>
    <mergeCell ref="X1149:Y1149"/>
    <mergeCell ref="B1150:I1150"/>
    <mergeCell ref="X1150:Y1150"/>
    <mergeCell ref="B1151:I1151"/>
    <mergeCell ref="X1151:Y1151"/>
    <mergeCell ref="B1152:I1152"/>
    <mergeCell ref="X1152:Y1152"/>
    <mergeCell ref="B1153:I1153"/>
    <mergeCell ref="X1153:Y1153"/>
    <mergeCell ref="B1154:I1154"/>
    <mergeCell ref="X1154:Y1154"/>
    <mergeCell ref="B1155:I1155"/>
    <mergeCell ref="X1155:Y1155"/>
    <mergeCell ref="B1156:I1156"/>
    <mergeCell ref="X1156:Y1156"/>
    <mergeCell ref="B1157:I1157"/>
    <mergeCell ref="X1157:Y1157"/>
    <mergeCell ref="B1158:I1158"/>
    <mergeCell ref="X1158:Y1158"/>
    <mergeCell ref="B1159:I1159"/>
    <mergeCell ref="X1159:Y1159"/>
    <mergeCell ref="B1160:I1160"/>
    <mergeCell ref="X1160:Y1160"/>
    <mergeCell ref="B1161:I1161"/>
    <mergeCell ref="X1161:Y1161"/>
    <mergeCell ref="B1162:I1162"/>
    <mergeCell ref="X1162:Y1162"/>
    <mergeCell ref="B1163:I1163"/>
    <mergeCell ref="X1163:Y1163"/>
    <mergeCell ref="B1164:I1164"/>
    <mergeCell ref="X1164:Y1164"/>
    <mergeCell ref="B1165:I1165"/>
    <mergeCell ref="X1165:Y1165"/>
    <mergeCell ref="B1166:I1166"/>
    <mergeCell ref="X1166:Y1166"/>
    <mergeCell ref="B1167:I1167"/>
    <mergeCell ref="X1167:Y1167"/>
    <mergeCell ref="B1168:I1168"/>
    <mergeCell ref="X1168:Y1168"/>
    <mergeCell ref="B1169:I1169"/>
    <mergeCell ref="X1169:Y1169"/>
    <mergeCell ref="B1170:I1170"/>
    <mergeCell ref="X1170:Y1170"/>
    <mergeCell ref="B1171:I1171"/>
    <mergeCell ref="X1171:Y1171"/>
    <mergeCell ref="B1172:I1172"/>
    <mergeCell ref="X1172:Y1172"/>
    <mergeCell ref="B1173:I1173"/>
    <mergeCell ref="X1173:Y1173"/>
    <mergeCell ref="B1174:I1174"/>
    <mergeCell ref="X1174:Y1174"/>
    <mergeCell ref="B1175:I1175"/>
    <mergeCell ref="X1175:Y1175"/>
    <mergeCell ref="B1176:I1176"/>
    <mergeCell ref="X1176:Y1176"/>
    <mergeCell ref="B1177:I1177"/>
    <mergeCell ref="X1177:Y1177"/>
    <mergeCell ref="B1178:I1178"/>
    <mergeCell ref="X1178:Y1178"/>
    <mergeCell ref="B1179:I1179"/>
    <mergeCell ref="X1179:Y1179"/>
    <mergeCell ref="B1180:I1180"/>
    <mergeCell ref="X1180:Y1180"/>
    <mergeCell ref="B1181:I1181"/>
    <mergeCell ref="X1181:Y1181"/>
    <mergeCell ref="B1182:I1182"/>
    <mergeCell ref="X1182:Y1182"/>
    <mergeCell ref="B1183:I1183"/>
    <mergeCell ref="X1183:Y1183"/>
    <mergeCell ref="B1184:I1184"/>
    <mergeCell ref="X1184:Y1184"/>
    <mergeCell ref="B1185:I1185"/>
    <mergeCell ref="X1185:Y1185"/>
    <mergeCell ref="B1186:I1186"/>
    <mergeCell ref="X1186:Y1186"/>
    <mergeCell ref="B1187:I1187"/>
    <mergeCell ref="X1187:Y1187"/>
    <mergeCell ref="B1188:I1188"/>
    <mergeCell ref="X1188:Y1188"/>
    <mergeCell ref="B1189:I1189"/>
    <mergeCell ref="X1189:Y1189"/>
    <mergeCell ref="B1190:I1190"/>
    <mergeCell ref="X1190:Y1190"/>
    <mergeCell ref="B1191:I1191"/>
    <mergeCell ref="X1191:Y1191"/>
    <mergeCell ref="B1192:I1192"/>
    <mergeCell ref="X1192:Y1192"/>
    <mergeCell ref="B1193:I1193"/>
    <mergeCell ref="X1193:Y1193"/>
    <mergeCell ref="B1194:I1194"/>
    <mergeCell ref="X1194:Y1194"/>
    <mergeCell ref="B1195:I1195"/>
    <mergeCell ref="X1195:Y1195"/>
    <mergeCell ref="B1196:I1196"/>
    <mergeCell ref="X1196:Y1196"/>
    <mergeCell ref="B1197:I1197"/>
    <mergeCell ref="X1197:Y1197"/>
    <mergeCell ref="B1198:I1198"/>
    <mergeCell ref="X1198:Y1198"/>
    <mergeCell ref="B1199:I1199"/>
    <mergeCell ref="X1199:Y1199"/>
    <mergeCell ref="B1200:I1200"/>
    <mergeCell ref="X1200:Y1200"/>
    <mergeCell ref="B1201:I1201"/>
    <mergeCell ref="X1201:Y1201"/>
    <mergeCell ref="B1202:I1202"/>
    <mergeCell ref="X1202:Y1202"/>
    <mergeCell ref="B1203:I1203"/>
    <mergeCell ref="X1203:Y1203"/>
    <mergeCell ref="B1204:I1204"/>
    <mergeCell ref="X1204:Y1204"/>
    <mergeCell ref="B1205:I1205"/>
    <mergeCell ref="X1205:Y1205"/>
    <mergeCell ref="B1206:I1206"/>
    <mergeCell ref="X1206:Y1206"/>
    <mergeCell ref="B1207:I1207"/>
    <mergeCell ref="X1207:Y1207"/>
    <mergeCell ref="B1208:I1208"/>
    <mergeCell ref="X1208:Y1208"/>
    <mergeCell ref="B1209:I1209"/>
    <mergeCell ref="X1209:Y1209"/>
    <mergeCell ref="B1210:I1210"/>
    <mergeCell ref="X1210:Y1210"/>
    <mergeCell ref="B1211:I1211"/>
    <mergeCell ref="X1211:Y1211"/>
    <mergeCell ref="B1212:I1212"/>
    <mergeCell ref="X1212:Y1212"/>
    <mergeCell ref="B1213:I1213"/>
    <mergeCell ref="X1213:Y1213"/>
    <mergeCell ref="B1214:I1214"/>
    <mergeCell ref="X1214:Y1214"/>
    <mergeCell ref="B1215:I1215"/>
    <mergeCell ref="X1215:Y12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20" type="Hiragana"/>
  <conditionalFormatting sqref="W8">
    <cfRule type="expression" dxfId="18" priority="2">
      <formula>$W$8="○"</formula>
    </cfRule>
  </conditionalFormatting>
  <conditionalFormatting sqref="X8">
    <cfRule type="expression" dxfId="17" priority="3">
      <formula>$W$8&lt;&gt;"×"</formula>
    </cfRule>
  </conditionalFormatting>
  <conditionalFormatting sqref="V16:V1234">
    <cfRule type="expression" dxfId="16" priority="4">
      <formula>OR(U16="特定加算なし",U16="")</formula>
    </cfRule>
  </conditionalFormatting>
  <conditionalFormatting sqref="AA16:AA1234">
    <cfRule type="expression" dxfId="15" priority="5">
      <formula>OR(Z16="ベア加算なし",Z16="")</formula>
    </cfRule>
  </conditionalFormatting>
  <conditionalFormatting sqref="S16:S1234">
    <cfRule type="expression" dxfId="14" priority="6">
      <formula>R16=""</formula>
    </cfRule>
  </conditionalFormatting>
  <conditionalFormatting sqref="W16:W1234">
    <cfRule type="expression" dxfId="13" priority="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8">
      <formula>$N16=""</formula>
    </cfRule>
  </conditionalFormatting>
  <conditionalFormatting sqref="AC16:AC1215">
    <cfRule type="expression" dxfId="11" priority="9">
      <formula>AND(AB16&lt;&gt;"",AB16&lt;&gt;0)</formula>
    </cfRule>
  </conditionalFormatting>
  <dataValidations count="2">
    <dataValidation type="whole" operator="greaterThanOrEqual" allowBlank="1" showDropDown="0" showInputMessage="1" showErrorMessage="1" prompt="要件を満たす職員数を記入してください。" sqref="W16:W1215">
      <formula1>0</formula1>
    </dataValidation>
    <dataValidation type="list" allowBlank="1" showDropDown="0" showInputMessage="1" showErrorMessage="1" sqref="O16:R1215 U16:U1215 Z16:Z1215 AC16:AC1215">
      <formula1>"0"</formula1>
    </dataValidation>
  </dataValidations>
  <printOptions horizontalCentered="1"/>
  <pageMargins left="0.51180555555555496" right="0.51180555555555496" top="0.74791666666666701" bottom="0.74791666666666701" header="0.51180555555555496" footer="0.51180555555555496"/>
  <pageSetup paperSize="9" firstPageNumber="0" fitToWidth="1" fitToHeight="0" orientation="landscape" usePrinterDefaults="1" useFirstPageNumber="1"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K1213"/>
  <sheetViews>
    <sheetView view="pageBreakPreview" zoomScale="80" zoomScaleNormal="120" zoomScaleSheetLayoutView="80" workbookViewId="0">
      <selection activeCell="N6" sqref="N6"/>
    </sheetView>
  </sheetViews>
  <sheetFormatPr defaultRowHeight="13.2"/>
  <cols>
    <col min="1" max="1" width="4.77734375" style="584" customWidth="1"/>
    <col min="2" max="9" width="1.4375" style="1" customWidth="1"/>
    <col min="10" max="10" width="17.4375" style="1" customWidth="1"/>
    <col min="11" max="11" width="8.109375" style="1" customWidth="1"/>
    <col min="12" max="12" width="10.1171875" style="1" customWidth="1"/>
    <col min="13" max="13" width="19.328125" style="1" customWidth="1"/>
    <col min="14" max="14" width="19.4375" style="1" customWidth="1"/>
    <col min="15" max="15" width="13.328125" style="1" customWidth="1"/>
    <col min="16" max="16" width="4.109375" style="1" customWidth="1"/>
    <col min="17" max="17" width="6" style="1" customWidth="1"/>
    <col min="18" max="18" width="10.66796875" style="1" customWidth="1"/>
    <col min="19" max="19" width="7" style="585" customWidth="1"/>
    <col min="20" max="20" width="7.109375" style="1" customWidth="1"/>
    <col min="21" max="21" width="5.109375" style="1" customWidth="1"/>
    <col min="22" max="22" width="11.76953125" style="1" customWidth="1"/>
    <col min="23" max="23" width="10.21875" style="1" customWidth="1"/>
    <col min="24" max="24" width="10.66796875" style="1" customWidth="1"/>
    <col min="25" max="25" width="6.88671875" style="1" customWidth="1"/>
    <col min="26" max="26" width="3.88671875" style="1" customWidth="1"/>
    <col min="27" max="27" width="7.65625" style="585" customWidth="1"/>
    <col min="28" max="28" width="11.66796875" style="1" customWidth="1"/>
    <col min="29" max="29" width="11.88671875" style="1" customWidth="1"/>
    <col min="30" max="30" width="10.4375" style="1" hidden="1" customWidth="1"/>
    <col min="31" max="31" width="10.77734375" style="1" hidden="1" customWidth="1"/>
    <col min="32" max="33" width="24.77734375" style="1" hidden="1" customWidth="1"/>
    <col min="34" max="1025" width="9" style="470" customWidth="1"/>
  </cols>
  <sheetData>
    <row r="1" spans="1:34" ht="27" customHeight="1">
      <c r="A1" s="586" t="s">
        <v>760</v>
      </c>
      <c r="B1" s="479"/>
      <c r="C1" s="72"/>
      <c r="D1" s="72"/>
      <c r="E1" s="72"/>
      <c r="F1" s="72"/>
      <c r="G1" s="72"/>
      <c r="H1" s="72"/>
      <c r="I1" s="72"/>
      <c r="J1" s="72"/>
      <c r="K1" s="72"/>
      <c r="L1" s="72"/>
      <c r="M1" s="72"/>
      <c r="N1" s="72"/>
      <c r="O1" s="66"/>
      <c r="P1" s="66"/>
      <c r="Q1" s="66"/>
      <c r="R1" s="66"/>
      <c r="S1" s="102"/>
      <c r="T1" s="66"/>
      <c r="U1" s="66"/>
      <c r="V1" s="66"/>
      <c r="W1" s="66"/>
      <c r="X1" s="66"/>
      <c r="Y1" s="66"/>
      <c r="Z1" s="567" t="s">
        <v>167</v>
      </c>
      <c r="AA1" s="567"/>
      <c r="AB1" s="567" t="str">
        <f>IF(基本情報入力シート!C32="","",基本情報入力シート!C32)</f>
        <v/>
      </c>
      <c r="AC1" s="567"/>
    </row>
    <row r="2" spans="1:34" ht="10.5" customHeight="1">
      <c r="A2" s="587"/>
      <c r="B2" s="72"/>
      <c r="C2" s="72"/>
      <c r="D2" s="72"/>
      <c r="E2" s="72"/>
      <c r="F2" s="72"/>
      <c r="G2" s="72"/>
      <c r="H2" s="72"/>
      <c r="I2" s="72"/>
      <c r="J2" s="72"/>
      <c r="K2" s="72"/>
      <c r="L2" s="72"/>
      <c r="M2" s="72"/>
      <c r="N2" s="72"/>
      <c r="O2" s="66"/>
      <c r="P2" s="66"/>
      <c r="Q2" s="66"/>
      <c r="R2" s="66"/>
      <c r="S2" s="102"/>
      <c r="T2" s="66"/>
      <c r="U2" s="66"/>
      <c r="V2" s="66"/>
      <c r="W2" s="66"/>
      <c r="X2" s="66"/>
      <c r="Y2" s="66"/>
      <c r="Z2" s="66"/>
      <c r="AA2" s="102"/>
      <c r="AB2" s="66"/>
      <c r="AC2" s="66"/>
    </row>
    <row r="3" spans="1:34" ht="23.25" customHeight="1">
      <c r="A3" s="473" t="s">
        <v>71</v>
      </c>
      <c r="B3" s="473"/>
      <c r="C3" s="473"/>
      <c r="D3" s="473"/>
      <c r="E3" s="473"/>
      <c r="F3" s="492" t="str">
        <f>IF(基本情報入力シート!M37="","",基本情報入力シート!M37)</f>
        <v/>
      </c>
      <c r="G3" s="492"/>
      <c r="H3" s="492"/>
      <c r="I3" s="492"/>
      <c r="J3" s="492"/>
      <c r="K3" s="492"/>
      <c r="L3" s="492"/>
      <c r="M3" s="492"/>
      <c r="N3" s="66"/>
      <c r="O3" s="72"/>
      <c r="P3" s="72"/>
      <c r="Q3" s="66"/>
      <c r="R3" s="66"/>
      <c r="S3" s="102"/>
      <c r="T3" s="66"/>
      <c r="U3" s="66"/>
      <c r="V3" s="66"/>
      <c r="W3" s="66"/>
      <c r="X3" s="66"/>
      <c r="Y3" s="66"/>
      <c r="Z3" s="66"/>
      <c r="AA3" s="102"/>
      <c r="AB3" s="66"/>
      <c r="AC3" s="66"/>
    </row>
    <row r="4" spans="1:34" ht="21" customHeight="1">
      <c r="A4" s="588"/>
      <c r="B4" s="474"/>
      <c r="C4" s="474"/>
      <c r="D4" s="490"/>
      <c r="E4" s="490"/>
      <c r="F4" s="490"/>
      <c r="G4" s="490"/>
      <c r="H4" s="490"/>
      <c r="I4" s="490"/>
      <c r="J4" s="490"/>
      <c r="K4" s="490"/>
      <c r="L4" s="490"/>
      <c r="M4" s="72"/>
      <c r="N4" s="72"/>
      <c r="O4" s="72"/>
      <c r="P4" s="72"/>
      <c r="Q4" s="66"/>
      <c r="R4" s="248" t="s">
        <v>721</v>
      </c>
      <c r="S4" s="66"/>
      <c r="T4" s="620"/>
      <c r="U4" s="620"/>
      <c r="V4" s="620"/>
      <c r="W4" s="620"/>
      <c r="X4" s="620"/>
      <c r="Y4" s="620"/>
      <c r="Z4" s="620"/>
      <c r="AA4" s="620"/>
      <c r="AB4" s="620"/>
      <c r="AC4" s="620"/>
    </row>
    <row r="5" spans="1:34" ht="25.5" customHeight="1">
      <c r="A5" s="589"/>
      <c r="B5" s="481" t="s">
        <v>764</v>
      </c>
      <c r="C5" s="481"/>
      <c r="D5" s="481"/>
      <c r="E5" s="481"/>
      <c r="F5" s="481"/>
      <c r="G5" s="481"/>
      <c r="H5" s="481"/>
      <c r="I5" s="481"/>
      <c r="J5" s="481"/>
      <c r="K5" s="481"/>
      <c r="L5" s="481"/>
      <c r="M5" s="481"/>
      <c r="N5" s="505">
        <f>IFERROR(SUM(P14:Q113)+SUM(X14:X113),"")</f>
        <v>0</v>
      </c>
      <c r="O5" s="515" t="s">
        <v>185</v>
      </c>
      <c r="P5" s="66"/>
      <c r="Q5" s="66"/>
      <c r="R5" s="528" t="s">
        <v>767</v>
      </c>
      <c r="S5" s="534" t="s">
        <v>484</v>
      </c>
      <c r="T5" s="534"/>
      <c r="U5" s="534"/>
      <c r="V5" s="534"/>
      <c r="W5" s="534"/>
      <c r="X5" s="534"/>
      <c r="Y5" s="548">
        <f>SUM(T14:U254)</f>
        <v>0</v>
      </c>
      <c r="Z5" s="554" t="str">
        <f>IF(AG6="旧特定加算相当なし","",IF(Y5&gt;=Y6,"○","×"))</f>
        <v/>
      </c>
      <c r="AA5" s="643" t="s">
        <v>89</v>
      </c>
      <c r="AB5" s="643"/>
      <c r="AC5" s="643"/>
      <c r="AD5" s="581" t="str">
        <f>IF(OR(AD6="旧処遇加算Ⅰ相当あり",AD7="旧処遇加算Ⅰ相当あり"),"旧処遇加算Ⅰ相当あり","旧処遇加算Ⅰ相当なし")</f>
        <v>旧処遇加算Ⅰ相当なし</v>
      </c>
      <c r="AE5" s="581"/>
      <c r="AF5" s="581" t="str">
        <f>IF(OR(AF6="旧処遇加算Ⅰ・Ⅱ相当あり",AF7="旧処遇加算Ⅰ・Ⅱ相当あり"),"旧処遇加算Ⅰ・Ⅱ相当あり","旧処遇加算Ⅰ・Ⅱ相当なし")</f>
        <v>旧処遇加算Ⅰ・Ⅱ相当なし</v>
      </c>
      <c r="AG5" s="581" t="str">
        <f>IF(OR(AG6="旧特定加算相当あり",AG7="旧特定加算相当あり"),"旧特定加算相当あり","旧特定加算相当なし")</f>
        <v>旧特定加算相当なし</v>
      </c>
    </row>
    <row r="6" spans="1:34" ht="25.5" customHeight="1">
      <c r="A6" s="589"/>
      <c r="B6" s="482"/>
      <c r="C6" s="482"/>
      <c r="D6" s="491" t="s">
        <v>768</v>
      </c>
      <c r="E6" s="491"/>
      <c r="F6" s="491"/>
      <c r="G6" s="491"/>
      <c r="H6" s="491"/>
      <c r="I6" s="491"/>
      <c r="J6" s="491"/>
      <c r="K6" s="491"/>
      <c r="L6" s="491"/>
      <c r="M6" s="491"/>
      <c r="N6" s="506" t="e">
        <f>SUM(R$14:R$1045,Y$14:Z$1045)</f>
        <v>#N/A</v>
      </c>
      <c r="O6" s="515" t="s">
        <v>185</v>
      </c>
      <c r="P6" s="66"/>
      <c r="Q6" s="66"/>
      <c r="R6" s="528"/>
      <c r="S6" s="534" t="s">
        <v>772</v>
      </c>
      <c r="T6" s="534"/>
      <c r="U6" s="534"/>
      <c r="V6" s="534"/>
      <c r="W6" s="534"/>
      <c r="X6" s="534"/>
      <c r="Y6" s="549">
        <f>SUM(AD:AD)</f>
        <v>0</v>
      </c>
      <c r="Z6" s="554"/>
      <c r="AA6" s="643"/>
      <c r="AB6" s="643"/>
      <c r="AC6" s="643"/>
      <c r="AD6" s="581" t="str">
        <f>IF((COUNTIF(O:O,"新加算Ⅰ")+COUNTIF(O:O,"新加算Ⅱ")+COUNTIF(O:O,"新加算Ⅲ")+COUNTIF(O:O,"新加算Ⅴ（１）")+COUNTIF(O:O,"新加算Ⅴ（３）")+COUNTIF(O:O,"新加算Ⅴ（８）"))&gt;=1,"旧処遇加算Ⅰ相当あり","旧処遇加算Ⅰ相当なし")</f>
        <v>旧処遇加算Ⅰ相当なし</v>
      </c>
      <c r="AE6" s="581"/>
      <c r="AF6" s="58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58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589"/>
      <c r="B7" s="483" t="s">
        <v>774</v>
      </c>
      <c r="C7" s="483"/>
      <c r="D7" s="483"/>
      <c r="E7" s="483"/>
      <c r="F7" s="483"/>
      <c r="G7" s="483"/>
      <c r="H7" s="483"/>
      <c r="I7" s="483"/>
      <c r="J7" s="483"/>
      <c r="K7" s="483"/>
      <c r="L7" s="483"/>
      <c r="M7" s="483"/>
      <c r="N7" s="599" t="e">
        <f>SUM(V:V,AC:AC)</f>
        <v>#N/A</v>
      </c>
      <c r="O7" s="515" t="s">
        <v>185</v>
      </c>
      <c r="P7" s="66"/>
      <c r="Q7" s="66"/>
      <c r="R7" s="528" t="s">
        <v>777</v>
      </c>
      <c r="S7" s="534" t="s">
        <v>484</v>
      </c>
      <c r="T7" s="534"/>
      <c r="U7" s="534"/>
      <c r="V7" s="534"/>
      <c r="W7" s="534"/>
      <c r="X7" s="534"/>
      <c r="Y7" s="640">
        <f>SUM(AB:AB)</f>
        <v>0</v>
      </c>
      <c r="Z7" s="554" t="str">
        <f>IF(AG7="旧特定加算相当なし","",IF(Y7&gt;=Y8,"○","×"))</f>
        <v/>
      </c>
      <c r="AA7" s="644" t="s">
        <v>89</v>
      </c>
      <c r="AB7" s="644"/>
      <c r="AC7" s="644"/>
      <c r="AD7" s="581" t="str">
        <f>IF((COUNTIF(W:W,"新加算Ⅰ")+COUNTIF(W:W,"新加算Ⅱ")+COUNTIF(W:W,"新加算Ⅲ"))&gt;=1,"旧処遇加算Ⅰ相当あり","旧処遇加算Ⅰ相当なし")</f>
        <v>旧処遇加算Ⅰ相当なし</v>
      </c>
      <c r="AE7" s="581"/>
      <c r="AF7" s="581" t="str">
        <f>IF((COUNTIF(W:W,"新加算Ⅰ")+COUNTIF(W:W,"新加算Ⅱ")+COUNTIF(W:W,"新加算Ⅲ")+COUNTIF(W:W,"新加算Ⅳ"))&gt;=1,"旧処遇加算Ⅰ・Ⅱ相当あり","旧処遇加算Ⅰ・Ⅱ相当なし")</f>
        <v>旧処遇加算Ⅰ・Ⅱ相当なし</v>
      </c>
      <c r="AG7" s="581" t="str">
        <f>IF((COUNTIF(O:O,"新加算Ⅰ")+COUNTIF(O:O,"新加算Ⅱ"))&gt;=1,"旧特定加算相当あり","旧特定加算相当なし")</f>
        <v>旧特定加算相当なし</v>
      </c>
    </row>
    <row r="8" spans="1:34" ht="25.5" customHeight="1">
      <c r="A8" s="589"/>
      <c r="B8" s="594" t="s">
        <v>584</v>
      </c>
      <c r="C8" s="594"/>
      <c r="D8" s="594"/>
      <c r="E8" s="594"/>
      <c r="F8" s="594"/>
      <c r="G8" s="594"/>
      <c r="H8" s="594"/>
      <c r="I8" s="594"/>
      <c r="J8" s="594"/>
      <c r="K8" s="594"/>
      <c r="L8" s="594"/>
      <c r="M8" s="594"/>
      <c r="N8" s="594"/>
      <c r="O8" s="594"/>
      <c r="P8" s="66"/>
      <c r="Q8" s="66"/>
      <c r="R8" s="528"/>
      <c r="S8" s="534" t="s">
        <v>722</v>
      </c>
      <c r="T8" s="534"/>
      <c r="U8" s="534"/>
      <c r="V8" s="534"/>
      <c r="W8" s="534"/>
      <c r="X8" s="534"/>
      <c r="Y8" s="549">
        <f>SUM(AE$14:AE$1048576)</f>
        <v>0</v>
      </c>
      <c r="Z8" s="554"/>
      <c r="AA8" s="644"/>
      <c r="AB8" s="644"/>
      <c r="AC8" s="644"/>
      <c r="AD8" s="1"/>
      <c r="AE8" s="1"/>
      <c r="AF8" s="1"/>
      <c r="AG8" s="1"/>
      <c r="AH8" s="470"/>
    </row>
    <row r="9" spans="1:34" ht="42" customHeight="1">
      <c r="A9" s="587"/>
      <c r="B9" s="594"/>
      <c r="C9" s="594"/>
      <c r="D9" s="594"/>
      <c r="E9" s="594"/>
      <c r="F9" s="594"/>
      <c r="G9" s="594"/>
      <c r="H9" s="594"/>
      <c r="I9" s="594"/>
      <c r="J9" s="594"/>
      <c r="K9" s="594"/>
      <c r="L9" s="594"/>
      <c r="M9" s="594"/>
      <c r="N9" s="594"/>
      <c r="O9" s="594"/>
      <c r="P9" s="562"/>
      <c r="Q9" s="562"/>
      <c r="R9" s="562"/>
      <c r="S9" s="616"/>
      <c r="T9" s="562"/>
      <c r="U9" s="562"/>
      <c r="V9" s="562"/>
      <c r="W9" s="629"/>
      <c r="X9" s="629"/>
      <c r="Y9" s="629"/>
      <c r="Z9" s="629"/>
      <c r="AA9" s="616"/>
      <c r="AB9" s="629"/>
      <c r="AC9" s="629"/>
    </row>
    <row r="10" spans="1:34" ht="24" customHeight="1">
      <c r="A10" s="590"/>
      <c r="B10" s="595" t="s">
        <v>620</v>
      </c>
      <c r="C10" s="595"/>
      <c r="D10" s="595"/>
      <c r="E10" s="595"/>
      <c r="F10" s="595"/>
      <c r="G10" s="595"/>
      <c r="H10" s="595"/>
      <c r="I10" s="595"/>
      <c r="J10" s="595" t="s">
        <v>727</v>
      </c>
      <c r="K10" s="596" t="s">
        <v>130</v>
      </c>
      <c r="L10" s="596"/>
      <c r="M10" s="598" t="s">
        <v>50</v>
      </c>
      <c r="N10" s="600" t="s">
        <v>142</v>
      </c>
      <c r="O10" s="601" t="s">
        <v>37</v>
      </c>
      <c r="P10" s="601"/>
      <c r="Q10" s="601"/>
      <c r="R10" s="601"/>
      <c r="S10" s="601"/>
      <c r="T10" s="601"/>
      <c r="U10" s="601"/>
      <c r="V10" s="601"/>
      <c r="W10" s="601"/>
      <c r="X10" s="601"/>
      <c r="Y10" s="601"/>
      <c r="Z10" s="601"/>
      <c r="AA10" s="601"/>
      <c r="AB10" s="601"/>
      <c r="AC10" s="601"/>
      <c r="AD10" s="579" t="s">
        <v>739</v>
      </c>
      <c r="AE10" s="579"/>
      <c r="AF10" s="582" t="s">
        <v>782</v>
      </c>
      <c r="AG10" s="582"/>
    </row>
    <row r="11" spans="1:34" ht="21.75" customHeight="1">
      <c r="A11" s="590"/>
      <c r="B11" s="595"/>
      <c r="C11" s="595"/>
      <c r="D11" s="595"/>
      <c r="E11" s="595"/>
      <c r="F11" s="595"/>
      <c r="G11" s="595"/>
      <c r="H11" s="595"/>
      <c r="I11" s="595"/>
      <c r="J11" s="595"/>
      <c r="K11" s="596"/>
      <c r="L11" s="596"/>
      <c r="M11" s="598"/>
      <c r="N11" s="600"/>
      <c r="O11" s="602" t="s">
        <v>168</v>
      </c>
      <c r="P11" s="602"/>
      <c r="Q11" s="602"/>
      <c r="R11" s="602"/>
      <c r="S11" s="602"/>
      <c r="T11" s="602"/>
      <c r="U11" s="602"/>
      <c r="V11" s="625" t="s">
        <v>783</v>
      </c>
      <c r="W11" s="630" t="s">
        <v>785</v>
      </c>
      <c r="X11" s="630"/>
      <c r="Y11" s="630"/>
      <c r="Z11" s="630"/>
      <c r="AA11" s="630"/>
      <c r="AB11" s="630"/>
      <c r="AC11" s="649" t="s">
        <v>786</v>
      </c>
      <c r="AD11" s="579"/>
      <c r="AE11" s="579"/>
      <c r="AF11" s="582"/>
      <c r="AG11" s="582"/>
    </row>
    <row r="12" spans="1:34" ht="36.75" customHeight="1">
      <c r="A12" s="590"/>
      <c r="B12" s="595"/>
      <c r="C12" s="595"/>
      <c r="D12" s="595"/>
      <c r="E12" s="595"/>
      <c r="F12" s="595"/>
      <c r="G12" s="595"/>
      <c r="H12" s="595"/>
      <c r="I12" s="595"/>
      <c r="J12" s="595"/>
      <c r="K12" s="596"/>
      <c r="L12" s="596"/>
      <c r="M12" s="598"/>
      <c r="N12" s="600"/>
      <c r="O12" s="603" t="s">
        <v>748</v>
      </c>
      <c r="P12" s="608" t="s">
        <v>789</v>
      </c>
      <c r="Q12" s="608"/>
      <c r="R12" s="612" t="s">
        <v>790</v>
      </c>
      <c r="S12" s="612" t="s">
        <v>794</v>
      </c>
      <c r="T12" s="621" t="s">
        <v>795</v>
      </c>
      <c r="U12" s="621"/>
      <c r="V12" s="625"/>
      <c r="W12" s="631" t="s">
        <v>390</v>
      </c>
      <c r="X12" s="636" t="s">
        <v>789</v>
      </c>
      <c r="Y12" s="641" t="s">
        <v>790</v>
      </c>
      <c r="Z12" s="641"/>
      <c r="AA12" s="645" t="s">
        <v>794</v>
      </c>
      <c r="AB12" s="647" t="s">
        <v>795</v>
      </c>
      <c r="AC12" s="649"/>
      <c r="AD12" s="579"/>
      <c r="AE12" s="579"/>
      <c r="AF12" s="582"/>
      <c r="AG12" s="582"/>
    </row>
    <row r="13" spans="1:34" ht="72" customHeight="1">
      <c r="A13" s="590"/>
      <c r="B13" s="595"/>
      <c r="C13" s="595"/>
      <c r="D13" s="595"/>
      <c r="E13" s="595"/>
      <c r="F13" s="595"/>
      <c r="G13" s="595"/>
      <c r="H13" s="595"/>
      <c r="I13" s="595"/>
      <c r="J13" s="595"/>
      <c r="K13" s="597" t="s">
        <v>149</v>
      </c>
      <c r="L13" s="597" t="s">
        <v>152</v>
      </c>
      <c r="M13" s="598"/>
      <c r="N13" s="600"/>
      <c r="O13" s="603"/>
      <c r="P13" s="608"/>
      <c r="Q13" s="608"/>
      <c r="R13" s="612"/>
      <c r="S13" s="612"/>
      <c r="T13" s="622" t="s">
        <v>797</v>
      </c>
      <c r="U13" s="622"/>
      <c r="V13" s="625"/>
      <c r="W13" s="631"/>
      <c r="X13" s="636"/>
      <c r="Y13" s="641"/>
      <c r="Z13" s="641"/>
      <c r="AA13" s="645"/>
      <c r="AB13" s="648" t="s">
        <v>801</v>
      </c>
      <c r="AC13" s="649"/>
      <c r="AD13" s="579" t="s">
        <v>767</v>
      </c>
      <c r="AE13" s="582" t="s">
        <v>529</v>
      </c>
      <c r="AF13" s="582" t="s">
        <v>767</v>
      </c>
      <c r="AG13" s="582" t="s">
        <v>529</v>
      </c>
    </row>
    <row r="14" spans="1:34" s="471" customFormat="1" ht="24.9" customHeight="1">
      <c r="A14" s="591" t="s">
        <v>141</v>
      </c>
      <c r="B14" s="487" t="str">
        <f>IF(基本情報入力シート!C53="","",基本情報入力シート!C53)</f>
        <v/>
      </c>
      <c r="C14" s="487"/>
      <c r="D14" s="487"/>
      <c r="E14" s="487"/>
      <c r="F14" s="487"/>
      <c r="G14" s="487"/>
      <c r="H14" s="487"/>
      <c r="I14" s="487"/>
      <c r="J14" s="493" t="str">
        <f>IF(基本情報入力シート!M53="","",基本情報入力シート!M53)</f>
        <v/>
      </c>
      <c r="K14" s="499" t="str">
        <f>IF(基本情報入力シート!R53="","",基本情報入力シート!R53)</f>
        <v/>
      </c>
      <c r="L14" s="499" t="str">
        <f>IF(基本情報入力シート!W53="","",基本情報入力シート!W53)</f>
        <v/>
      </c>
      <c r="M14" s="501" t="str">
        <f>IF(基本情報入力シート!X53="","",基本情報入力シート!X53)</f>
        <v/>
      </c>
      <c r="N14" s="511" t="str">
        <f>IF(基本情報入力シート!Y53="","",基本情報入力シート!Y53)</f>
        <v/>
      </c>
      <c r="O14" s="604"/>
      <c r="P14" s="609"/>
      <c r="Q14" s="609"/>
      <c r="R14" s="613" t="e">
        <v>#N/A</v>
      </c>
      <c r="S14" s="617"/>
      <c r="T14" s="609"/>
      <c r="U14" s="609"/>
      <c r="V14" s="626" t="e">
        <v>#N/A</v>
      </c>
      <c r="W14" s="632"/>
      <c r="X14" s="637"/>
      <c r="Y14" s="642" t="e">
        <v>#N/A</v>
      </c>
      <c r="Z14" s="642"/>
      <c r="AA14" s="646"/>
      <c r="AB14" s="637"/>
      <c r="AC14" s="650" t="e">
        <v>#N/A</v>
      </c>
      <c r="AD14" s="653"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8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54" t="str">
        <f>IF(O14="","",'別紙様式3-2（４・５月）'!O16&amp;'別紙様式3-2（４・５月）'!P16&amp;'別紙様式3-2（４・５月）'!Q16&amp;"から"&amp;O14)</f>
        <v/>
      </c>
      <c r="AG14" s="654" t="str">
        <f>IF(OR(W14="",W14="―"),"",'別紙様式3-2（４・５月）'!O16&amp;'別紙様式3-2（４・５月）'!P16&amp;'別紙様式3-2（４・５月）'!Q16&amp;"から"&amp;W14)</f>
        <v/>
      </c>
    </row>
    <row r="15" spans="1:34" ht="24.9" customHeight="1">
      <c r="A15" s="592">
        <v>2</v>
      </c>
      <c r="B15" s="488" t="str">
        <f>IF(基本情報入力シート!C54="","",基本情報入力シート!C54)</f>
        <v/>
      </c>
      <c r="C15" s="488"/>
      <c r="D15" s="488"/>
      <c r="E15" s="488"/>
      <c r="F15" s="488"/>
      <c r="G15" s="488"/>
      <c r="H15" s="488"/>
      <c r="I15" s="488"/>
      <c r="J15" s="494" t="str">
        <f>IF(基本情報入力シート!M54="","",基本情報入力シート!M54)</f>
        <v/>
      </c>
      <c r="K15" s="495" t="str">
        <f>IF(基本情報入力シート!R54="","",基本情報入力シート!R54)</f>
        <v/>
      </c>
      <c r="L15" s="495" t="str">
        <f>IF(基本情報入力シート!W54="","",基本情報入力シート!W54)</f>
        <v/>
      </c>
      <c r="M15" s="502" t="str">
        <f>IF(基本情報入力シート!X54="","",基本情報入力シート!X54)</f>
        <v/>
      </c>
      <c r="N15" s="512" t="str">
        <f>IF(基本情報入力シート!Y54="","",基本情報入力シート!Y54)</f>
        <v/>
      </c>
      <c r="O15" s="605"/>
      <c r="P15" s="610"/>
      <c r="Q15" s="610"/>
      <c r="R15" s="614" t="e">
        <v>#N/A</v>
      </c>
      <c r="S15" s="618"/>
      <c r="T15" s="623"/>
      <c r="U15" s="623"/>
      <c r="V15" s="627" t="e">
        <v>#N/A</v>
      </c>
      <c r="W15" s="633"/>
      <c r="X15" s="638"/>
      <c r="Y15" s="614" t="e">
        <v>#N/A</v>
      </c>
      <c r="Z15" s="614"/>
      <c r="AA15" s="618"/>
      <c r="AB15" s="637"/>
      <c r="AC15" s="651" t="e">
        <v>#N/A</v>
      </c>
      <c r="AD15" s="653" t="str">
        <f t="shared" si="0"/>
        <v/>
      </c>
      <c r="AE15" s="583" t="str">
        <f t="shared" si="1"/>
        <v/>
      </c>
      <c r="AF15" s="654" t="str">
        <f>IF(O15="","",'別紙様式3-2（４・５月）'!O17&amp;'別紙様式3-2（４・５月）'!P17&amp;'別紙様式3-2（４・５月）'!Q17&amp;"から"&amp;O15)</f>
        <v/>
      </c>
      <c r="AG15" s="654" t="str">
        <f>IF(OR(W15="",W15="―"),"",'別紙様式3-2（４・５月）'!O17&amp;'別紙様式3-2（４・５月）'!P17&amp;'別紙様式3-2（４・５月）'!Q17&amp;"から"&amp;W15)</f>
        <v/>
      </c>
    </row>
    <row r="16" spans="1:34" ht="24.9" customHeight="1">
      <c r="A16" s="592">
        <v>3</v>
      </c>
      <c r="B16" s="488" t="str">
        <f>IF(基本情報入力シート!C55="","",基本情報入力シート!C55)</f>
        <v/>
      </c>
      <c r="C16" s="488"/>
      <c r="D16" s="488"/>
      <c r="E16" s="488"/>
      <c r="F16" s="488"/>
      <c r="G16" s="488"/>
      <c r="H16" s="488"/>
      <c r="I16" s="488"/>
      <c r="J16" s="494" t="str">
        <f>IF(基本情報入力シート!M55="","",基本情報入力シート!M55)</f>
        <v/>
      </c>
      <c r="K16" s="495" t="str">
        <f>IF(基本情報入力シート!R55="","",基本情報入力シート!R55)</f>
        <v/>
      </c>
      <c r="L16" s="495" t="str">
        <f>IF(基本情報入力シート!W55="","",基本情報入力シート!W55)</f>
        <v/>
      </c>
      <c r="M16" s="502" t="str">
        <f>IF(基本情報入力シート!X55="","",基本情報入力シート!X55)</f>
        <v/>
      </c>
      <c r="N16" s="512" t="str">
        <f>IF(基本情報入力シート!Y55="","",基本情報入力シート!Y55)</f>
        <v/>
      </c>
      <c r="O16" s="605"/>
      <c r="P16" s="610"/>
      <c r="Q16" s="610"/>
      <c r="R16" s="614" t="e">
        <v>#N/A</v>
      </c>
      <c r="S16" s="618"/>
      <c r="T16" s="623"/>
      <c r="U16" s="623"/>
      <c r="V16" s="627" t="e">
        <v>#N/A</v>
      </c>
      <c r="W16" s="633"/>
      <c r="X16" s="638"/>
      <c r="Y16" s="614" t="e">
        <v>#N/A</v>
      </c>
      <c r="Z16" s="614"/>
      <c r="AA16" s="618"/>
      <c r="AB16" s="637"/>
      <c r="AC16" s="651" t="e">
        <v>#N/A</v>
      </c>
      <c r="AD16" s="653" t="str">
        <f t="shared" si="0"/>
        <v/>
      </c>
      <c r="AE16" s="583" t="str">
        <f t="shared" si="1"/>
        <v/>
      </c>
      <c r="AF16" s="654" t="str">
        <f>IF(O16="","",'別紙様式3-2（４・５月）'!O18&amp;'別紙様式3-2（４・５月）'!P18&amp;'別紙様式3-2（４・５月）'!Q18&amp;"から"&amp;O16)</f>
        <v/>
      </c>
      <c r="AG16" s="654" t="str">
        <f>IF(OR(W16="",W16="―"),"",'別紙様式3-2（４・５月）'!O18&amp;'別紙様式3-2（４・５月）'!P18&amp;'別紙様式3-2（４・５月）'!Q18&amp;"から"&amp;W16)</f>
        <v/>
      </c>
    </row>
    <row r="17" spans="1:41" ht="24.9" customHeight="1">
      <c r="A17" s="592">
        <v>4</v>
      </c>
      <c r="B17" s="488" t="str">
        <f>IF(基本情報入力シート!C56="","",基本情報入力シート!C56)</f>
        <v/>
      </c>
      <c r="C17" s="488"/>
      <c r="D17" s="488"/>
      <c r="E17" s="488"/>
      <c r="F17" s="488"/>
      <c r="G17" s="488"/>
      <c r="H17" s="488"/>
      <c r="I17" s="488"/>
      <c r="J17" s="494" t="str">
        <f>IF(基本情報入力シート!M56="","",基本情報入力シート!M56)</f>
        <v/>
      </c>
      <c r="K17" s="495" t="str">
        <f>IF(基本情報入力シート!R56="","",基本情報入力シート!R56)</f>
        <v/>
      </c>
      <c r="L17" s="495" t="str">
        <f>IF(基本情報入力シート!W56="","",基本情報入力シート!W56)</f>
        <v/>
      </c>
      <c r="M17" s="502" t="str">
        <f>IF(基本情報入力シート!X56="","",基本情報入力シート!X56)</f>
        <v/>
      </c>
      <c r="N17" s="512" t="str">
        <f>IF(基本情報入力シート!Y56="","",基本情報入力シート!Y56)</f>
        <v/>
      </c>
      <c r="O17" s="605"/>
      <c r="P17" s="610"/>
      <c r="Q17" s="610"/>
      <c r="R17" s="614" t="e">
        <v>#N/A</v>
      </c>
      <c r="S17" s="618"/>
      <c r="T17" s="623"/>
      <c r="U17" s="623"/>
      <c r="V17" s="627" t="e">
        <v>#N/A</v>
      </c>
      <c r="W17" s="633"/>
      <c r="X17" s="638"/>
      <c r="Y17" s="614" t="e">
        <v>#N/A</v>
      </c>
      <c r="Z17" s="614"/>
      <c r="AA17" s="618"/>
      <c r="AB17" s="637"/>
      <c r="AC17" s="651" t="e">
        <v>#N/A</v>
      </c>
      <c r="AD17" s="653" t="str">
        <f t="shared" si="0"/>
        <v/>
      </c>
      <c r="AE17" s="583" t="str">
        <f t="shared" si="1"/>
        <v/>
      </c>
      <c r="AF17" s="654" t="str">
        <f>IF(O17="","",'別紙様式3-2（４・５月）'!O19&amp;'別紙様式3-2（４・５月）'!P19&amp;'別紙様式3-2（４・５月）'!Q19&amp;"から"&amp;O17)</f>
        <v/>
      </c>
      <c r="AG17" s="654" t="str">
        <f>IF(OR(W17="",W17="―"),"",'別紙様式3-2（４・５月）'!O19&amp;'別紙様式3-2（４・５月）'!P19&amp;'別紙様式3-2（４・５月）'!Q19&amp;"から"&amp;W17)</f>
        <v/>
      </c>
    </row>
    <row r="18" spans="1:41" ht="24.9" customHeight="1">
      <c r="A18" s="592">
        <v>5</v>
      </c>
      <c r="B18" s="488" t="str">
        <f>IF(基本情報入力シート!C57="","",基本情報入力シート!C57)</f>
        <v/>
      </c>
      <c r="C18" s="488"/>
      <c r="D18" s="488"/>
      <c r="E18" s="488"/>
      <c r="F18" s="488"/>
      <c r="G18" s="488"/>
      <c r="H18" s="488"/>
      <c r="I18" s="488"/>
      <c r="J18" s="494" t="str">
        <f>IF(基本情報入力シート!M57="","",基本情報入力シート!M57)</f>
        <v/>
      </c>
      <c r="K18" s="495" t="str">
        <f>IF(基本情報入力シート!R57="","",基本情報入力シート!R57)</f>
        <v/>
      </c>
      <c r="L18" s="495" t="str">
        <f>IF(基本情報入力シート!W57="","",基本情報入力シート!W57)</f>
        <v/>
      </c>
      <c r="M18" s="502" t="str">
        <f>IF(基本情報入力シート!X57="","",基本情報入力シート!X57)</f>
        <v/>
      </c>
      <c r="N18" s="512" t="str">
        <f>IF(基本情報入力シート!Y57="","",基本情報入力シート!Y57)</f>
        <v/>
      </c>
      <c r="O18" s="605"/>
      <c r="P18" s="610"/>
      <c r="Q18" s="610"/>
      <c r="R18" s="614" t="e">
        <v>#N/A</v>
      </c>
      <c r="S18" s="618"/>
      <c r="T18" s="623"/>
      <c r="U18" s="623"/>
      <c r="V18" s="627" t="e">
        <v>#N/A</v>
      </c>
      <c r="W18" s="633"/>
      <c r="X18" s="638"/>
      <c r="Y18" s="614" t="e">
        <v>#N/A</v>
      </c>
      <c r="Z18" s="614"/>
      <c r="AA18" s="618"/>
      <c r="AB18" s="637"/>
      <c r="AC18" s="651" t="e">
        <v>#N/A</v>
      </c>
      <c r="AD18" s="653" t="str">
        <f t="shared" si="0"/>
        <v/>
      </c>
      <c r="AE18" s="583" t="str">
        <f t="shared" si="1"/>
        <v/>
      </c>
      <c r="AF18" s="654" t="str">
        <f>IF(O18="","",'別紙様式3-2（４・５月）'!O20&amp;'別紙様式3-2（４・５月）'!P20&amp;'別紙様式3-2（４・５月）'!Q20&amp;"から"&amp;O18)</f>
        <v/>
      </c>
      <c r="AG18" s="654" t="str">
        <f>IF(OR(W18="",W18="―"),"",'別紙様式3-2（４・５月）'!O20&amp;'別紙様式3-2（４・５月）'!P20&amp;'別紙様式3-2（４・５月）'!Q20&amp;"から"&amp;W18)</f>
        <v/>
      </c>
    </row>
    <row r="19" spans="1:41" ht="24.9" customHeight="1">
      <c r="A19" s="592">
        <v>6</v>
      </c>
      <c r="B19" s="488" t="str">
        <f>IF(基本情報入力シート!C58="","",基本情報入力シート!C58)</f>
        <v/>
      </c>
      <c r="C19" s="488"/>
      <c r="D19" s="488"/>
      <c r="E19" s="488"/>
      <c r="F19" s="488"/>
      <c r="G19" s="488"/>
      <c r="H19" s="488"/>
      <c r="I19" s="488"/>
      <c r="J19" s="494" t="str">
        <f>IF(基本情報入力シート!M58="","",基本情報入力シート!M58)</f>
        <v/>
      </c>
      <c r="K19" s="495" t="str">
        <f>IF(基本情報入力シート!R58="","",基本情報入力シート!R58)</f>
        <v/>
      </c>
      <c r="L19" s="495" t="str">
        <f>IF(基本情報入力シート!W58="","",基本情報入力シート!W58)</f>
        <v/>
      </c>
      <c r="M19" s="502" t="str">
        <f>IF(基本情報入力シート!X58="","",基本情報入力シート!X58)</f>
        <v/>
      </c>
      <c r="N19" s="512" t="str">
        <f>IF(基本情報入力シート!Y58="","",基本情報入力シート!Y58)</f>
        <v/>
      </c>
      <c r="O19" s="605"/>
      <c r="P19" s="610"/>
      <c r="Q19" s="610"/>
      <c r="R19" s="614" t="e">
        <v>#N/A</v>
      </c>
      <c r="S19" s="618"/>
      <c r="T19" s="623"/>
      <c r="U19" s="623"/>
      <c r="V19" s="627" t="e">
        <v>#N/A</v>
      </c>
      <c r="W19" s="633"/>
      <c r="X19" s="638"/>
      <c r="Y19" s="614" t="e">
        <v>#N/A</v>
      </c>
      <c r="Z19" s="614"/>
      <c r="AA19" s="618"/>
      <c r="AB19" s="637"/>
      <c r="AC19" s="651" t="e">
        <v>#N/A</v>
      </c>
      <c r="AD19" s="653" t="str">
        <f t="shared" si="0"/>
        <v/>
      </c>
      <c r="AE19" s="583" t="str">
        <f t="shared" si="1"/>
        <v/>
      </c>
      <c r="AF19" s="654" t="str">
        <f>IF(O19="","",'別紙様式3-2（４・５月）'!O21&amp;'別紙様式3-2（４・５月）'!P21&amp;'別紙様式3-2（４・５月）'!Q21&amp;"から"&amp;O19)</f>
        <v/>
      </c>
      <c r="AG19" s="654" t="str">
        <f>IF(OR(W19="",W19="―"),"",'別紙様式3-2（４・５月）'!O21&amp;'別紙様式3-2（４・５月）'!P21&amp;'別紙様式3-2（４・５月）'!Q21&amp;"から"&amp;W19)</f>
        <v/>
      </c>
    </row>
    <row r="20" spans="1:41" ht="24.9" customHeight="1">
      <c r="A20" s="592">
        <v>7</v>
      </c>
      <c r="B20" s="488" t="str">
        <f>IF(基本情報入力シート!C59="","",基本情報入力シート!C59)</f>
        <v/>
      </c>
      <c r="C20" s="488"/>
      <c r="D20" s="488"/>
      <c r="E20" s="488"/>
      <c r="F20" s="488"/>
      <c r="G20" s="488"/>
      <c r="H20" s="488"/>
      <c r="I20" s="488"/>
      <c r="J20" s="494" t="str">
        <f>IF(基本情報入力シート!M59="","",基本情報入力シート!M59)</f>
        <v/>
      </c>
      <c r="K20" s="495" t="str">
        <f>IF(基本情報入力シート!R59="","",基本情報入力シート!R59)</f>
        <v/>
      </c>
      <c r="L20" s="495" t="str">
        <f>IF(基本情報入力シート!W59="","",基本情報入力シート!W59)</f>
        <v/>
      </c>
      <c r="M20" s="502" t="str">
        <f>IF(基本情報入力シート!X59="","",基本情報入力シート!X59)</f>
        <v/>
      </c>
      <c r="N20" s="512" t="str">
        <f>IF(基本情報入力シート!Y59="","",基本情報入力シート!Y59)</f>
        <v/>
      </c>
      <c r="O20" s="605"/>
      <c r="P20" s="610"/>
      <c r="Q20" s="610"/>
      <c r="R20" s="614" t="e">
        <v>#N/A</v>
      </c>
      <c r="S20" s="618"/>
      <c r="T20" s="623"/>
      <c r="U20" s="623"/>
      <c r="V20" s="627" t="e">
        <v>#N/A</v>
      </c>
      <c r="W20" s="633"/>
      <c r="X20" s="638"/>
      <c r="Y20" s="614" t="e">
        <v>#N/A</v>
      </c>
      <c r="Z20" s="614"/>
      <c r="AA20" s="618"/>
      <c r="AB20" s="637"/>
      <c r="AC20" s="651" t="e">
        <v>#N/A</v>
      </c>
      <c r="AD20" s="653" t="str">
        <f t="shared" si="0"/>
        <v/>
      </c>
      <c r="AE20" s="583" t="str">
        <f t="shared" si="1"/>
        <v/>
      </c>
      <c r="AF20" s="654" t="str">
        <f>IF(O20="","",'別紙様式3-2（４・５月）'!O22&amp;'別紙様式3-2（４・５月）'!P22&amp;'別紙様式3-2（４・５月）'!Q22&amp;"から"&amp;O20)</f>
        <v/>
      </c>
      <c r="AG20" s="654" t="str">
        <f>IF(OR(W20="",W20="―"),"",'別紙様式3-2（４・５月）'!O22&amp;'別紙様式3-2（４・５月）'!P22&amp;'別紙様式3-2（４・５月）'!Q22&amp;"から"&amp;W20)</f>
        <v/>
      </c>
    </row>
    <row r="21" spans="1:41" ht="24.9" customHeight="1">
      <c r="A21" s="592">
        <v>8</v>
      </c>
      <c r="B21" s="488" t="str">
        <f>IF(基本情報入力シート!C60="","",基本情報入力シート!C60)</f>
        <v/>
      </c>
      <c r="C21" s="488"/>
      <c r="D21" s="488"/>
      <c r="E21" s="488"/>
      <c r="F21" s="488"/>
      <c r="G21" s="488"/>
      <c r="H21" s="488"/>
      <c r="I21" s="488"/>
      <c r="J21" s="494" t="str">
        <f>IF(基本情報入力シート!M60="","",基本情報入力シート!M60)</f>
        <v/>
      </c>
      <c r="K21" s="495" t="str">
        <f>IF(基本情報入力シート!R60="","",基本情報入力シート!R60)</f>
        <v/>
      </c>
      <c r="L21" s="495" t="str">
        <f>IF(基本情報入力シート!W60="","",基本情報入力シート!W60)</f>
        <v/>
      </c>
      <c r="M21" s="502" t="str">
        <f>IF(基本情報入力シート!X60="","",基本情報入力シート!X60)</f>
        <v/>
      </c>
      <c r="N21" s="512" t="str">
        <f>IF(基本情報入力シート!Y60="","",基本情報入力シート!Y60)</f>
        <v/>
      </c>
      <c r="O21" s="605"/>
      <c r="P21" s="610"/>
      <c r="Q21" s="610"/>
      <c r="R21" s="614" t="e">
        <v>#N/A</v>
      </c>
      <c r="S21" s="618"/>
      <c r="T21" s="623"/>
      <c r="U21" s="623"/>
      <c r="V21" s="627" t="e">
        <v>#N/A</v>
      </c>
      <c r="W21" s="633"/>
      <c r="X21" s="638"/>
      <c r="Y21" s="614" t="e">
        <v>#N/A</v>
      </c>
      <c r="Z21" s="614"/>
      <c r="AA21" s="618"/>
      <c r="AB21" s="637"/>
      <c r="AC21" s="651" t="e">
        <v>#N/A</v>
      </c>
      <c r="AD21" s="653" t="str">
        <f t="shared" si="0"/>
        <v/>
      </c>
      <c r="AE21" s="583" t="str">
        <f t="shared" si="1"/>
        <v/>
      </c>
      <c r="AF21" s="654" t="str">
        <f>IF(O21="","",'別紙様式3-2（４・５月）'!O23&amp;'別紙様式3-2（４・５月）'!P23&amp;'別紙様式3-2（４・５月）'!Q23&amp;"から"&amp;O21)</f>
        <v/>
      </c>
      <c r="AG21" s="654" t="str">
        <f>IF(OR(W21="",W21="―"),"",'別紙様式3-2（４・５月）'!O23&amp;'別紙様式3-2（４・５月）'!P23&amp;'別紙様式3-2（４・５月）'!Q23&amp;"から"&amp;W21)</f>
        <v/>
      </c>
    </row>
    <row r="22" spans="1:41" ht="24.9" customHeight="1">
      <c r="A22" s="592">
        <v>9</v>
      </c>
      <c r="B22" s="488" t="str">
        <f>IF(基本情報入力シート!C61="","",基本情報入力シート!C61)</f>
        <v/>
      </c>
      <c r="C22" s="488"/>
      <c r="D22" s="488"/>
      <c r="E22" s="488"/>
      <c r="F22" s="488"/>
      <c r="G22" s="488"/>
      <c r="H22" s="488"/>
      <c r="I22" s="488"/>
      <c r="J22" s="494" t="str">
        <f>IF(基本情報入力シート!M61="","",基本情報入力シート!M61)</f>
        <v/>
      </c>
      <c r="K22" s="495" t="str">
        <f>IF(基本情報入力シート!R61="","",基本情報入力シート!R61)</f>
        <v/>
      </c>
      <c r="L22" s="495" t="str">
        <f>IF(基本情報入力シート!W61="","",基本情報入力シート!W61)</f>
        <v/>
      </c>
      <c r="M22" s="502" t="str">
        <f>IF(基本情報入力シート!X61="","",基本情報入力シート!X61)</f>
        <v/>
      </c>
      <c r="N22" s="512" t="str">
        <f>IF(基本情報入力シート!Y61="","",基本情報入力シート!Y61)</f>
        <v/>
      </c>
      <c r="O22" s="605"/>
      <c r="P22" s="610"/>
      <c r="Q22" s="610"/>
      <c r="R22" s="614" t="e">
        <v>#N/A</v>
      </c>
      <c r="S22" s="618"/>
      <c r="T22" s="623"/>
      <c r="U22" s="623"/>
      <c r="V22" s="627" t="e">
        <v>#N/A</v>
      </c>
      <c r="W22" s="633"/>
      <c r="X22" s="638"/>
      <c r="Y22" s="614" t="e">
        <v>#N/A</v>
      </c>
      <c r="Z22" s="614"/>
      <c r="AA22" s="618"/>
      <c r="AB22" s="637"/>
      <c r="AC22" s="651" t="e">
        <v>#N/A</v>
      </c>
      <c r="AD22" s="653" t="str">
        <f t="shared" si="0"/>
        <v/>
      </c>
      <c r="AE22" s="583" t="str">
        <f t="shared" si="1"/>
        <v/>
      </c>
      <c r="AF22" s="654" t="str">
        <f>IF(O22="","",'別紙様式3-2（４・５月）'!O24&amp;'別紙様式3-2（４・５月）'!P24&amp;'別紙様式3-2（４・５月）'!Q24&amp;"から"&amp;O22)</f>
        <v/>
      </c>
      <c r="AG22" s="654" t="str">
        <f>IF(OR(W22="",W22="―"),"",'別紙様式3-2（４・５月）'!O24&amp;'別紙様式3-2（４・５月）'!P24&amp;'別紙様式3-2（４・５月）'!Q24&amp;"から"&amp;W22)</f>
        <v/>
      </c>
    </row>
    <row r="23" spans="1:41" ht="24.9" customHeight="1">
      <c r="A23" s="592">
        <v>10</v>
      </c>
      <c r="B23" s="488" t="str">
        <f>IF(基本情報入力シート!C62="","",基本情報入力シート!C62)</f>
        <v/>
      </c>
      <c r="C23" s="488"/>
      <c r="D23" s="488"/>
      <c r="E23" s="488"/>
      <c r="F23" s="488"/>
      <c r="G23" s="488"/>
      <c r="H23" s="488"/>
      <c r="I23" s="488"/>
      <c r="J23" s="494" t="str">
        <f>IF(基本情報入力シート!M62="","",基本情報入力シート!M62)</f>
        <v/>
      </c>
      <c r="K23" s="495" t="str">
        <f>IF(基本情報入力シート!R62="","",基本情報入力シート!R62)</f>
        <v/>
      </c>
      <c r="L23" s="495" t="str">
        <f>IF(基本情報入力シート!W62="","",基本情報入力シート!W62)</f>
        <v/>
      </c>
      <c r="M23" s="502" t="str">
        <f>IF(基本情報入力シート!X62="","",基本情報入力シート!X62)</f>
        <v/>
      </c>
      <c r="N23" s="512" t="str">
        <f>IF(基本情報入力シート!Y62="","",基本情報入力シート!Y62)</f>
        <v/>
      </c>
      <c r="O23" s="605"/>
      <c r="P23" s="610"/>
      <c r="Q23" s="610"/>
      <c r="R23" s="614" t="e">
        <v>#N/A</v>
      </c>
      <c r="S23" s="618"/>
      <c r="T23" s="623"/>
      <c r="U23" s="623"/>
      <c r="V23" s="627" t="e">
        <v>#N/A</v>
      </c>
      <c r="W23" s="633"/>
      <c r="X23" s="638"/>
      <c r="Y23" s="614" t="e">
        <v>#N/A</v>
      </c>
      <c r="Z23" s="614"/>
      <c r="AA23" s="618"/>
      <c r="AB23" s="637"/>
      <c r="AC23" s="651" t="e">
        <v>#N/A</v>
      </c>
      <c r="AD23" s="653" t="str">
        <f t="shared" si="0"/>
        <v/>
      </c>
      <c r="AE23" s="583" t="str">
        <f t="shared" si="1"/>
        <v/>
      </c>
      <c r="AF23" s="654" t="str">
        <f>IF(O23="","",'別紙様式3-2（４・５月）'!O25&amp;'別紙様式3-2（４・５月）'!P25&amp;'別紙様式3-2（４・５月）'!Q25&amp;"から"&amp;O23)</f>
        <v/>
      </c>
      <c r="AG23" s="654" t="str">
        <f>IF(OR(W23="",W23="―"),"",'別紙様式3-2（４・５月）'!O25&amp;'別紙様式3-2（４・５月）'!P25&amp;'別紙様式3-2（４・５月）'!Q25&amp;"から"&amp;W23)</f>
        <v/>
      </c>
    </row>
    <row r="24" spans="1:41" ht="24.9" customHeight="1">
      <c r="A24" s="592">
        <v>11</v>
      </c>
      <c r="B24" s="488" t="str">
        <f>IF(基本情報入力シート!C63="","",基本情報入力シート!C63)</f>
        <v/>
      </c>
      <c r="C24" s="488"/>
      <c r="D24" s="488"/>
      <c r="E24" s="488"/>
      <c r="F24" s="488"/>
      <c r="G24" s="488"/>
      <c r="H24" s="488"/>
      <c r="I24" s="488"/>
      <c r="J24" s="494" t="str">
        <f>IF(基本情報入力シート!M63="","",基本情報入力シート!M63)</f>
        <v/>
      </c>
      <c r="K24" s="495" t="str">
        <f>IF(基本情報入力シート!R63="","",基本情報入力シート!R63)</f>
        <v/>
      </c>
      <c r="L24" s="495" t="str">
        <f>IF(基本情報入力シート!W63="","",基本情報入力シート!W63)</f>
        <v/>
      </c>
      <c r="M24" s="502" t="str">
        <f>IF(基本情報入力シート!X63="","",基本情報入力シート!X63)</f>
        <v/>
      </c>
      <c r="N24" s="512" t="str">
        <f>IF(基本情報入力シート!Y63="","",基本情報入力シート!Y63)</f>
        <v/>
      </c>
      <c r="O24" s="605"/>
      <c r="P24" s="610"/>
      <c r="Q24" s="610"/>
      <c r="R24" s="614" t="e">
        <v>#N/A</v>
      </c>
      <c r="S24" s="618"/>
      <c r="T24" s="623"/>
      <c r="U24" s="623"/>
      <c r="V24" s="627" t="e">
        <v>#N/A</v>
      </c>
      <c r="W24" s="633"/>
      <c r="X24" s="638"/>
      <c r="Y24" s="614" t="e">
        <v>#N/A</v>
      </c>
      <c r="Z24" s="614"/>
      <c r="AA24" s="618"/>
      <c r="AB24" s="637"/>
      <c r="AC24" s="651" t="e">
        <v>#N/A</v>
      </c>
      <c r="AD24" s="653" t="str">
        <f t="shared" si="0"/>
        <v/>
      </c>
      <c r="AE24" s="583" t="str">
        <f t="shared" si="1"/>
        <v/>
      </c>
      <c r="AF24" s="654" t="str">
        <f>IF(O24="","",'別紙様式3-2（４・５月）'!O26&amp;'別紙様式3-2（４・５月）'!P26&amp;'別紙様式3-2（４・５月）'!Q26&amp;"から"&amp;O24)</f>
        <v/>
      </c>
      <c r="AG24" s="654" t="str">
        <f>IF(OR(W24="",W24="―"),"",'別紙様式3-2（４・５月）'!O26&amp;'別紙様式3-2（４・５月）'!P26&amp;'別紙様式3-2（４・５月）'!Q26&amp;"から"&amp;W24)</f>
        <v/>
      </c>
    </row>
    <row r="25" spans="1:41" ht="24.9" customHeight="1">
      <c r="A25" s="592">
        <v>12</v>
      </c>
      <c r="B25" s="488" t="str">
        <f>IF(基本情報入力シート!C64="","",基本情報入力シート!C64)</f>
        <v/>
      </c>
      <c r="C25" s="488"/>
      <c r="D25" s="488"/>
      <c r="E25" s="488"/>
      <c r="F25" s="488"/>
      <c r="G25" s="488"/>
      <c r="H25" s="488"/>
      <c r="I25" s="488"/>
      <c r="J25" s="494" t="str">
        <f>IF(基本情報入力シート!M64="","",基本情報入力シート!M64)</f>
        <v/>
      </c>
      <c r="K25" s="495" t="str">
        <f>IF(基本情報入力シート!R64="","",基本情報入力シート!R64)</f>
        <v/>
      </c>
      <c r="L25" s="495" t="str">
        <f>IF(基本情報入力シート!W64="","",基本情報入力シート!W64)</f>
        <v/>
      </c>
      <c r="M25" s="502" t="str">
        <f>IF(基本情報入力シート!X64="","",基本情報入力シート!X64)</f>
        <v/>
      </c>
      <c r="N25" s="512" t="str">
        <f>IF(基本情報入力シート!Y64="","",基本情報入力シート!Y64)</f>
        <v/>
      </c>
      <c r="O25" s="605"/>
      <c r="P25" s="610"/>
      <c r="Q25" s="610"/>
      <c r="R25" s="614" t="e">
        <v>#N/A</v>
      </c>
      <c r="S25" s="618"/>
      <c r="T25" s="623"/>
      <c r="U25" s="623"/>
      <c r="V25" s="627" t="e">
        <v>#N/A</v>
      </c>
      <c r="W25" s="633"/>
      <c r="X25" s="638"/>
      <c r="Y25" s="614" t="e">
        <v>#N/A</v>
      </c>
      <c r="Z25" s="614"/>
      <c r="AA25" s="618"/>
      <c r="AB25" s="637"/>
      <c r="AC25" s="651" t="e">
        <v>#N/A</v>
      </c>
      <c r="AD25" s="653" t="str">
        <f t="shared" si="0"/>
        <v/>
      </c>
      <c r="AE25" s="583" t="str">
        <f t="shared" si="1"/>
        <v/>
      </c>
      <c r="AF25" s="654" t="str">
        <f>IF(O25="","",'別紙様式3-2（４・５月）'!O27&amp;'別紙様式3-2（４・５月）'!P27&amp;'別紙様式3-2（４・５月）'!Q27&amp;"から"&amp;O25)</f>
        <v/>
      </c>
      <c r="AG25" s="654" t="str">
        <f>IF(OR(W25="",W25="―"),"",'別紙様式3-2（４・５月）'!O27&amp;'別紙様式3-2（４・５月）'!P27&amp;'別紙様式3-2（４・５月）'!Q27&amp;"から"&amp;W25)</f>
        <v/>
      </c>
    </row>
    <row r="26" spans="1:41" ht="24.9" customHeight="1">
      <c r="A26" s="592">
        <v>13</v>
      </c>
      <c r="B26" s="488" t="str">
        <f>IF(基本情報入力シート!C65="","",基本情報入力シート!C65)</f>
        <v/>
      </c>
      <c r="C26" s="488"/>
      <c r="D26" s="488"/>
      <c r="E26" s="488"/>
      <c r="F26" s="488"/>
      <c r="G26" s="488"/>
      <c r="H26" s="488"/>
      <c r="I26" s="488"/>
      <c r="J26" s="494" t="str">
        <f>IF(基本情報入力シート!M65="","",基本情報入力シート!M65)</f>
        <v/>
      </c>
      <c r="K26" s="495" t="str">
        <f>IF(基本情報入力シート!R65="","",基本情報入力シート!R65)</f>
        <v/>
      </c>
      <c r="L26" s="495" t="str">
        <f>IF(基本情報入力シート!W65="","",基本情報入力シート!W65)</f>
        <v/>
      </c>
      <c r="M26" s="502" t="str">
        <f>IF(基本情報入力シート!X65="","",基本情報入力シート!X65)</f>
        <v/>
      </c>
      <c r="N26" s="512" t="str">
        <f>IF(基本情報入力シート!Y65="","",基本情報入力シート!Y65)</f>
        <v/>
      </c>
      <c r="O26" s="605"/>
      <c r="P26" s="610"/>
      <c r="Q26" s="610"/>
      <c r="R26" s="614" t="e">
        <v>#N/A</v>
      </c>
      <c r="S26" s="618"/>
      <c r="T26" s="623"/>
      <c r="U26" s="623"/>
      <c r="V26" s="627" t="e">
        <v>#N/A</v>
      </c>
      <c r="W26" s="633"/>
      <c r="X26" s="638"/>
      <c r="Y26" s="614" t="e">
        <v>#N/A</v>
      </c>
      <c r="Z26" s="614"/>
      <c r="AA26" s="618"/>
      <c r="AB26" s="637"/>
      <c r="AC26" s="651" t="e">
        <v>#N/A</v>
      </c>
      <c r="AD26" s="653" t="str">
        <f t="shared" si="0"/>
        <v/>
      </c>
      <c r="AE26" s="583" t="str">
        <f t="shared" si="1"/>
        <v/>
      </c>
      <c r="AF26" s="654" t="str">
        <f>IF(O26="","",'別紙様式3-2（４・５月）'!O28&amp;'別紙様式3-2（４・５月）'!P28&amp;'別紙様式3-2（４・５月）'!Q28&amp;"から"&amp;O26)</f>
        <v/>
      </c>
      <c r="AG26" s="654" t="str">
        <f>IF(OR(W26="",W26="―"),"",'別紙様式3-2（４・５月）'!O28&amp;'別紙様式3-2（４・５月）'!P28&amp;'別紙様式3-2（４・５月）'!Q28&amp;"から"&amp;W26)</f>
        <v/>
      </c>
    </row>
    <row r="27" spans="1:41" ht="24.9" customHeight="1">
      <c r="A27" s="592">
        <v>14</v>
      </c>
      <c r="B27" s="488" t="str">
        <f>IF(基本情報入力シート!C66="","",基本情報入力シート!C66)</f>
        <v/>
      </c>
      <c r="C27" s="488"/>
      <c r="D27" s="488"/>
      <c r="E27" s="488"/>
      <c r="F27" s="488"/>
      <c r="G27" s="488"/>
      <c r="H27" s="488"/>
      <c r="I27" s="488"/>
      <c r="J27" s="494" t="str">
        <f>IF(基本情報入力シート!M66="","",基本情報入力シート!M66)</f>
        <v/>
      </c>
      <c r="K27" s="495" t="str">
        <f>IF(基本情報入力シート!R66="","",基本情報入力シート!R66)</f>
        <v/>
      </c>
      <c r="L27" s="495" t="str">
        <f>IF(基本情報入力シート!W66="","",基本情報入力シート!W66)</f>
        <v/>
      </c>
      <c r="M27" s="502" t="str">
        <f>IF(基本情報入力シート!X66="","",基本情報入力シート!X66)</f>
        <v/>
      </c>
      <c r="N27" s="512" t="str">
        <f>IF(基本情報入力シート!Y66="","",基本情報入力シート!Y66)</f>
        <v/>
      </c>
      <c r="O27" s="605"/>
      <c r="P27" s="610"/>
      <c r="Q27" s="610"/>
      <c r="R27" s="614" t="e">
        <v>#N/A</v>
      </c>
      <c r="S27" s="618"/>
      <c r="T27" s="623"/>
      <c r="U27" s="623"/>
      <c r="V27" s="627" t="e">
        <v>#N/A</v>
      </c>
      <c r="W27" s="633"/>
      <c r="X27" s="638"/>
      <c r="Y27" s="614" t="e">
        <v>#N/A</v>
      </c>
      <c r="Z27" s="614"/>
      <c r="AA27" s="618"/>
      <c r="AB27" s="637"/>
      <c r="AC27" s="651" t="e">
        <v>#N/A</v>
      </c>
      <c r="AD27" s="653" t="str">
        <f t="shared" si="0"/>
        <v/>
      </c>
      <c r="AE27" s="583" t="str">
        <f t="shared" si="1"/>
        <v/>
      </c>
      <c r="AF27" s="654" t="str">
        <f>IF(O27="","",'別紙様式3-2（４・５月）'!O29&amp;'別紙様式3-2（４・５月）'!P29&amp;'別紙様式3-2（４・５月）'!Q29&amp;"から"&amp;O27)</f>
        <v/>
      </c>
      <c r="AG27" s="654" t="str">
        <f>IF(OR(W27="",W27="―"),"",'別紙様式3-2（４・５月）'!O29&amp;'別紙様式3-2（４・５月）'!P29&amp;'別紙様式3-2（４・５月）'!Q29&amp;"から"&amp;W27)</f>
        <v/>
      </c>
    </row>
    <row r="28" spans="1:41" ht="24.9" customHeight="1">
      <c r="A28" s="592">
        <v>15</v>
      </c>
      <c r="B28" s="488" t="str">
        <f>IF(基本情報入力シート!C67="","",基本情報入力シート!C67)</f>
        <v/>
      </c>
      <c r="C28" s="488"/>
      <c r="D28" s="488"/>
      <c r="E28" s="488"/>
      <c r="F28" s="488"/>
      <c r="G28" s="488"/>
      <c r="H28" s="488"/>
      <c r="I28" s="488"/>
      <c r="J28" s="494" t="str">
        <f>IF(基本情報入力シート!M67="","",基本情報入力シート!M67)</f>
        <v/>
      </c>
      <c r="K28" s="495" t="str">
        <f>IF(基本情報入力シート!R67="","",基本情報入力シート!R67)</f>
        <v/>
      </c>
      <c r="L28" s="495" t="str">
        <f>IF(基本情報入力シート!W67="","",基本情報入力シート!W67)</f>
        <v/>
      </c>
      <c r="M28" s="502" t="str">
        <f>IF(基本情報入力シート!X67="","",基本情報入力シート!X67)</f>
        <v/>
      </c>
      <c r="N28" s="512" t="str">
        <f>IF(基本情報入力シート!Y67="","",基本情報入力シート!Y67)</f>
        <v/>
      </c>
      <c r="O28" s="605"/>
      <c r="P28" s="610"/>
      <c r="Q28" s="610"/>
      <c r="R28" s="614" t="e">
        <v>#N/A</v>
      </c>
      <c r="S28" s="618"/>
      <c r="T28" s="623"/>
      <c r="U28" s="623"/>
      <c r="V28" s="627" t="e">
        <v>#N/A</v>
      </c>
      <c r="W28" s="633"/>
      <c r="X28" s="638"/>
      <c r="Y28" s="614" t="e">
        <v>#N/A</v>
      </c>
      <c r="Z28" s="614"/>
      <c r="AA28" s="618"/>
      <c r="AB28" s="637"/>
      <c r="AC28" s="651" t="e">
        <v>#N/A</v>
      </c>
      <c r="AD28" s="653" t="str">
        <f t="shared" si="0"/>
        <v/>
      </c>
      <c r="AE28" s="583" t="str">
        <f t="shared" si="1"/>
        <v/>
      </c>
      <c r="AF28" s="654" t="str">
        <f>IF(O28="","",'別紙様式3-2（４・５月）'!O30&amp;'別紙様式3-2（４・５月）'!P30&amp;'別紙様式3-2（４・５月）'!Q30&amp;"から"&amp;O28)</f>
        <v/>
      </c>
      <c r="AG28" s="654" t="str">
        <f>IF(OR(W28="",W28="―"),"",'別紙様式3-2（４・５月）'!O30&amp;'別紙様式3-2（４・５月）'!P30&amp;'別紙様式3-2（４・５月）'!Q30&amp;"から"&amp;W28)</f>
        <v/>
      </c>
    </row>
    <row r="29" spans="1:41" ht="24.9" customHeight="1">
      <c r="A29" s="592">
        <v>16</v>
      </c>
      <c r="B29" s="488" t="str">
        <f>IF(基本情報入力シート!C68="","",基本情報入力シート!C68)</f>
        <v/>
      </c>
      <c r="C29" s="488"/>
      <c r="D29" s="488"/>
      <c r="E29" s="488"/>
      <c r="F29" s="488"/>
      <c r="G29" s="488"/>
      <c r="H29" s="488"/>
      <c r="I29" s="488"/>
      <c r="J29" s="495" t="str">
        <f>IF(基本情報入力シート!M68="","",基本情報入力シート!M68)</f>
        <v/>
      </c>
      <c r="K29" s="495" t="str">
        <f>IF(基本情報入力シート!R68="","",基本情報入力シート!R68)</f>
        <v/>
      </c>
      <c r="L29" s="495" t="str">
        <f>IF(基本情報入力シート!W68="","",基本情報入力シート!W68)</f>
        <v/>
      </c>
      <c r="M29" s="503" t="str">
        <f>IF(基本情報入力シート!X68="","",基本情報入力シート!X68)</f>
        <v/>
      </c>
      <c r="N29" s="513" t="str">
        <f>IF(基本情報入力シート!Y68="","",基本情報入力シート!Y68)</f>
        <v/>
      </c>
      <c r="O29" s="606"/>
      <c r="P29" s="610"/>
      <c r="Q29" s="610"/>
      <c r="R29" s="614" t="e">
        <v>#N/A</v>
      </c>
      <c r="S29" s="618"/>
      <c r="T29" s="610"/>
      <c r="U29" s="610"/>
      <c r="V29" s="627" t="e">
        <v>#N/A</v>
      </c>
      <c r="W29" s="634"/>
      <c r="X29" s="638"/>
      <c r="Y29" s="614" t="e">
        <v>#N/A</v>
      </c>
      <c r="Z29" s="614"/>
      <c r="AA29" s="618"/>
      <c r="AB29" s="638"/>
      <c r="AC29" s="651" t="e">
        <v>#N/A</v>
      </c>
      <c r="AD29" s="653" t="str">
        <f t="shared" si="0"/>
        <v/>
      </c>
      <c r="AE29" s="583" t="str">
        <f t="shared" si="1"/>
        <v/>
      </c>
      <c r="AF29" s="654" t="str">
        <f>IF(O29="","",'別紙様式3-2（４・５月）'!O31&amp;'別紙様式3-2（４・５月）'!P31&amp;'別紙様式3-2（４・５月）'!Q31&amp;"から"&amp;O29)</f>
        <v/>
      </c>
      <c r="AG29" s="654" t="str">
        <f>IF(OR(W29="",W29="―"),"",'別紙様式3-2（４・５月）'!O31&amp;'別紙様式3-2（４・５月）'!P31&amp;'別紙様式3-2（４・５月）'!Q31&amp;"から"&amp;W29)</f>
        <v/>
      </c>
    </row>
    <row r="30" spans="1:41" s="1" customFormat="1" ht="24.9" customHeight="1">
      <c r="A30" s="592">
        <v>17</v>
      </c>
      <c r="B30" s="488" t="str">
        <f>IF(基本情報入力シート!C69="","",基本情報入力シート!C69)</f>
        <v/>
      </c>
      <c r="C30" s="488"/>
      <c r="D30" s="488"/>
      <c r="E30" s="488"/>
      <c r="F30" s="488"/>
      <c r="G30" s="488"/>
      <c r="H30" s="488"/>
      <c r="I30" s="488"/>
      <c r="J30" s="494" t="str">
        <f>IF(基本情報入力シート!M69="","",基本情報入力シート!M69)</f>
        <v/>
      </c>
      <c r="K30" s="495" t="str">
        <f>IF(基本情報入力シート!R69="","",基本情報入力シート!R69)</f>
        <v/>
      </c>
      <c r="L30" s="495" t="str">
        <f>IF(基本情報入力シート!W69="","",基本情報入力シート!W69)</f>
        <v/>
      </c>
      <c r="M30" s="502" t="str">
        <f>IF(基本情報入力シート!X69="","",基本情報入力シート!X69)</f>
        <v/>
      </c>
      <c r="N30" s="512" t="str">
        <f>IF(基本情報入力シート!Y69="","",基本情報入力シート!Y69)</f>
        <v/>
      </c>
      <c r="O30" s="605"/>
      <c r="P30" s="610"/>
      <c r="Q30" s="610"/>
      <c r="R30" s="614" t="e">
        <v>#N/A</v>
      </c>
      <c r="S30" s="618"/>
      <c r="T30" s="623"/>
      <c r="U30" s="623"/>
      <c r="V30" s="627" t="e">
        <v>#N/A</v>
      </c>
      <c r="W30" s="633"/>
      <c r="X30" s="638"/>
      <c r="Y30" s="614" t="e">
        <v>#N/A</v>
      </c>
      <c r="Z30" s="614"/>
      <c r="AA30" s="618"/>
      <c r="AB30" s="637"/>
      <c r="AC30" s="651" t="e">
        <v>#N/A</v>
      </c>
      <c r="AD30" s="653" t="str">
        <f t="shared" si="0"/>
        <v/>
      </c>
      <c r="AE30" s="583" t="str">
        <f t="shared" si="1"/>
        <v/>
      </c>
      <c r="AF30" s="654" t="str">
        <f>IF(O30="","",'別紙様式3-2（４・５月）'!O32&amp;'別紙様式3-2（４・５月）'!P32&amp;'別紙様式3-2（４・５月）'!Q32&amp;"から"&amp;O30)</f>
        <v/>
      </c>
      <c r="AG30" s="654" t="str">
        <f>IF(OR(W30="",W30="―"),"",'別紙様式3-2（４・５月）'!O32&amp;'別紙様式3-2（４・５月）'!P32&amp;'別紙様式3-2（４・５月）'!Q32&amp;"から"&amp;W30)</f>
        <v/>
      </c>
      <c r="AH30" s="470"/>
      <c r="AI30" s="470"/>
      <c r="AJ30" s="470"/>
      <c r="AK30" s="470"/>
      <c r="AL30" s="470"/>
      <c r="AM30" s="470"/>
      <c r="AN30" s="470"/>
      <c r="AO30" s="470"/>
    </row>
    <row r="31" spans="1:41" s="1" customFormat="1" ht="24.9" customHeight="1">
      <c r="A31" s="592">
        <v>18</v>
      </c>
      <c r="B31" s="488" t="str">
        <f>IF(基本情報入力シート!C70="","",基本情報入力シート!C70)</f>
        <v/>
      </c>
      <c r="C31" s="488"/>
      <c r="D31" s="488"/>
      <c r="E31" s="488"/>
      <c r="F31" s="488"/>
      <c r="G31" s="488"/>
      <c r="H31" s="488"/>
      <c r="I31" s="488"/>
      <c r="J31" s="494" t="str">
        <f>IF(基本情報入力シート!M70="","",基本情報入力シート!M70)</f>
        <v/>
      </c>
      <c r="K31" s="495" t="str">
        <f>IF(基本情報入力シート!R70="","",基本情報入力シート!R70)</f>
        <v/>
      </c>
      <c r="L31" s="495" t="str">
        <f>IF(基本情報入力シート!W70="","",基本情報入力シート!W70)</f>
        <v/>
      </c>
      <c r="M31" s="502" t="str">
        <f>IF(基本情報入力シート!X70="","",基本情報入力シート!X70)</f>
        <v/>
      </c>
      <c r="N31" s="512" t="str">
        <f>IF(基本情報入力シート!Y70="","",基本情報入力シート!Y70)</f>
        <v/>
      </c>
      <c r="O31" s="605"/>
      <c r="P31" s="610"/>
      <c r="Q31" s="610"/>
      <c r="R31" s="614" t="e">
        <v>#N/A</v>
      </c>
      <c r="S31" s="618"/>
      <c r="T31" s="623"/>
      <c r="U31" s="623"/>
      <c r="V31" s="627" t="e">
        <v>#N/A</v>
      </c>
      <c r="W31" s="633"/>
      <c r="X31" s="638"/>
      <c r="Y31" s="614" t="e">
        <v>#N/A</v>
      </c>
      <c r="Z31" s="614"/>
      <c r="AA31" s="618"/>
      <c r="AB31" s="637"/>
      <c r="AC31" s="651" t="e">
        <v>#N/A</v>
      </c>
      <c r="AD31" s="653" t="str">
        <f t="shared" si="0"/>
        <v/>
      </c>
      <c r="AE31" s="583" t="str">
        <f t="shared" si="1"/>
        <v/>
      </c>
      <c r="AF31" s="654" t="str">
        <f>IF(O31="","",'別紙様式3-2（４・５月）'!O33&amp;'別紙様式3-2（４・５月）'!P33&amp;'別紙様式3-2（４・５月）'!Q33&amp;"から"&amp;O31)</f>
        <v/>
      </c>
      <c r="AG31" s="654" t="str">
        <f>IF(OR(W31="",W31="―"),"",'別紙様式3-2（４・５月）'!O33&amp;'別紙様式3-2（４・５月）'!P33&amp;'別紙様式3-2（４・５月）'!Q33&amp;"から"&amp;W31)</f>
        <v/>
      </c>
      <c r="AH31" s="470"/>
      <c r="AI31" s="470"/>
      <c r="AJ31" s="470"/>
      <c r="AK31" s="470"/>
      <c r="AL31" s="470"/>
      <c r="AM31" s="470"/>
      <c r="AN31" s="470"/>
      <c r="AO31" s="470"/>
    </row>
    <row r="32" spans="1:41" s="1" customFormat="1" ht="24.9" customHeight="1">
      <c r="A32" s="592">
        <v>19</v>
      </c>
      <c r="B32" s="488" t="str">
        <f>IF(基本情報入力シート!C71="","",基本情報入力シート!C71)</f>
        <v/>
      </c>
      <c r="C32" s="488"/>
      <c r="D32" s="488"/>
      <c r="E32" s="488"/>
      <c r="F32" s="488"/>
      <c r="G32" s="488"/>
      <c r="H32" s="488"/>
      <c r="I32" s="488"/>
      <c r="J32" s="494" t="str">
        <f>IF(基本情報入力シート!M71="","",基本情報入力シート!M71)</f>
        <v/>
      </c>
      <c r="K32" s="495" t="str">
        <f>IF(基本情報入力シート!R71="","",基本情報入力シート!R71)</f>
        <v/>
      </c>
      <c r="L32" s="495" t="str">
        <f>IF(基本情報入力シート!W71="","",基本情報入力シート!W71)</f>
        <v/>
      </c>
      <c r="M32" s="502" t="str">
        <f>IF(基本情報入力シート!X71="","",基本情報入力シート!X71)</f>
        <v/>
      </c>
      <c r="N32" s="512" t="str">
        <f>IF(基本情報入力シート!Y71="","",基本情報入力シート!Y71)</f>
        <v/>
      </c>
      <c r="O32" s="605"/>
      <c r="P32" s="610"/>
      <c r="Q32" s="610"/>
      <c r="R32" s="614" t="e">
        <v>#N/A</v>
      </c>
      <c r="S32" s="618"/>
      <c r="T32" s="623"/>
      <c r="U32" s="623"/>
      <c r="V32" s="627" t="e">
        <v>#N/A</v>
      </c>
      <c r="W32" s="633"/>
      <c r="X32" s="638"/>
      <c r="Y32" s="614" t="e">
        <v>#N/A</v>
      </c>
      <c r="Z32" s="614"/>
      <c r="AA32" s="618"/>
      <c r="AB32" s="637"/>
      <c r="AC32" s="651" t="e">
        <v>#N/A</v>
      </c>
      <c r="AD32" s="653" t="str">
        <f t="shared" si="0"/>
        <v/>
      </c>
      <c r="AE32" s="583" t="str">
        <f t="shared" si="1"/>
        <v/>
      </c>
      <c r="AF32" s="654" t="str">
        <f>IF(O32="","",'別紙様式3-2（４・５月）'!O34&amp;'別紙様式3-2（４・５月）'!P34&amp;'別紙様式3-2（４・５月）'!Q34&amp;"から"&amp;O32)</f>
        <v/>
      </c>
      <c r="AG32" s="654" t="str">
        <f>IF(OR(W32="",W32="―"),"",'別紙様式3-2（４・５月）'!O34&amp;'別紙様式3-2（４・５月）'!P34&amp;'別紙様式3-2（４・５月）'!Q34&amp;"から"&amp;W32)</f>
        <v/>
      </c>
      <c r="AH32" s="470"/>
      <c r="AI32" s="470"/>
      <c r="AJ32" s="470"/>
      <c r="AK32" s="470"/>
      <c r="AL32" s="470"/>
      <c r="AM32" s="470"/>
      <c r="AN32" s="470"/>
      <c r="AO32" s="470"/>
    </row>
    <row r="33" spans="1:41" s="1" customFormat="1" ht="24.9" customHeight="1">
      <c r="A33" s="592">
        <v>20</v>
      </c>
      <c r="B33" s="488" t="str">
        <f>IF(基本情報入力シート!C72="","",基本情報入力シート!C72)</f>
        <v/>
      </c>
      <c r="C33" s="488"/>
      <c r="D33" s="488"/>
      <c r="E33" s="488"/>
      <c r="F33" s="488"/>
      <c r="G33" s="488"/>
      <c r="H33" s="488"/>
      <c r="I33" s="488"/>
      <c r="J33" s="494" t="str">
        <f>IF(基本情報入力シート!M72="","",基本情報入力シート!M72)</f>
        <v/>
      </c>
      <c r="K33" s="495" t="str">
        <f>IF(基本情報入力シート!R72="","",基本情報入力シート!R72)</f>
        <v/>
      </c>
      <c r="L33" s="495" t="str">
        <f>IF(基本情報入力シート!W72="","",基本情報入力シート!W72)</f>
        <v/>
      </c>
      <c r="M33" s="502" t="str">
        <f>IF(基本情報入力シート!X72="","",基本情報入力シート!X72)</f>
        <v/>
      </c>
      <c r="N33" s="512" t="str">
        <f>IF(基本情報入力シート!Y72="","",基本情報入力シート!Y72)</f>
        <v/>
      </c>
      <c r="O33" s="605"/>
      <c r="P33" s="610"/>
      <c r="Q33" s="610"/>
      <c r="R33" s="614" t="e">
        <v>#N/A</v>
      </c>
      <c r="S33" s="618"/>
      <c r="T33" s="623"/>
      <c r="U33" s="623"/>
      <c r="V33" s="627" t="e">
        <v>#N/A</v>
      </c>
      <c r="W33" s="633"/>
      <c r="X33" s="638"/>
      <c r="Y33" s="614" t="e">
        <v>#N/A</v>
      </c>
      <c r="Z33" s="614"/>
      <c r="AA33" s="618"/>
      <c r="AB33" s="637"/>
      <c r="AC33" s="651" t="e">
        <v>#N/A</v>
      </c>
      <c r="AD33" s="653" t="str">
        <f t="shared" si="0"/>
        <v/>
      </c>
      <c r="AE33" s="583" t="str">
        <f t="shared" si="1"/>
        <v/>
      </c>
      <c r="AF33" s="654" t="str">
        <f>IF(O33="","",'別紙様式3-2（４・５月）'!O35&amp;'別紙様式3-2（４・５月）'!P35&amp;'別紙様式3-2（４・５月）'!Q35&amp;"から"&amp;O33)</f>
        <v/>
      </c>
      <c r="AG33" s="654" t="str">
        <f>IF(OR(W33="",W33="―"),"",'別紙様式3-2（４・５月）'!O35&amp;'別紙様式3-2（４・５月）'!P35&amp;'別紙様式3-2（４・５月）'!Q35&amp;"から"&amp;W33)</f>
        <v/>
      </c>
      <c r="AH33" s="470"/>
      <c r="AI33" s="470"/>
      <c r="AJ33" s="470"/>
      <c r="AK33" s="470"/>
      <c r="AL33" s="470"/>
      <c r="AM33" s="470"/>
      <c r="AN33" s="470"/>
      <c r="AO33" s="470"/>
    </row>
    <row r="34" spans="1:41" s="1" customFormat="1" ht="24.9" customHeight="1">
      <c r="A34" s="592">
        <v>21</v>
      </c>
      <c r="B34" s="488" t="str">
        <f>IF(基本情報入力シート!C73="","",基本情報入力シート!C73)</f>
        <v/>
      </c>
      <c r="C34" s="488"/>
      <c r="D34" s="488"/>
      <c r="E34" s="488"/>
      <c r="F34" s="488"/>
      <c r="G34" s="488"/>
      <c r="H34" s="488"/>
      <c r="I34" s="488"/>
      <c r="J34" s="494" t="str">
        <f>IF(基本情報入力シート!M73="","",基本情報入力シート!M73)</f>
        <v/>
      </c>
      <c r="K34" s="495" t="str">
        <f>IF(基本情報入力シート!R73="","",基本情報入力シート!R73)</f>
        <v/>
      </c>
      <c r="L34" s="495" t="str">
        <f>IF(基本情報入力シート!W73="","",基本情報入力シート!W73)</f>
        <v/>
      </c>
      <c r="M34" s="502" t="str">
        <f>IF(基本情報入力シート!X73="","",基本情報入力シート!X73)</f>
        <v/>
      </c>
      <c r="N34" s="512" t="str">
        <f>IF(基本情報入力シート!Y73="","",基本情報入力シート!Y73)</f>
        <v/>
      </c>
      <c r="O34" s="605"/>
      <c r="P34" s="610"/>
      <c r="Q34" s="610"/>
      <c r="R34" s="614" t="e">
        <v>#N/A</v>
      </c>
      <c r="S34" s="618"/>
      <c r="T34" s="623"/>
      <c r="U34" s="623"/>
      <c r="V34" s="627" t="e">
        <v>#N/A</v>
      </c>
      <c r="W34" s="633"/>
      <c r="X34" s="638"/>
      <c r="Y34" s="614" t="e">
        <v>#N/A</v>
      </c>
      <c r="Z34" s="614"/>
      <c r="AA34" s="618"/>
      <c r="AB34" s="637"/>
      <c r="AC34" s="651" t="e">
        <v>#N/A</v>
      </c>
      <c r="AD34" s="653" t="str">
        <f t="shared" si="0"/>
        <v/>
      </c>
      <c r="AE34" s="583" t="str">
        <f t="shared" si="1"/>
        <v/>
      </c>
      <c r="AF34" s="654" t="str">
        <f>IF(O34="","",'別紙様式3-2（４・５月）'!O36&amp;'別紙様式3-2（４・５月）'!P36&amp;'別紙様式3-2（４・５月）'!Q36&amp;"から"&amp;O34)</f>
        <v/>
      </c>
      <c r="AG34" s="654" t="str">
        <f>IF(OR(W34="",W34="―"),"",'別紙様式3-2（４・５月）'!O36&amp;'別紙様式3-2（４・５月）'!P36&amp;'別紙様式3-2（４・５月）'!Q36&amp;"から"&amp;W34)</f>
        <v/>
      </c>
      <c r="AH34" s="470"/>
      <c r="AI34" s="470"/>
      <c r="AJ34" s="470"/>
      <c r="AK34" s="470"/>
      <c r="AL34" s="470"/>
      <c r="AM34" s="470"/>
      <c r="AN34" s="470"/>
      <c r="AO34" s="470"/>
    </row>
    <row r="35" spans="1:41" s="1" customFormat="1" ht="24.9" customHeight="1">
      <c r="A35" s="592">
        <v>22</v>
      </c>
      <c r="B35" s="488" t="str">
        <f>IF(基本情報入力シート!C74="","",基本情報入力シート!C74)</f>
        <v/>
      </c>
      <c r="C35" s="488"/>
      <c r="D35" s="488"/>
      <c r="E35" s="488"/>
      <c r="F35" s="488"/>
      <c r="G35" s="488"/>
      <c r="H35" s="488"/>
      <c r="I35" s="488"/>
      <c r="J35" s="494" t="str">
        <f>IF(基本情報入力シート!M74="","",基本情報入力シート!M74)</f>
        <v/>
      </c>
      <c r="K35" s="495" t="str">
        <f>IF(基本情報入力シート!R74="","",基本情報入力シート!R74)</f>
        <v/>
      </c>
      <c r="L35" s="495" t="str">
        <f>IF(基本情報入力シート!W74="","",基本情報入力シート!W74)</f>
        <v/>
      </c>
      <c r="M35" s="502" t="str">
        <f>IF(基本情報入力シート!X74="","",基本情報入力シート!X74)</f>
        <v/>
      </c>
      <c r="N35" s="512" t="str">
        <f>IF(基本情報入力シート!Y74="","",基本情報入力シート!Y74)</f>
        <v/>
      </c>
      <c r="O35" s="605"/>
      <c r="P35" s="610"/>
      <c r="Q35" s="610"/>
      <c r="R35" s="614" t="e">
        <v>#N/A</v>
      </c>
      <c r="S35" s="618"/>
      <c r="T35" s="623"/>
      <c r="U35" s="623"/>
      <c r="V35" s="627" t="e">
        <v>#N/A</v>
      </c>
      <c r="W35" s="633"/>
      <c r="X35" s="638"/>
      <c r="Y35" s="614" t="e">
        <v>#N/A</v>
      </c>
      <c r="Z35" s="614"/>
      <c r="AA35" s="618"/>
      <c r="AB35" s="637"/>
      <c r="AC35" s="651" t="e">
        <v>#N/A</v>
      </c>
      <c r="AD35" s="653" t="str">
        <f t="shared" si="0"/>
        <v/>
      </c>
      <c r="AE35" s="583" t="str">
        <f t="shared" si="1"/>
        <v/>
      </c>
      <c r="AF35" s="654" t="str">
        <f>IF(O35="","",'別紙様式3-2（４・５月）'!O37&amp;'別紙様式3-2（４・５月）'!P37&amp;'別紙様式3-2（４・５月）'!Q37&amp;"から"&amp;O35)</f>
        <v/>
      </c>
      <c r="AG35" s="654" t="str">
        <f>IF(OR(W35="",W35="―"),"",'別紙様式3-2（４・５月）'!O37&amp;'別紙様式3-2（４・５月）'!P37&amp;'別紙様式3-2（４・５月）'!Q37&amp;"から"&amp;W35)</f>
        <v/>
      </c>
      <c r="AH35" s="470"/>
      <c r="AI35" s="470"/>
      <c r="AJ35" s="470"/>
      <c r="AK35" s="470"/>
      <c r="AL35" s="470"/>
      <c r="AM35" s="470"/>
      <c r="AN35" s="470"/>
      <c r="AO35" s="470"/>
    </row>
    <row r="36" spans="1:41" s="1" customFormat="1" ht="24.9" customHeight="1">
      <c r="A36" s="592">
        <v>23</v>
      </c>
      <c r="B36" s="488" t="str">
        <f>IF(基本情報入力シート!C75="","",基本情報入力シート!C75)</f>
        <v/>
      </c>
      <c r="C36" s="488"/>
      <c r="D36" s="488"/>
      <c r="E36" s="488"/>
      <c r="F36" s="488"/>
      <c r="G36" s="488"/>
      <c r="H36" s="488"/>
      <c r="I36" s="488"/>
      <c r="J36" s="494" t="str">
        <f>IF(基本情報入力シート!M75="","",基本情報入力シート!M75)</f>
        <v/>
      </c>
      <c r="K36" s="495" t="str">
        <f>IF(基本情報入力シート!R75="","",基本情報入力シート!R75)</f>
        <v/>
      </c>
      <c r="L36" s="495" t="str">
        <f>IF(基本情報入力シート!W75="","",基本情報入力シート!W75)</f>
        <v/>
      </c>
      <c r="M36" s="502" t="str">
        <f>IF(基本情報入力シート!X75="","",基本情報入力シート!X75)</f>
        <v/>
      </c>
      <c r="N36" s="512" t="str">
        <f>IF(基本情報入力シート!Y75="","",基本情報入力シート!Y75)</f>
        <v/>
      </c>
      <c r="O36" s="605"/>
      <c r="P36" s="610"/>
      <c r="Q36" s="610"/>
      <c r="R36" s="614" t="e">
        <v>#N/A</v>
      </c>
      <c r="S36" s="618"/>
      <c r="T36" s="623"/>
      <c r="U36" s="623"/>
      <c r="V36" s="627" t="e">
        <v>#N/A</v>
      </c>
      <c r="W36" s="633"/>
      <c r="X36" s="638"/>
      <c r="Y36" s="614" t="e">
        <v>#N/A</v>
      </c>
      <c r="Z36" s="614"/>
      <c r="AA36" s="618"/>
      <c r="AB36" s="637"/>
      <c r="AC36" s="651" t="e">
        <v>#N/A</v>
      </c>
      <c r="AD36" s="653" t="str">
        <f t="shared" si="0"/>
        <v/>
      </c>
      <c r="AE36" s="583" t="str">
        <f t="shared" si="1"/>
        <v/>
      </c>
      <c r="AF36" s="654" t="str">
        <f>IF(O36="","",'別紙様式3-2（４・５月）'!O38&amp;'別紙様式3-2（４・５月）'!P38&amp;'別紙様式3-2（４・５月）'!Q38&amp;"から"&amp;O36)</f>
        <v/>
      </c>
      <c r="AG36" s="654" t="str">
        <f>IF(OR(W36="",W36="―"),"",'別紙様式3-2（４・５月）'!O38&amp;'別紙様式3-2（４・５月）'!P38&amp;'別紙様式3-2（４・５月）'!Q38&amp;"から"&amp;W36)</f>
        <v/>
      </c>
      <c r="AH36" s="470"/>
      <c r="AI36" s="470"/>
      <c r="AJ36" s="470"/>
      <c r="AK36" s="470"/>
      <c r="AL36" s="470"/>
      <c r="AM36" s="470"/>
      <c r="AN36" s="470"/>
      <c r="AO36" s="470"/>
    </row>
    <row r="37" spans="1:41" s="1" customFormat="1" ht="24.9" customHeight="1">
      <c r="A37" s="592">
        <v>24</v>
      </c>
      <c r="B37" s="488" t="str">
        <f>IF(基本情報入力シート!C76="","",基本情報入力シート!C76)</f>
        <v/>
      </c>
      <c r="C37" s="488"/>
      <c r="D37" s="488"/>
      <c r="E37" s="488"/>
      <c r="F37" s="488"/>
      <c r="G37" s="488"/>
      <c r="H37" s="488"/>
      <c r="I37" s="488"/>
      <c r="J37" s="494" t="str">
        <f>IF(基本情報入力シート!M76="","",基本情報入力シート!M76)</f>
        <v/>
      </c>
      <c r="K37" s="495" t="str">
        <f>IF(基本情報入力シート!R76="","",基本情報入力シート!R76)</f>
        <v/>
      </c>
      <c r="L37" s="495" t="str">
        <f>IF(基本情報入力シート!W76="","",基本情報入力シート!W76)</f>
        <v/>
      </c>
      <c r="M37" s="502" t="str">
        <f>IF(基本情報入力シート!X76="","",基本情報入力シート!X76)</f>
        <v/>
      </c>
      <c r="N37" s="512" t="str">
        <f>IF(基本情報入力シート!Y76="","",基本情報入力シート!Y76)</f>
        <v/>
      </c>
      <c r="O37" s="605"/>
      <c r="P37" s="610"/>
      <c r="Q37" s="610"/>
      <c r="R37" s="614" t="e">
        <v>#N/A</v>
      </c>
      <c r="S37" s="618"/>
      <c r="T37" s="623"/>
      <c r="U37" s="623"/>
      <c r="V37" s="627" t="e">
        <v>#N/A</v>
      </c>
      <c r="W37" s="633"/>
      <c r="X37" s="638"/>
      <c r="Y37" s="614" t="e">
        <v>#N/A</v>
      </c>
      <c r="Z37" s="614"/>
      <c r="AA37" s="618"/>
      <c r="AB37" s="637"/>
      <c r="AC37" s="651" t="e">
        <v>#N/A</v>
      </c>
      <c r="AD37" s="653" t="str">
        <f t="shared" si="0"/>
        <v/>
      </c>
      <c r="AE37" s="583" t="str">
        <f t="shared" si="1"/>
        <v/>
      </c>
      <c r="AF37" s="654" t="str">
        <f>IF(O37="","",'別紙様式3-2（４・５月）'!O39&amp;'別紙様式3-2（４・５月）'!P39&amp;'別紙様式3-2（４・５月）'!Q39&amp;"から"&amp;O37)</f>
        <v/>
      </c>
      <c r="AG37" s="654" t="str">
        <f>IF(OR(W37="",W37="―"),"",'別紙様式3-2（４・５月）'!O39&amp;'別紙様式3-2（４・５月）'!P39&amp;'別紙様式3-2（４・５月）'!Q39&amp;"から"&amp;W37)</f>
        <v/>
      </c>
      <c r="AH37" s="470"/>
      <c r="AI37" s="470"/>
      <c r="AJ37" s="470"/>
      <c r="AK37" s="470"/>
      <c r="AL37" s="470"/>
      <c r="AM37" s="470"/>
      <c r="AN37" s="470"/>
      <c r="AO37" s="470"/>
    </row>
    <row r="38" spans="1:41" s="1" customFormat="1" ht="24.9" customHeight="1">
      <c r="A38" s="592">
        <v>25</v>
      </c>
      <c r="B38" s="488" t="str">
        <f>IF(基本情報入力シート!C77="","",基本情報入力シート!C77)</f>
        <v/>
      </c>
      <c r="C38" s="488"/>
      <c r="D38" s="488"/>
      <c r="E38" s="488"/>
      <c r="F38" s="488"/>
      <c r="G38" s="488"/>
      <c r="H38" s="488"/>
      <c r="I38" s="488"/>
      <c r="J38" s="494" t="str">
        <f>IF(基本情報入力シート!M77="","",基本情報入力シート!M77)</f>
        <v/>
      </c>
      <c r="K38" s="495" t="str">
        <f>IF(基本情報入力シート!R77="","",基本情報入力シート!R77)</f>
        <v/>
      </c>
      <c r="L38" s="495" t="str">
        <f>IF(基本情報入力シート!W77="","",基本情報入力シート!W77)</f>
        <v/>
      </c>
      <c r="M38" s="502" t="str">
        <f>IF(基本情報入力シート!X77="","",基本情報入力シート!X77)</f>
        <v/>
      </c>
      <c r="N38" s="512" t="str">
        <f>IF(基本情報入力シート!Y77="","",基本情報入力シート!Y77)</f>
        <v/>
      </c>
      <c r="O38" s="605"/>
      <c r="P38" s="610"/>
      <c r="Q38" s="610"/>
      <c r="R38" s="614" t="e">
        <v>#N/A</v>
      </c>
      <c r="S38" s="618"/>
      <c r="T38" s="623"/>
      <c r="U38" s="623"/>
      <c r="V38" s="627" t="e">
        <v>#N/A</v>
      </c>
      <c r="W38" s="633"/>
      <c r="X38" s="638"/>
      <c r="Y38" s="614" t="e">
        <v>#N/A</v>
      </c>
      <c r="Z38" s="614"/>
      <c r="AA38" s="618"/>
      <c r="AB38" s="637"/>
      <c r="AC38" s="651" t="e">
        <v>#N/A</v>
      </c>
      <c r="AD38" s="653" t="str">
        <f t="shared" si="0"/>
        <v/>
      </c>
      <c r="AE38" s="583" t="str">
        <f t="shared" si="1"/>
        <v/>
      </c>
      <c r="AF38" s="654" t="str">
        <f>IF(O38="","",'別紙様式3-2（４・５月）'!O40&amp;'別紙様式3-2（４・５月）'!P40&amp;'別紙様式3-2（４・５月）'!Q40&amp;"から"&amp;O38)</f>
        <v/>
      </c>
      <c r="AG38" s="654" t="str">
        <f>IF(OR(W38="",W38="―"),"",'別紙様式3-2（４・５月）'!O40&amp;'別紙様式3-2（４・５月）'!P40&amp;'別紙様式3-2（４・５月）'!Q40&amp;"から"&amp;W38)</f>
        <v/>
      </c>
      <c r="AH38" s="470"/>
      <c r="AI38" s="470"/>
      <c r="AJ38" s="470"/>
      <c r="AK38" s="470"/>
      <c r="AL38" s="470"/>
      <c r="AM38" s="470"/>
      <c r="AN38" s="470"/>
      <c r="AO38" s="470"/>
    </row>
    <row r="39" spans="1:41" s="1" customFormat="1" ht="24.9" customHeight="1">
      <c r="A39" s="592">
        <v>26</v>
      </c>
      <c r="B39" s="488" t="str">
        <f>IF(基本情報入力シート!C78="","",基本情報入力シート!C78)</f>
        <v/>
      </c>
      <c r="C39" s="488"/>
      <c r="D39" s="488"/>
      <c r="E39" s="488"/>
      <c r="F39" s="488"/>
      <c r="G39" s="488"/>
      <c r="H39" s="488"/>
      <c r="I39" s="488"/>
      <c r="J39" s="494" t="str">
        <f>IF(基本情報入力シート!M78="","",基本情報入力シート!M78)</f>
        <v/>
      </c>
      <c r="K39" s="495" t="str">
        <f>IF(基本情報入力シート!R78="","",基本情報入力シート!R78)</f>
        <v/>
      </c>
      <c r="L39" s="495" t="str">
        <f>IF(基本情報入力シート!W78="","",基本情報入力シート!W78)</f>
        <v/>
      </c>
      <c r="M39" s="502" t="str">
        <f>IF(基本情報入力シート!X78="","",基本情報入力シート!X78)</f>
        <v/>
      </c>
      <c r="N39" s="512" t="str">
        <f>IF(基本情報入力シート!Y78="","",基本情報入力シート!Y78)</f>
        <v/>
      </c>
      <c r="O39" s="605"/>
      <c r="P39" s="610"/>
      <c r="Q39" s="610"/>
      <c r="R39" s="614" t="e">
        <v>#N/A</v>
      </c>
      <c r="S39" s="618"/>
      <c r="T39" s="623"/>
      <c r="U39" s="623"/>
      <c r="V39" s="627" t="e">
        <v>#N/A</v>
      </c>
      <c r="W39" s="633"/>
      <c r="X39" s="638"/>
      <c r="Y39" s="614" t="e">
        <v>#N/A</v>
      </c>
      <c r="Z39" s="614"/>
      <c r="AA39" s="618"/>
      <c r="AB39" s="637"/>
      <c r="AC39" s="651" t="e">
        <v>#N/A</v>
      </c>
      <c r="AD39" s="653" t="str">
        <f t="shared" si="0"/>
        <v/>
      </c>
      <c r="AE39" s="583" t="str">
        <f t="shared" si="1"/>
        <v/>
      </c>
      <c r="AF39" s="654" t="str">
        <f>IF(O39="","",'別紙様式3-2（４・５月）'!O41&amp;'別紙様式3-2（４・５月）'!P41&amp;'別紙様式3-2（４・５月）'!Q41&amp;"から"&amp;O39)</f>
        <v/>
      </c>
      <c r="AG39" s="654" t="str">
        <f>IF(OR(W39="",W39="―"),"",'別紙様式3-2（４・５月）'!O41&amp;'別紙様式3-2（４・５月）'!P41&amp;'別紙様式3-2（４・５月）'!Q41&amp;"から"&amp;W39)</f>
        <v/>
      </c>
      <c r="AH39" s="470"/>
      <c r="AI39" s="470"/>
      <c r="AJ39" s="470"/>
      <c r="AK39" s="470"/>
      <c r="AL39" s="470"/>
      <c r="AM39" s="470"/>
      <c r="AN39" s="470"/>
      <c r="AO39" s="470"/>
    </row>
    <row r="40" spans="1:41" s="1" customFormat="1" ht="24.9" customHeight="1">
      <c r="A40" s="592">
        <v>27</v>
      </c>
      <c r="B40" s="488" t="str">
        <f>IF(基本情報入力シート!C79="","",基本情報入力シート!C79)</f>
        <v/>
      </c>
      <c r="C40" s="488"/>
      <c r="D40" s="488"/>
      <c r="E40" s="488"/>
      <c r="F40" s="488"/>
      <c r="G40" s="488"/>
      <c r="H40" s="488"/>
      <c r="I40" s="488"/>
      <c r="J40" s="494" t="str">
        <f>IF(基本情報入力シート!M79="","",基本情報入力シート!M79)</f>
        <v/>
      </c>
      <c r="K40" s="495" t="str">
        <f>IF(基本情報入力シート!R79="","",基本情報入力シート!R79)</f>
        <v/>
      </c>
      <c r="L40" s="495" t="str">
        <f>IF(基本情報入力シート!W79="","",基本情報入力シート!W79)</f>
        <v/>
      </c>
      <c r="M40" s="502" t="str">
        <f>IF(基本情報入力シート!X79="","",基本情報入力シート!X79)</f>
        <v/>
      </c>
      <c r="N40" s="512" t="str">
        <f>IF(基本情報入力シート!Y79="","",基本情報入力シート!Y79)</f>
        <v/>
      </c>
      <c r="O40" s="605"/>
      <c r="P40" s="610"/>
      <c r="Q40" s="610"/>
      <c r="R40" s="614" t="e">
        <v>#N/A</v>
      </c>
      <c r="S40" s="618"/>
      <c r="T40" s="623"/>
      <c r="U40" s="623"/>
      <c r="V40" s="627" t="e">
        <v>#N/A</v>
      </c>
      <c r="W40" s="633"/>
      <c r="X40" s="638"/>
      <c r="Y40" s="614" t="e">
        <v>#N/A</v>
      </c>
      <c r="Z40" s="614"/>
      <c r="AA40" s="618"/>
      <c r="AB40" s="637"/>
      <c r="AC40" s="651" t="e">
        <v>#N/A</v>
      </c>
      <c r="AD40" s="653" t="str">
        <f t="shared" si="0"/>
        <v/>
      </c>
      <c r="AE40" s="583" t="str">
        <f t="shared" si="1"/>
        <v/>
      </c>
      <c r="AF40" s="654" t="str">
        <f>IF(O40="","",'別紙様式3-2（４・５月）'!O42&amp;'別紙様式3-2（４・５月）'!P42&amp;'別紙様式3-2（４・５月）'!Q42&amp;"から"&amp;O40)</f>
        <v/>
      </c>
      <c r="AG40" s="654" t="str">
        <f>IF(OR(W40="",W40="―"),"",'別紙様式3-2（４・５月）'!O42&amp;'別紙様式3-2（４・５月）'!P42&amp;'別紙様式3-2（４・５月）'!Q42&amp;"から"&amp;W40)</f>
        <v/>
      </c>
      <c r="AH40" s="470"/>
      <c r="AI40" s="470"/>
      <c r="AJ40" s="470"/>
      <c r="AK40" s="470"/>
      <c r="AL40" s="470"/>
      <c r="AM40" s="470"/>
      <c r="AN40" s="470"/>
      <c r="AO40" s="470"/>
    </row>
    <row r="41" spans="1:41" s="1" customFormat="1" ht="24.9" customHeight="1">
      <c r="A41" s="592">
        <v>28</v>
      </c>
      <c r="B41" s="488" t="str">
        <f>IF(基本情報入力シート!C80="","",基本情報入力シート!C80)</f>
        <v/>
      </c>
      <c r="C41" s="488"/>
      <c r="D41" s="488"/>
      <c r="E41" s="488"/>
      <c r="F41" s="488"/>
      <c r="G41" s="488"/>
      <c r="H41" s="488"/>
      <c r="I41" s="488"/>
      <c r="J41" s="494" t="str">
        <f>IF(基本情報入力シート!M80="","",基本情報入力シート!M80)</f>
        <v/>
      </c>
      <c r="K41" s="495" t="str">
        <f>IF(基本情報入力シート!R80="","",基本情報入力シート!R80)</f>
        <v/>
      </c>
      <c r="L41" s="495" t="str">
        <f>IF(基本情報入力シート!W80="","",基本情報入力シート!W80)</f>
        <v/>
      </c>
      <c r="M41" s="502" t="str">
        <f>IF(基本情報入力シート!X80="","",基本情報入力シート!X80)</f>
        <v/>
      </c>
      <c r="N41" s="512" t="str">
        <f>IF(基本情報入力シート!Y80="","",基本情報入力シート!Y80)</f>
        <v/>
      </c>
      <c r="O41" s="605"/>
      <c r="P41" s="610"/>
      <c r="Q41" s="610"/>
      <c r="R41" s="614" t="e">
        <v>#N/A</v>
      </c>
      <c r="S41" s="618"/>
      <c r="T41" s="623"/>
      <c r="U41" s="623"/>
      <c r="V41" s="627" t="e">
        <v>#N/A</v>
      </c>
      <c r="W41" s="633"/>
      <c r="X41" s="638"/>
      <c r="Y41" s="614" t="e">
        <v>#N/A</v>
      </c>
      <c r="Z41" s="614"/>
      <c r="AA41" s="618"/>
      <c r="AB41" s="637"/>
      <c r="AC41" s="651" t="e">
        <v>#N/A</v>
      </c>
      <c r="AD41" s="653" t="str">
        <f t="shared" si="0"/>
        <v/>
      </c>
      <c r="AE41" s="583" t="str">
        <f t="shared" si="1"/>
        <v/>
      </c>
      <c r="AF41" s="654" t="str">
        <f>IF(O41="","",'別紙様式3-2（４・５月）'!O43&amp;'別紙様式3-2（４・５月）'!P43&amp;'別紙様式3-2（４・５月）'!Q43&amp;"から"&amp;O41)</f>
        <v/>
      </c>
      <c r="AG41" s="654" t="str">
        <f>IF(OR(W41="",W41="―"),"",'別紙様式3-2（４・５月）'!O43&amp;'別紙様式3-2（４・５月）'!P43&amp;'別紙様式3-2（４・５月）'!Q43&amp;"から"&amp;W41)</f>
        <v/>
      </c>
      <c r="AH41" s="470"/>
      <c r="AI41" s="470"/>
      <c r="AJ41" s="470"/>
      <c r="AK41" s="470"/>
      <c r="AL41" s="470"/>
      <c r="AM41" s="470"/>
      <c r="AN41" s="470"/>
      <c r="AO41" s="470"/>
    </row>
    <row r="42" spans="1:41" s="1" customFormat="1" ht="24.9" customHeight="1">
      <c r="A42" s="592">
        <v>29</v>
      </c>
      <c r="B42" s="488" t="str">
        <f>IF(基本情報入力シート!C81="","",基本情報入力シート!C81)</f>
        <v/>
      </c>
      <c r="C42" s="488"/>
      <c r="D42" s="488"/>
      <c r="E42" s="488"/>
      <c r="F42" s="488"/>
      <c r="G42" s="488"/>
      <c r="H42" s="488"/>
      <c r="I42" s="488"/>
      <c r="J42" s="494" t="str">
        <f>IF(基本情報入力シート!M81="","",基本情報入力シート!M81)</f>
        <v/>
      </c>
      <c r="K42" s="495" t="str">
        <f>IF(基本情報入力シート!R81="","",基本情報入力シート!R81)</f>
        <v/>
      </c>
      <c r="L42" s="495" t="str">
        <f>IF(基本情報入力シート!W81="","",基本情報入力シート!W81)</f>
        <v/>
      </c>
      <c r="M42" s="502" t="str">
        <f>IF(基本情報入力シート!X81="","",基本情報入力シート!X81)</f>
        <v/>
      </c>
      <c r="N42" s="512" t="str">
        <f>IF(基本情報入力シート!Y81="","",基本情報入力シート!Y81)</f>
        <v/>
      </c>
      <c r="O42" s="605"/>
      <c r="P42" s="610"/>
      <c r="Q42" s="610"/>
      <c r="R42" s="614" t="e">
        <v>#N/A</v>
      </c>
      <c r="S42" s="618"/>
      <c r="T42" s="623"/>
      <c r="U42" s="623"/>
      <c r="V42" s="627" t="e">
        <v>#N/A</v>
      </c>
      <c r="W42" s="633"/>
      <c r="X42" s="638"/>
      <c r="Y42" s="614" t="e">
        <v>#N/A</v>
      </c>
      <c r="Z42" s="614"/>
      <c r="AA42" s="618"/>
      <c r="AB42" s="637"/>
      <c r="AC42" s="651" t="e">
        <v>#N/A</v>
      </c>
      <c r="AD42" s="653" t="str">
        <f t="shared" si="0"/>
        <v/>
      </c>
      <c r="AE42" s="583" t="str">
        <f t="shared" si="1"/>
        <v/>
      </c>
      <c r="AF42" s="654" t="str">
        <f>IF(O42="","",'別紙様式3-2（４・５月）'!O44&amp;'別紙様式3-2（４・５月）'!P44&amp;'別紙様式3-2（４・５月）'!Q44&amp;"から"&amp;O42)</f>
        <v/>
      </c>
      <c r="AG42" s="654" t="str">
        <f>IF(OR(W42="",W42="―"),"",'別紙様式3-2（４・５月）'!O44&amp;'別紙様式3-2（４・５月）'!P44&amp;'別紙様式3-2（４・５月）'!Q44&amp;"から"&amp;W42)</f>
        <v/>
      </c>
      <c r="AH42" s="470"/>
      <c r="AI42" s="470"/>
      <c r="AJ42" s="470"/>
      <c r="AK42" s="470"/>
      <c r="AL42" s="470"/>
      <c r="AM42" s="470"/>
      <c r="AN42" s="470"/>
      <c r="AO42" s="470"/>
    </row>
    <row r="43" spans="1:41" s="1" customFormat="1" ht="24.9" customHeight="1">
      <c r="A43" s="592">
        <v>30</v>
      </c>
      <c r="B43" s="488" t="str">
        <f>IF(基本情報入力シート!C82="","",基本情報入力シート!C82)</f>
        <v/>
      </c>
      <c r="C43" s="488"/>
      <c r="D43" s="488"/>
      <c r="E43" s="488"/>
      <c r="F43" s="488"/>
      <c r="G43" s="488"/>
      <c r="H43" s="488"/>
      <c r="I43" s="488"/>
      <c r="J43" s="494" t="str">
        <f>IF(基本情報入力シート!M82="","",基本情報入力シート!M82)</f>
        <v/>
      </c>
      <c r="K43" s="495" t="str">
        <f>IF(基本情報入力シート!R82="","",基本情報入力シート!R82)</f>
        <v/>
      </c>
      <c r="L43" s="495" t="str">
        <f>IF(基本情報入力シート!W82="","",基本情報入力シート!W82)</f>
        <v/>
      </c>
      <c r="M43" s="502" t="str">
        <f>IF(基本情報入力シート!X82="","",基本情報入力シート!X82)</f>
        <v/>
      </c>
      <c r="N43" s="512" t="str">
        <f>IF(基本情報入力シート!Y82="","",基本情報入力シート!Y82)</f>
        <v/>
      </c>
      <c r="O43" s="605"/>
      <c r="P43" s="610"/>
      <c r="Q43" s="610"/>
      <c r="R43" s="614" t="e">
        <v>#N/A</v>
      </c>
      <c r="S43" s="618"/>
      <c r="T43" s="623"/>
      <c r="U43" s="623"/>
      <c r="V43" s="627" t="e">
        <v>#N/A</v>
      </c>
      <c r="W43" s="633"/>
      <c r="X43" s="638"/>
      <c r="Y43" s="614" t="e">
        <v>#N/A</v>
      </c>
      <c r="Z43" s="614"/>
      <c r="AA43" s="618"/>
      <c r="AB43" s="637"/>
      <c r="AC43" s="651" t="e">
        <v>#N/A</v>
      </c>
      <c r="AD43" s="653" t="str">
        <f t="shared" si="0"/>
        <v/>
      </c>
      <c r="AE43" s="583" t="str">
        <f t="shared" si="1"/>
        <v/>
      </c>
      <c r="AF43" s="654" t="str">
        <f>IF(O43="","",'別紙様式3-2（４・５月）'!O45&amp;'別紙様式3-2（４・５月）'!P45&amp;'別紙様式3-2（４・５月）'!Q45&amp;"から"&amp;O43)</f>
        <v/>
      </c>
      <c r="AG43" s="654" t="str">
        <f>IF(OR(W43="",W43="―"),"",'別紙様式3-2（４・５月）'!O45&amp;'別紙様式3-2（４・５月）'!P45&amp;'別紙様式3-2（４・５月）'!Q45&amp;"から"&amp;W43)</f>
        <v/>
      </c>
      <c r="AH43" s="470"/>
      <c r="AI43" s="470"/>
      <c r="AJ43" s="470"/>
      <c r="AK43" s="470"/>
      <c r="AL43" s="470"/>
      <c r="AM43" s="470"/>
      <c r="AN43" s="470"/>
      <c r="AO43" s="470"/>
    </row>
    <row r="44" spans="1:41" s="1" customFormat="1" ht="24.9" customHeight="1">
      <c r="A44" s="592">
        <v>31</v>
      </c>
      <c r="B44" s="488" t="str">
        <f>IF(基本情報入力シート!C83="","",基本情報入力シート!C83)</f>
        <v/>
      </c>
      <c r="C44" s="488"/>
      <c r="D44" s="488"/>
      <c r="E44" s="488"/>
      <c r="F44" s="488"/>
      <c r="G44" s="488"/>
      <c r="H44" s="488"/>
      <c r="I44" s="488"/>
      <c r="J44" s="494" t="str">
        <f>IF(基本情報入力シート!M83="","",基本情報入力シート!M83)</f>
        <v/>
      </c>
      <c r="K44" s="495" t="str">
        <f>IF(基本情報入力シート!R83="","",基本情報入力シート!R83)</f>
        <v/>
      </c>
      <c r="L44" s="495" t="str">
        <f>IF(基本情報入力シート!W83="","",基本情報入力シート!W83)</f>
        <v/>
      </c>
      <c r="M44" s="502" t="str">
        <f>IF(基本情報入力シート!X83="","",基本情報入力シート!X83)</f>
        <v/>
      </c>
      <c r="N44" s="512" t="str">
        <f>IF(基本情報入力シート!Y83="","",基本情報入力シート!Y83)</f>
        <v/>
      </c>
      <c r="O44" s="605"/>
      <c r="P44" s="610"/>
      <c r="Q44" s="610"/>
      <c r="R44" s="614" t="e">
        <v>#N/A</v>
      </c>
      <c r="S44" s="618"/>
      <c r="T44" s="623"/>
      <c r="U44" s="623"/>
      <c r="V44" s="627" t="e">
        <v>#N/A</v>
      </c>
      <c r="W44" s="633"/>
      <c r="X44" s="638"/>
      <c r="Y44" s="614" t="e">
        <v>#N/A</v>
      </c>
      <c r="Z44" s="614"/>
      <c r="AA44" s="618"/>
      <c r="AB44" s="637"/>
      <c r="AC44" s="651" t="e">
        <v>#N/A</v>
      </c>
      <c r="AD44" s="653" t="str">
        <f t="shared" si="0"/>
        <v/>
      </c>
      <c r="AE44" s="583" t="str">
        <f t="shared" si="1"/>
        <v/>
      </c>
      <c r="AF44" s="654" t="str">
        <f>IF(O44="","",'別紙様式3-2（４・５月）'!O46&amp;'別紙様式3-2（４・５月）'!P46&amp;'別紙様式3-2（４・５月）'!Q46&amp;"から"&amp;O44)</f>
        <v/>
      </c>
      <c r="AG44" s="654" t="str">
        <f>IF(OR(W44="",W44="―"),"",'別紙様式3-2（４・５月）'!O46&amp;'別紙様式3-2（４・５月）'!P46&amp;'別紙様式3-2（４・５月）'!Q46&amp;"から"&amp;W44)</f>
        <v/>
      </c>
      <c r="AH44" s="470"/>
      <c r="AI44" s="470"/>
      <c r="AJ44" s="470"/>
      <c r="AK44" s="470"/>
      <c r="AL44" s="470"/>
      <c r="AM44" s="470"/>
      <c r="AN44" s="470"/>
      <c r="AO44" s="470"/>
    </row>
    <row r="45" spans="1:41" s="1" customFormat="1" ht="24.9" customHeight="1">
      <c r="A45" s="592">
        <v>32</v>
      </c>
      <c r="B45" s="488" t="str">
        <f>IF(基本情報入力シート!C84="","",基本情報入力シート!C84)</f>
        <v/>
      </c>
      <c r="C45" s="488"/>
      <c r="D45" s="488"/>
      <c r="E45" s="488"/>
      <c r="F45" s="488"/>
      <c r="G45" s="488"/>
      <c r="H45" s="488"/>
      <c r="I45" s="488"/>
      <c r="J45" s="494" t="str">
        <f>IF(基本情報入力シート!M84="","",基本情報入力シート!M84)</f>
        <v/>
      </c>
      <c r="K45" s="495" t="str">
        <f>IF(基本情報入力シート!R84="","",基本情報入力シート!R84)</f>
        <v/>
      </c>
      <c r="L45" s="495" t="str">
        <f>IF(基本情報入力シート!W84="","",基本情報入力シート!W84)</f>
        <v/>
      </c>
      <c r="M45" s="502" t="str">
        <f>IF(基本情報入力シート!X84="","",基本情報入力シート!X84)</f>
        <v/>
      </c>
      <c r="N45" s="512" t="str">
        <f>IF(基本情報入力シート!Y84="","",基本情報入力シート!Y84)</f>
        <v/>
      </c>
      <c r="O45" s="605"/>
      <c r="P45" s="610"/>
      <c r="Q45" s="610"/>
      <c r="R45" s="614" t="e">
        <v>#N/A</v>
      </c>
      <c r="S45" s="618"/>
      <c r="T45" s="623"/>
      <c r="U45" s="623"/>
      <c r="V45" s="627" t="e">
        <v>#N/A</v>
      </c>
      <c r="W45" s="633"/>
      <c r="X45" s="638"/>
      <c r="Y45" s="614" t="e">
        <v>#N/A</v>
      </c>
      <c r="Z45" s="614"/>
      <c r="AA45" s="618"/>
      <c r="AB45" s="637"/>
      <c r="AC45" s="651" t="e">
        <v>#N/A</v>
      </c>
      <c r="AD45" s="653" t="str">
        <f t="shared" si="0"/>
        <v/>
      </c>
      <c r="AE45" s="583" t="str">
        <f t="shared" si="1"/>
        <v/>
      </c>
      <c r="AF45" s="654" t="str">
        <f>IF(O45="","",'別紙様式3-2（４・５月）'!O47&amp;'別紙様式3-2（４・５月）'!P47&amp;'別紙様式3-2（４・５月）'!Q47&amp;"から"&amp;O45)</f>
        <v/>
      </c>
      <c r="AG45" s="654" t="str">
        <f>IF(OR(W45="",W45="―"),"",'別紙様式3-2（４・５月）'!O47&amp;'別紙様式3-2（４・５月）'!P47&amp;'別紙様式3-2（４・５月）'!Q47&amp;"から"&amp;W45)</f>
        <v/>
      </c>
      <c r="AH45" s="470"/>
      <c r="AI45" s="470"/>
      <c r="AJ45" s="470"/>
      <c r="AK45" s="470"/>
      <c r="AL45" s="470"/>
      <c r="AM45" s="470"/>
      <c r="AN45" s="470"/>
      <c r="AO45" s="470"/>
    </row>
    <row r="46" spans="1:41" s="1" customFormat="1" ht="24.9" customHeight="1">
      <c r="A46" s="592">
        <v>33</v>
      </c>
      <c r="B46" s="488" t="str">
        <f>IF(基本情報入力シート!C85="","",基本情報入力シート!C85)</f>
        <v/>
      </c>
      <c r="C46" s="488"/>
      <c r="D46" s="488"/>
      <c r="E46" s="488"/>
      <c r="F46" s="488"/>
      <c r="G46" s="488"/>
      <c r="H46" s="488"/>
      <c r="I46" s="488"/>
      <c r="J46" s="494" t="str">
        <f>IF(基本情報入力シート!M85="","",基本情報入力シート!M85)</f>
        <v/>
      </c>
      <c r="K46" s="495" t="str">
        <f>IF(基本情報入力シート!R85="","",基本情報入力シート!R85)</f>
        <v/>
      </c>
      <c r="L46" s="495" t="str">
        <f>IF(基本情報入力シート!W85="","",基本情報入力シート!W85)</f>
        <v/>
      </c>
      <c r="M46" s="502" t="str">
        <f>IF(基本情報入力シート!X85="","",基本情報入力シート!X85)</f>
        <v/>
      </c>
      <c r="N46" s="512" t="str">
        <f>IF(基本情報入力シート!Y85="","",基本情報入力シート!Y85)</f>
        <v/>
      </c>
      <c r="O46" s="605"/>
      <c r="P46" s="610"/>
      <c r="Q46" s="610"/>
      <c r="R46" s="614" t="e">
        <v>#N/A</v>
      </c>
      <c r="S46" s="618"/>
      <c r="T46" s="623"/>
      <c r="U46" s="623"/>
      <c r="V46" s="627" t="e">
        <v>#N/A</v>
      </c>
      <c r="W46" s="633"/>
      <c r="X46" s="638"/>
      <c r="Y46" s="614" t="e">
        <v>#N/A</v>
      </c>
      <c r="Z46" s="614"/>
      <c r="AA46" s="618"/>
      <c r="AB46" s="637"/>
      <c r="AC46" s="651" t="e">
        <v>#N/A</v>
      </c>
      <c r="AD46" s="653" t="str">
        <f t="shared" si="0"/>
        <v/>
      </c>
      <c r="AE46" s="583" t="str">
        <f t="shared" si="1"/>
        <v/>
      </c>
      <c r="AF46" s="654" t="str">
        <f>IF(O46="","",'別紙様式3-2（４・５月）'!O48&amp;'別紙様式3-2（４・５月）'!P48&amp;'別紙様式3-2（４・５月）'!Q48&amp;"から"&amp;O46)</f>
        <v/>
      </c>
      <c r="AG46" s="654" t="str">
        <f>IF(OR(W46="",W46="―"),"",'別紙様式3-2（４・５月）'!O48&amp;'別紙様式3-2（４・５月）'!P48&amp;'別紙様式3-2（４・５月）'!Q48&amp;"から"&amp;W46)</f>
        <v/>
      </c>
      <c r="AH46" s="470"/>
      <c r="AI46" s="470"/>
      <c r="AJ46" s="470"/>
      <c r="AK46" s="470"/>
      <c r="AL46" s="470"/>
      <c r="AM46" s="470"/>
      <c r="AN46" s="470"/>
      <c r="AO46" s="470"/>
    </row>
    <row r="47" spans="1:41" s="1" customFormat="1" ht="24.9" customHeight="1">
      <c r="A47" s="592">
        <v>34</v>
      </c>
      <c r="B47" s="488" t="str">
        <f>IF(基本情報入力シート!C86="","",基本情報入力シート!C86)</f>
        <v/>
      </c>
      <c r="C47" s="488"/>
      <c r="D47" s="488"/>
      <c r="E47" s="488"/>
      <c r="F47" s="488"/>
      <c r="G47" s="488"/>
      <c r="H47" s="488"/>
      <c r="I47" s="488"/>
      <c r="J47" s="494" t="str">
        <f>IF(基本情報入力シート!M86="","",基本情報入力シート!M86)</f>
        <v/>
      </c>
      <c r="K47" s="495" t="str">
        <f>IF(基本情報入力シート!R86="","",基本情報入力シート!R86)</f>
        <v/>
      </c>
      <c r="L47" s="495" t="str">
        <f>IF(基本情報入力シート!W86="","",基本情報入力シート!W86)</f>
        <v/>
      </c>
      <c r="M47" s="502" t="str">
        <f>IF(基本情報入力シート!X86="","",基本情報入力シート!X86)</f>
        <v/>
      </c>
      <c r="N47" s="512" t="str">
        <f>IF(基本情報入力シート!Y86="","",基本情報入力シート!Y86)</f>
        <v/>
      </c>
      <c r="O47" s="605"/>
      <c r="P47" s="610"/>
      <c r="Q47" s="610"/>
      <c r="R47" s="614" t="e">
        <v>#N/A</v>
      </c>
      <c r="S47" s="618"/>
      <c r="T47" s="623"/>
      <c r="U47" s="623"/>
      <c r="V47" s="627" t="e">
        <v>#N/A</v>
      </c>
      <c r="W47" s="633"/>
      <c r="X47" s="638"/>
      <c r="Y47" s="614" t="e">
        <v>#N/A</v>
      </c>
      <c r="Z47" s="614"/>
      <c r="AA47" s="618"/>
      <c r="AB47" s="637"/>
      <c r="AC47" s="651" t="e">
        <v>#N/A</v>
      </c>
      <c r="AD47" s="653" t="str">
        <f t="shared" si="0"/>
        <v/>
      </c>
      <c r="AE47" s="583" t="str">
        <f t="shared" si="1"/>
        <v/>
      </c>
      <c r="AF47" s="654" t="str">
        <f>IF(O47="","",'別紙様式3-2（４・５月）'!O49&amp;'別紙様式3-2（４・５月）'!P49&amp;'別紙様式3-2（４・５月）'!Q49&amp;"から"&amp;O47)</f>
        <v/>
      </c>
      <c r="AG47" s="654" t="str">
        <f>IF(OR(W47="",W47="―"),"",'別紙様式3-2（４・５月）'!O49&amp;'別紙様式3-2（４・５月）'!P49&amp;'別紙様式3-2（４・５月）'!Q49&amp;"から"&amp;W47)</f>
        <v/>
      </c>
      <c r="AH47" s="470"/>
      <c r="AI47" s="470"/>
      <c r="AJ47" s="470"/>
      <c r="AK47" s="470"/>
      <c r="AL47" s="470"/>
      <c r="AM47" s="470"/>
      <c r="AN47" s="470"/>
      <c r="AO47" s="470"/>
    </row>
    <row r="48" spans="1:41" s="1" customFormat="1" ht="24.9" customHeight="1">
      <c r="A48" s="592">
        <v>35</v>
      </c>
      <c r="B48" s="488" t="str">
        <f>IF(基本情報入力シート!C87="","",基本情報入力シート!C87)</f>
        <v/>
      </c>
      <c r="C48" s="488"/>
      <c r="D48" s="488"/>
      <c r="E48" s="488"/>
      <c r="F48" s="488"/>
      <c r="G48" s="488"/>
      <c r="H48" s="488"/>
      <c r="I48" s="488"/>
      <c r="J48" s="494" t="str">
        <f>IF(基本情報入力シート!M87="","",基本情報入力シート!M87)</f>
        <v/>
      </c>
      <c r="K48" s="495" t="str">
        <f>IF(基本情報入力シート!R87="","",基本情報入力シート!R87)</f>
        <v/>
      </c>
      <c r="L48" s="495" t="str">
        <f>IF(基本情報入力シート!W87="","",基本情報入力シート!W87)</f>
        <v/>
      </c>
      <c r="M48" s="502" t="str">
        <f>IF(基本情報入力シート!X87="","",基本情報入力シート!X87)</f>
        <v/>
      </c>
      <c r="N48" s="512" t="str">
        <f>IF(基本情報入力シート!Y87="","",基本情報入力シート!Y87)</f>
        <v/>
      </c>
      <c r="O48" s="605"/>
      <c r="P48" s="610"/>
      <c r="Q48" s="610"/>
      <c r="R48" s="614" t="e">
        <v>#N/A</v>
      </c>
      <c r="S48" s="618"/>
      <c r="T48" s="623"/>
      <c r="U48" s="623"/>
      <c r="V48" s="627" t="e">
        <v>#N/A</v>
      </c>
      <c r="W48" s="633"/>
      <c r="X48" s="638"/>
      <c r="Y48" s="614" t="e">
        <v>#N/A</v>
      </c>
      <c r="Z48" s="614"/>
      <c r="AA48" s="618"/>
      <c r="AB48" s="637"/>
      <c r="AC48" s="651" t="e">
        <v>#N/A</v>
      </c>
      <c r="AD48" s="653" t="str">
        <f t="shared" si="0"/>
        <v/>
      </c>
      <c r="AE48" s="583" t="str">
        <f t="shared" si="1"/>
        <v/>
      </c>
      <c r="AF48" s="654" t="str">
        <f>IF(O48="","",'別紙様式3-2（４・５月）'!O50&amp;'別紙様式3-2（４・５月）'!P50&amp;'別紙様式3-2（４・５月）'!Q50&amp;"から"&amp;O48)</f>
        <v/>
      </c>
      <c r="AG48" s="654" t="str">
        <f>IF(OR(W48="",W48="―"),"",'別紙様式3-2（４・５月）'!O50&amp;'別紙様式3-2（４・５月）'!P50&amp;'別紙様式3-2（４・５月）'!Q50&amp;"から"&amp;W48)</f>
        <v/>
      </c>
      <c r="AH48" s="470"/>
      <c r="AI48" s="470"/>
      <c r="AJ48" s="470"/>
      <c r="AK48" s="470"/>
      <c r="AL48" s="470"/>
      <c r="AM48" s="470"/>
      <c r="AN48" s="470"/>
      <c r="AO48" s="470"/>
    </row>
    <row r="49" spans="1:41" s="1" customFormat="1" ht="24.9" customHeight="1">
      <c r="A49" s="592">
        <v>36</v>
      </c>
      <c r="B49" s="488" t="str">
        <f>IF(基本情報入力シート!C88="","",基本情報入力シート!C88)</f>
        <v/>
      </c>
      <c r="C49" s="488"/>
      <c r="D49" s="488"/>
      <c r="E49" s="488"/>
      <c r="F49" s="488"/>
      <c r="G49" s="488"/>
      <c r="H49" s="488"/>
      <c r="I49" s="488"/>
      <c r="J49" s="494" t="str">
        <f>IF(基本情報入力シート!M88="","",基本情報入力シート!M88)</f>
        <v/>
      </c>
      <c r="K49" s="495" t="str">
        <f>IF(基本情報入力シート!R88="","",基本情報入力シート!R88)</f>
        <v/>
      </c>
      <c r="L49" s="495" t="str">
        <f>IF(基本情報入力シート!W88="","",基本情報入力シート!W88)</f>
        <v/>
      </c>
      <c r="M49" s="502" t="str">
        <f>IF(基本情報入力シート!X88="","",基本情報入力シート!X88)</f>
        <v/>
      </c>
      <c r="N49" s="512" t="str">
        <f>IF(基本情報入力シート!Y88="","",基本情報入力シート!Y88)</f>
        <v/>
      </c>
      <c r="O49" s="605"/>
      <c r="P49" s="610"/>
      <c r="Q49" s="610"/>
      <c r="R49" s="614" t="e">
        <v>#N/A</v>
      </c>
      <c r="S49" s="618"/>
      <c r="T49" s="623"/>
      <c r="U49" s="623"/>
      <c r="V49" s="627" t="e">
        <v>#N/A</v>
      </c>
      <c r="W49" s="633"/>
      <c r="X49" s="638"/>
      <c r="Y49" s="614" t="e">
        <v>#N/A</v>
      </c>
      <c r="Z49" s="614"/>
      <c r="AA49" s="618"/>
      <c r="AB49" s="637"/>
      <c r="AC49" s="651" t="e">
        <v>#N/A</v>
      </c>
      <c r="AD49" s="653" t="str">
        <f t="shared" si="0"/>
        <v/>
      </c>
      <c r="AE49" s="583" t="str">
        <f t="shared" si="1"/>
        <v/>
      </c>
      <c r="AF49" s="654" t="str">
        <f>IF(O49="","",'別紙様式3-2（４・５月）'!O51&amp;'別紙様式3-2（４・５月）'!P51&amp;'別紙様式3-2（４・５月）'!Q51&amp;"から"&amp;O49)</f>
        <v/>
      </c>
      <c r="AG49" s="654" t="str">
        <f>IF(OR(W49="",W49="―"),"",'別紙様式3-2（４・５月）'!O51&amp;'別紙様式3-2（４・５月）'!P51&amp;'別紙様式3-2（４・５月）'!Q51&amp;"から"&amp;W49)</f>
        <v/>
      </c>
      <c r="AH49" s="470"/>
      <c r="AI49" s="470"/>
      <c r="AJ49" s="470"/>
      <c r="AK49" s="470"/>
      <c r="AL49" s="470"/>
      <c r="AM49" s="470"/>
      <c r="AN49" s="470"/>
      <c r="AO49" s="470"/>
    </row>
    <row r="50" spans="1:41" s="1" customFormat="1" ht="24.9" customHeight="1">
      <c r="A50" s="592">
        <v>37</v>
      </c>
      <c r="B50" s="488" t="str">
        <f>IF(基本情報入力シート!C89="","",基本情報入力シート!C89)</f>
        <v/>
      </c>
      <c r="C50" s="488"/>
      <c r="D50" s="488"/>
      <c r="E50" s="488"/>
      <c r="F50" s="488"/>
      <c r="G50" s="488"/>
      <c r="H50" s="488"/>
      <c r="I50" s="488"/>
      <c r="J50" s="494" t="str">
        <f>IF(基本情報入力シート!M89="","",基本情報入力シート!M89)</f>
        <v/>
      </c>
      <c r="K50" s="495" t="str">
        <f>IF(基本情報入力シート!R89="","",基本情報入力シート!R89)</f>
        <v/>
      </c>
      <c r="L50" s="495" t="str">
        <f>IF(基本情報入力シート!W89="","",基本情報入力シート!W89)</f>
        <v/>
      </c>
      <c r="M50" s="502" t="str">
        <f>IF(基本情報入力シート!X89="","",基本情報入力シート!X89)</f>
        <v/>
      </c>
      <c r="N50" s="512" t="str">
        <f>IF(基本情報入力シート!Y89="","",基本情報入力シート!Y89)</f>
        <v/>
      </c>
      <c r="O50" s="605"/>
      <c r="P50" s="610"/>
      <c r="Q50" s="610"/>
      <c r="R50" s="614" t="e">
        <v>#N/A</v>
      </c>
      <c r="S50" s="618"/>
      <c r="T50" s="623"/>
      <c r="U50" s="623"/>
      <c r="V50" s="627" t="e">
        <v>#N/A</v>
      </c>
      <c r="W50" s="633"/>
      <c r="X50" s="638"/>
      <c r="Y50" s="614" t="e">
        <v>#N/A</v>
      </c>
      <c r="Z50" s="614"/>
      <c r="AA50" s="618"/>
      <c r="AB50" s="637"/>
      <c r="AC50" s="651" t="e">
        <v>#N/A</v>
      </c>
      <c r="AD50" s="653" t="str">
        <f t="shared" si="0"/>
        <v/>
      </c>
      <c r="AE50" s="583" t="str">
        <f t="shared" si="1"/>
        <v/>
      </c>
      <c r="AF50" s="654" t="str">
        <f>IF(O50="","",'別紙様式3-2（４・５月）'!O52&amp;'別紙様式3-2（４・５月）'!P52&amp;'別紙様式3-2（４・５月）'!Q52&amp;"から"&amp;O50)</f>
        <v/>
      </c>
      <c r="AG50" s="654" t="str">
        <f>IF(OR(W50="",W50="―"),"",'別紙様式3-2（４・５月）'!O52&amp;'別紙様式3-2（４・５月）'!P52&amp;'別紙様式3-2（４・５月）'!Q52&amp;"から"&amp;W50)</f>
        <v/>
      </c>
      <c r="AH50" s="470"/>
      <c r="AI50" s="470"/>
      <c r="AJ50" s="470"/>
      <c r="AK50" s="470"/>
      <c r="AL50" s="470"/>
      <c r="AM50" s="470"/>
      <c r="AN50" s="470"/>
      <c r="AO50" s="470"/>
    </row>
    <row r="51" spans="1:41" s="1" customFormat="1" ht="24.9" customHeight="1">
      <c r="A51" s="592">
        <v>38</v>
      </c>
      <c r="B51" s="488" t="str">
        <f>IF(基本情報入力シート!C90="","",基本情報入力シート!C90)</f>
        <v/>
      </c>
      <c r="C51" s="488"/>
      <c r="D51" s="488"/>
      <c r="E51" s="488"/>
      <c r="F51" s="488"/>
      <c r="G51" s="488"/>
      <c r="H51" s="488"/>
      <c r="I51" s="488"/>
      <c r="J51" s="494" t="str">
        <f>IF(基本情報入力シート!M90="","",基本情報入力シート!M90)</f>
        <v/>
      </c>
      <c r="K51" s="495" t="str">
        <f>IF(基本情報入力シート!R90="","",基本情報入力シート!R90)</f>
        <v/>
      </c>
      <c r="L51" s="495" t="str">
        <f>IF(基本情報入力シート!W90="","",基本情報入力シート!W90)</f>
        <v/>
      </c>
      <c r="M51" s="502" t="str">
        <f>IF(基本情報入力シート!X90="","",基本情報入力シート!X90)</f>
        <v/>
      </c>
      <c r="N51" s="512" t="str">
        <f>IF(基本情報入力シート!Y90="","",基本情報入力シート!Y90)</f>
        <v/>
      </c>
      <c r="O51" s="605"/>
      <c r="P51" s="610"/>
      <c r="Q51" s="610"/>
      <c r="R51" s="614" t="e">
        <v>#N/A</v>
      </c>
      <c r="S51" s="618"/>
      <c r="T51" s="623"/>
      <c r="U51" s="623"/>
      <c r="V51" s="627" t="e">
        <v>#N/A</v>
      </c>
      <c r="W51" s="633"/>
      <c r="X51" s="638"/>
      <c r="Y51" s="614" t="e">
        <v>#N/A</v>
      </c>
      <c r="Z51" s="614"/>
      <c r="AA51" s="618"/>
      <c r="AB51" s="637"/>
      <c r="AC51" s="651" t="e">
        <v>#N/A</v>
      </c>
      <c r="AD51" s="653" t="str">
        <f t="shared" si="0"/>
        <v/>
      </c>
      <c r="AE51" s="583" t="str">
        <f t="shared" si="1"/>
        <v/>
      </c>
      <c r="AF51" s="654" t="str">
        <f>IF(O51="","",'別紙様式3-2（４・５月）'!O53&amp;'別紙様式3-2（４・５月）'!P53&amp;'別紙様式3-2（４・５月）'!Q53&amp;"から"&amp;O51)</f>
        <v/>
      </c>
      <c r="AG51" s="654" t="str">
        <f>IF(OR(W51="",W51="―"),"",'別紙様式3-2（４・５月）'!O53&amp;'別紙様式3-2（４・５月）'!P53&amp;'別紙様式3-2（４・５月）'!Q53&amp;"から"&amp;W51)</f>
        <v/>
      </c>
      <c r="AH51" s="470"/>
      <c r="AI51" s="470"/>
      <c r="AJ51" s="470"/>
      <c r="AK51" s="470"/>
      <c r="AL51" s="470"/>
      <c r="AM51" s="470"/>
      <c r="AN51" s="470"/>
      <c r="AO51" s="470"/>
    </row>
    <row r="52" spans="1:41" s="1" customFormat="1" ht="24.9" customHeight="1">
      <c r="A52" s="592">
        <v>39</v>
      </c>
      <c r="B52" s="488" t="str">
        <f>IF(基本情報入力シート!C91="","",基本情報入力シート!C91)</f>
        <v/>
      </c>
      <c r="C52" s="488"/>
      <c r="D52" s="488"/>
      <c r="E52" s="488"/>
      <c r="F52" s="488"/>
      <c r="G52" s="488"/>
      <c r="H52" s="488"/>
      <c r="I52" s="488"/>
      <c r="J52" s="494" t="str">
        <f>IF(基本情報入力シート!M91="","",基本情報入力シート!M91)</f>
        <v/>
      </c>
      <c r="K52" s="495" t="str">
        <f>IF(基本情報入力シート!R91="","",基本情報入力シート!R91)</f>
        <v/>
      </c>
      <c r="L52" s="495" t="str">
        <f>IF(基本情報入力シート!W91="","",基本情報入力シート!W91)</f>
        <v/>
      </c>
      <c r="M52" s="502" t="str">
        <f>IF(基本情報入力シート!X91="","",基本情報入力シート!X91)</f>
        <v/>
      </c>
      <c r="N52" s="512" t="str">
        <f>IF(基本情報入力シート!Y91="","",基本情報入力シート!Y91)</f>
        <v/>
      </c>
      <c r="O52" s="605"/>
      <c r="P52" s="610"/>
      <c r="Q52" s="610"/>
      <c r="R52" s="614" t="e">
        <v>#N/A</v>
      </c>
      <c r="S52" s="618"/>
      <c r="T52" s="623"/>
      <c r="U52" s="623"/>
      <c r="V52" s="627" t="e">
        <v>#N/A</v>
      </c>
      <c r="W52" s="633"/>
      <c r="X52" s="638"/>
      <c r="Y52" s="614" t="e">
        <v>#N/A</v>
      </c>
      <c r="Z52" s="614"/>
      <c r="AA52" s="618"/>
      <c r="AB52" s="637"/>
      <c r="AC52" s="651" t="e">
        <v>#N/A</v>
      </c>
      <c r="AD52" s="653" t="str">
        <f t="shared" si="0"/>
        <v/>
      </c>
      <c r="AE52" s="583" t="str">
        <f t="shared" si="1"/>
        <v/>
      </c>
      <c r="AF52" s="654" t="str">
        <f>IF(O52="","",'別紙様式3-2（４・５月）'!O54&amp;'別紙様式3-2（４・５月）'!P54&amp;'別紙様式3-2（４・５月）'!Q54&amp;"から"&amp;O52)</f>
        <v/>
      </c>
      <c r="AG52" s="654" t="str">
        <f>IF(OR(W52="",W52="―"),"",'別紙様式3-2（４・５月）'!O54&amp;'別紙様式3-2（４・５月）'!P54&amp;'別紙様式3-2（４・５月）'!Q54&amp;"から"&amp;W52)</f>
        <v/>
      </c>
      <c r="AH52" s="470"/>
      <c r="AI52" s="470"/>
      <c r="AJ52" s="470"/>
      <c r="AK52" s="470"/>
      <c r="AL52" s="470"/>
      <c r="AM52" s="470"/>
      <c r="AN52" s="470"/>
      <c r="AO52" s="470"/>
    </row>
    <row r="53" spans="1:41" s="1" customFormat="1" ht="24.9" customHeight="1">
      <c r="A53" s="592">
        <v>40</v>
      </c>
      <c r="B53" s="488" t="str">
        <f>IF(基本情報入力シート!C92="","",基本情報入力シート!C92)</f>
        <v/>
      </c>
      <c r="C53" s="488"/>
      <c r="D53" s="488"/>
      <c r="E53" s="488"/>
      <c r="F53" s="488"/>
      <c r="G53" s="488"/>
      <c r="H53" s="488"/>
      <c r="I53" s="488"/>
      <c r="J53" s="494" t="str">
        <f>IF(基本情報入力シート!M92="","",基本情報入力シート!M92)</f>
        <v/>
      </c>
      <c r="K53" s="495" t="str">
        <f>IF(基本情報入力シート!R92="","",基本情報入力シート!R92)</f>
        <v/>
      </c>
      <c r="L53" s="495" t="str">
        <f>IF(基本情報入力シート!W92="","",基本情報入力シート!W92)</f>
        <v/>
      </c>
      <c r="M53" s="502" t="str">
        <f>IF(基本情報入力シート!X92="","",基本情報入力シート!X92)</f>
        <v/>
      </c>
      <c r="N53" s="512" t="str">
        <f>IF(基本情報入力シート!Y92="","",基本情報入力シート!Y92)</f>
        <v/>
      </c>
      <c r="O53" s="605"/>
      <c r="P53" s="610"/>
      <c r="Q53" s="610"/>
      <c r="R53" s="614" t="e">
        <v>#N/A</v>
      </c>
      <c r="S53" s="618"/>
      <c r="T53" s="623"/>
      <c r="U53" s="623"/>
      <c r="V53" s="627" t="e">
        <v>#N/A</v>
      </c>
      <c r="W53" s="633"/>
      <c r="X53" s="638"/>
      <c r="Y53" s="614" t="e">
        <v>#N/A</v>
      </c>
      <c r="Z53" s="614"/>
      <c r="AA53" s="618"/>
      <c r="AB53" s="637"/>
      <c r="AC53" s="651" t="e">
        <v>#N/A</v>
      </c>
      <c r="AD53" s="653" t="str">
        <f t="shared" si="0"/>
        <v/>
      </c>
      <c r="AE53" s="583" t="str">
        <f t="shared" si="1"/>
        <v/>
      </c>
      <c r="AF53" s="654" t="str">
        <f>IF(O53="","",'別紙様式3-2（４・５月）'!O55&amp;'別紙様式3-2（４・５月）'!P55&amp;'別紙様式3-2（４・５月）'!Q55&amp;"から"&amp;O53)</f>
        <v/>
      </c>
      <c r="AG53" s="654" t="str">
        <f>IF(OR(W53="",W53="―"),"",'別紙様式3-2（４・５月）'!O55&amp;'別紙様式3-2（４・５月）'!P55&amp;'別紙様式3-2（４・５月）'!Q55&amp;"から"&amp;W53)</f>
        <v/>
      </c>
      <c r="AH53" s="470"/>
      <c r="AI53" s="470"/>
      <c r="AJ53" s="470"/>
      <c r="AK53" s="470"/>
      <c r="AL53" s="470"/>
      <c r="AM53" s="470"/>
      <c r="AN53" s="470"/>
      <c r="AO53" s="470"/>
    </row>
    <row r="54" spans="1:41" s="1" customFormat="1" ht="24.9" customHeight="1">
      <c r="A54" s="592">
        <v>41</v>
      </c>
      <c r="B54" s="488" t="str">
        <f>IF(基本情報入力シート!C93="","",基本情報入力シート!C93)</f>
        <v/>
      </c>
      <c r="C54" s="488"/>
      <c r="D54" s="488"/>
      <c r="E54" s="488"/>
      <c r="F54" s="488"/>
      <c r="G54" s="488"/>
      <c r="H54" s="488"/>
      <c r="I54" s="488"/>
      <c r="J54" s="494" t="str">
        <f>IF(基本情報入力シート!M93="","",基本情報入力シート!M93)</f>
        <v/>
      </c>
      <c r="K54" s="495" t="str">
        <f>IF(基本情報入力シート!R93="","",基本情報入力シート!R93)</f>
        <v/>
      </c>
      <c r="L54" s="495" t="str">
        <f>IF(基本情報入力シート!W93="","",基本情報入力シート!W93)</f>
        <v/>
      </c>
      <c r="M54" s="502" t="str">
        <f>IF(基本情報入力シート!X93="","",基本情報入力シート!X93)</f>
        <v/>
      </c>
      <c r="N54" s="512" t="str">
        <f>IF(基本情報入力シート!Y93="","",基本情報入力シート!Y93)</f>
        <v/>
      </c>
      <c r="O54" s="605"/>
      <c r="P54" s="610"/>
      <c r="Q54" s="610"/>
      <c r="R54" s="614" t="e">
        <v>#N/A</v>
      </c>
      <c r="S54" s="618"/>
      <c r="T54" s="623"/>
      <c r="U54" s="623"/>
      <c r="V54" s="627" t="e">
        <v>#N/A</v>
      </c>
      <c r="W54" s="633"/>
      <c r="X54" s="638"/>
      <c r="Y54" s="614" t="e">
        <v>#N/A</v>
      </c>
      <c r="Z54" s="614"/>
      <c r="AA54" s="618"/>
      <c r="AB54" s="637"/>
      <c r="AC54" s="651" t="e">
        <v>#N/A</v>
      </c>
      <c r="AD54" s="653" t="str">
        <f t="shared" si="0"/>
        <v/>
      </c>
      <c r="AE54" s="583" t="str">
        <f t="shared" si="1"/>
        <v/>
      </c>
      <c r="AF54" s="654" t="str">
        <f>IF(O54="","",'別紙様式3-2（４・５月）'!O56&amp;'別紙様式3-2（４・５月）'!P56&amp;'別紙様式3-2（４・５月）'!Q56&amp;"から"&amp;O54)</f>
        <v/>
      </c>
      <c r="AG54" s="654" t="str">
        <f>IF(OR(W54="",W54="―"),"",'別紙様式3-2（４・５月）'!O56&amp;'別紙様式3-2（４・５月）'!P56&amp;'別紙様式3-2（４・５月）'!Q56&amp;"から"&amp;W54)</f>
        <v/>
      </c>
      <c r="AH54" s="470"/>
      <c r="AI54" s="470"/>
      <c r="AJ54" s="470"/>
      <c r="AK54" s="470"/>
      <c r="AL54" s="470"/>
      <c r="AM54" s="470"/>
      <c r="AN54" s="470"/>
      <c r="AO54" s="470"/>
    </row>
    <row r="55" spans="1:41" s="1" customFormat="1" ht="24.9" customHeight="1">
      <c r="A55" s="592">
        <v>42</v>
      </c>
      <c r="B55" s="488" t="str">
        <f>IF(基本情報入力シート!C94="","",基本情報入力シート!C94)</f>
        <v/>
      </c>
      <c r="C55" s="488"/>
      <c r="D55" s="488"/>
      <c r="E55" s="488"/>
      <c r="F55" s="488"/>
      <c r="G55" s="488"/>
      <c r="H55" s="488"/>
      <c r="I55" s="488"/>
      <c r="J55" s="494" t="str">
        <f>IF(基本情報入力シート!M94="","",基本情報入力シート!M94)</f>
        <v/>
      </c>
      <c r="K55" s="495" t="str">
        <f>IF(基本情報入力シート!R94="","",基本情報入力シート!R94)</f>
        <v/>
      </c>
      <c r="L55" s="495" t="str">
        <f>IF(基本情報入力シート!W94="","",基本情報入力シート!W94)</f>
        <v/>
      </c>
      <c r="M55" s="502" t="str">
        <f>IF(基本情報入力シート!X94="","",基本情報入力シート!X94)</f>
        <v/>
      </c>
      <c r="N55" s="512" t="str">
        <f>IF(基本情報入力シート!Y94="","",基本情報入力シート!Y94)</f>
        <v/>
      </c>
      <c r="O55" s="605"/>
      <c r="P55" s="610"/>
      <c r="Q55" s="610"/>
      <c r="R55" s="614" t="e">
        <v>#N/A</v>
      </c>
      <c r="S55" s="618"/>
      <c r="T55" s="623"/>
      <c r="U55" s="623"/>
      <c r="V55" s="627" t="e">
        <v>#N/A</v>
      </c>
      <c r="W55" s="633"/>
      <c r="X55" s="638"/>
      <c r="Y55" s="614" t="e">
        <v>#N/A</v>
      </c>
      <c r="Z55" s="614"/>
      <c r="AA55" s="618"/>
      <c r="AB55" s="637"/>
      <c r="AC55" s="651" t="e">
        <v>#N/A</v>
      </c>
      <c r="AD55" s="653" t="str">
        <f t="shared" si="0"/>
        <v/>
      </c>
      <c r="AE55" s="583" t="str">
        <f t="shared" si="1"/>
        <v/>
      </c>
      <c r="AF55" s="654" t="str">
        <f>IF(O55="","",'別紙様式3-2（４・５月）'!O57&amp;'別紙様式3-2（４・５月）'!P57&amp;'別紙様式3-2（４・５月）'!Q57&amp;"から"&amp;O55)</f>
        <v/>
      </c>
      <c r="AG55" s="654" t="str">
        <f>IF(OR(W55="",W55="―"),"",'別紙様式3-2（４・５月）'!O57&amp;'別紙様式3-2（４・５月）'!P57&amp;'別紙様式3-2（４・５月）'!Q57&amp;"から"&amp;W55)</f>
        <v/>
      </c>
      <c r="AH55" s="470"/>
      <c r="AI55" s="470"/>
      <c r="AJ55" s="470"/>
      <c r="AK55" s="470"/>
      <c r="AL55" s="470"/>
      <c r="AM55" s="470"/>
      <c r="AN55" s="470"/>
      <c r="AO55" s="470"/>
    </row>
    <row r="56" spans="1:41" s="1" customFormat="1" ht="24.9" customHeight="1">
      <c r="A56" s="592">
        <v>43</v>
      </c>
      <c r="B56" s="488" t="str">
        <f>IF(基本情報入力シート!C95="","",基本情報入力シート!C95)</f>
        <v/>
      </c>
      <c r="C56" s="488"/>
      <c r="D56" s="488"/>
      <c r="E56" s="488"/>
      <c r="F56" s="488"/>
      <c r="G56" s="488"/>
      <c r="H56" s="488"/>
      <c r="I56" s="488"/>
      <c r="J56" s="494" t="str">
        <f>IF(基本情報入力シート!M95="","",基本情報入力シート!M95)</f>
        <v/>
      </c>
      <c r="K56" s="495" t="str">
        <f>IF(基本情報入力シート!R95="","",基本情報入力シート!R95)</f>
        <v/>
      </c>
      <c r="L56" s="495" t="str">
        <f>IF(基本情報入力シート!W95="","",基本情報入力シート!W95)</f>
        <v/>
      </c>
      <c r="M56" s="502" t="str">
        <f>IF(基本情報入力シート!X95="","",基本情報入力シート!X95)</f>
        <v/>
      </c>
      <c r="N56" s="512" t="str">
        <f>IF(基本情報入力シート!Y95="","",基本情報入力シート!Y95)</f>
        <v/>
      </c>
      <c r="O56" s="605"/>
      <c r="P56" s="610"/>
      <c r="Q56" s="610"/>
      <c r="R56" s="614" t="e">
        <v>#N/A</v>
      </c>
      <c r="S56" s="618"/>
      <c r="T56" s="623"/>
      <c r="U56" s="623"/>
      <c r="V56" s="627" t="e">
        <v>#N/A</v>
      </c>
      <c r="W56" s="633"/>
      <c r="X56" s="638"/>
      <c r="Y56" s="614" t="e">
        <v>#N/A</v>
      </c>
      <c r="Z56" s="614"/>
      <c r="AA56" s="618"/>
      <c r="AB56" s="637"/>
      <c r="AC56" s="651" t="e">
        <v>#N/A</v>
      </c>
      <c r="AD56" s="653" t="str">
        <f t="shared" si="0"/>
        <v/>
      </c>
      <c r="AE56" s="583" t="str">
        <f t="shared" si="1"/>
        <v/>
      </c>
      <c r="AF56" s="654" t="str">
        <f>IF(O56="","",'別紙様式3-2（４・５月）'!O58&amp;'別紙様式3-2（４・５月）'!P58&amp;'別紙様式3-2（４・５月）'!Q58&amp;"から"&amp;O56)</f>
        <v/>
      </c>
      <c r="AG56" s="654" t="str">
        <f>IF(OR(W56="",W56="―"),"",'別紙様式3-2（４・５月）'!O58&amp;'別紙様式3-2（４・５月）'!P58&amp;'別紙様式3-2（４・５月）'!Q58&amp;"から"&amp;W56)</f>
        <v/>
      </c>
      <c r="AH56" s="470"/>
      <c r="AI56" s="470"/>
      <c r="AJ56" s="470"/>
      <c r="AK56" s="470"/>
      <c r="AL56" s="470"/>
      <c r="AM56" s="470"/>
      <c r="AN56" s="470"/>
      <c r="AO56" s="470"/>
    </row>
    <row r="57" spans="1:41" s="1" customFormat="1" ht="24.9" customHeight="1">
      <c r="A57" s="592">
        <v>44</v>
      </c>
      <c r="B57" s="488" t="str">
        <f>IF(基本情報入力シート!C96="","",基本情報入力シート!C96)</f>
        <v/>
      </c>
      <c r="C57" s="488"/>
      <c r="D57" s="488"/>
      <c r="E57" s="488"/>
      <c r="F57" s="488"/>
      <c r="G57" s="488"/>
      <c r="H57" s="488"/>
      <c r="I57" s="488"/>
      <c r="J57" s="494" t="str">
        <f>IF(基本情報入力シート!M96="","",基本情報入力シート!M96)</f>
        <v/>
      </c>
      <c r="K57" s="495" t="str">
        <f>IF(基本情報入力シート!R96="","",基本情報入力シート!R96)</f>
        <v/>
      </c>
      <c r="L57" s="495" t="str">
        <f>IF(基本情報入力シート!W96="","",基本情報入力シート!W96)</f>
        <v/>
      </c>
      <c r="M57" s="502" t="str">
        <f>IF(基本情報入力シート!X96="","",基本情報入力シート!X96)</f>
        <v/>
      </c>
      <c r="N57" s="512" t="str">
        <f>IF(基本情報入力シート!Y96="","",基本情報入力シート!Y96)</f>
        <v/>
      </c>
      <c r="O57" s="605"/>
      <c r="P57" s="610"/>
      <c r="Q57" s="610"/>
      <c r="R57" s="614" t="e">
        <v>#N/A</v>
      </c>
      <c r="S57" s="618"/>
      <c r="T57" s="623"/>
      <c r="U57" s="623"/>
      <c r="V57" s="627" t="e">
        <v>#N/A</v>
      </c>
      <c r="W57" s="633"/>
      <c r="X57" s="638"/>
      <c r="Y57" s="614" t="e">
        <v>#N/A</v>
      </c>
      <c r="Z57" s="614"/>
      <c r="AA57" s="618"/>
      <c r="AB57" s="637"/>
      <c r="AC57" s="651" t="e">
        <v>#N/A</v>
      </c>
      <c r="AD57" s="653" t="str">
        <f t="shared" si="0"/>
        <v/>
      </c>
      <c r="AE57" s="583" t="str">
        <f t="shared" si="1"/>
        <v/>
      </c>
      <c r="AF57" s="654" t="str">
        <f>IF(O57="","",'別紙様式3-2（４・５月）'!O59&amp;'別紙様式3-2（４・５月）'!P59&amp;'別紙様式3-2（４・５月）'!Q59&amp;"から"&amp;O57)</f>
        <v/>
      </c>
      <c r="AG57" s="654" t="str">
        <f>IF(OR(W57="",W57="―"),"",'別紙様式3-2（４・５月）'!O59&amp;'別紙様式3-2（４・５月）'!P59&amp;'別紙様式3-2（４・５月）'!Q59&amp;"から"&amp;W57)</f>
        <v/>
      </c>
      <c r="AH57" s="470"/>
      <c r="AI57" s="470"/>
      <c r="AJ57" s="470"/>
      <c r="AK57" s="470"/>
      <c r="AL57" s="470"/>
      <c r="AM57" s="470"/>
      <c r="AN57" s="470"/>
      <c r="AO57" s="470"/>
    </row>
    <row r="58" spans="1:41" s="1" customFormat="1" ht="24.9" customHeight="1">
      <c r="A58" s="592">
        <v>45</v>
      </c>
      <c r="B58" s="488" t="str">
        <f>IF(基本情報入力シート!C97="","",基本情報入力シート!C97)</f>
        <v/>
      </c>
      <c r="C58" s="488"/>
      <c r="D58" s="488"/>
      <c r="E58" s="488"/>
      <c r="F58" s="488"/>
      <c r="G58" s="488"/>
      <c r="H58" s="488"/>
      <c r="I58" s="488"/>
      <c r="J58" s="494" t="str">
        <f>IF(基本情報入力シート!M97="","",基本情報入力シート!M97)</f>
        <v/>
      </c>
      <c r="K58" s="495" t="str">
        <f>IF(基本情報入力シート!R97="","",基本情報入力シート!R97)</f>
        <v/>
      </c>
      <c r="L58" s="495" t="str">
        <f>IF(基本情報入力シート!W97="","",基本情報入力シート!W97)</f>
        <v/>
      </c>
      <c r="M58" s="502" t="str">
        <f>IF(基本情報入力シート!X97="","",基本情報入力シート!X97)</f>
        <v/>
      </c>
      <c r="N58" s="512" t="str">
        <f>IF(基本情報入力シート!Y97="","",基本情報入力シート!Y97)</f>
        <v/>
      </c>
      <c r="O58" s="605"/>
      <c r="P58" s="610"/>
      <c r="Q58" s="610"/>
      <c r="R58" s="614" t="e">
        <v>#N/A</v>
      </c>
      <c r="S58" s="618"/>
      <c r="T58" s="623"/>
      <c r="U58" s="623"/>
      <c r="V58" s="627" t="e">
        <v>#N/A</v>
      </c>
      <c r="W58" s="633"/>
      <c r="X58" s="638"/>
      <c r="Y58" s="614" t="e">
        <v>#N/A</v>
      </c>
      <c r="Z58" s="614"/>
      <c r="AA58" s="618"/>
      <c r="AB58" s="637"/>
      <c r="AC58" s="651" t="e">
        <v>#N/A</v>
      </c>
      <c r="AD58" s="653" t="str">
        <f t="shared" si="0"/>
        <v/>
      </c>
      <c r="AE58" s="583" t="str">
        <f t="shared" si="1"/>
        <v/>
      </c>
      <c r="AF58" s="654" t="str">
        <f>IF(O58="","",'別紙様式3-2（４・５月）'!O60&amp;'別紙様式3-2（４・５月）'!P60&amp;'別紙様式3-2（４・５月）'!Q60&amp;"から"&amp;O58)</f>
        <v/>
      </c>
      <c r="AG58" s="654" t="str">
        <f>IF(OR(W58="",W58="―"),"",'別紙様式3-2（４・５月）'!O60&amp;'別紙様式3-2（４・５月）'!P60&amp;'別紙様式3-2（４・５月）'!Q60&amp;"から"&amp;W58)</f>
        <v/>
      </c>
      <c r="AH58" s="470"/>
      <c r="AI58" s="470"/>
      <c r="AJ58" s="470"/>
      <c r="AK58" s="470"/>
      <c r="AL58" s="470"/>
      <c r="AM58" s="470"/>
      <c r="AN58" s="470"/>
      <c r="AO58" s="470"/>
    </row>
    <row r="59" spans="1:41" s="1" customFormat="1" ht="24.9" customHeight="1">
      <c r="A59" s="592">
        <v>46</v>
      </c>
      <c r="B59" s="488" t="str">
        <f>IF(基本情報入力シート!C98="","",基本情報入力シート!C98)</f>
        <v/>
      </c>
      <c r="C59" s="488"/>
      <c r="D59" s="488"/>
      <c r="E59" s="488"/>
      <c r="F59" s="488"/>
      <c r="G59" s="488"/>
      <c r="H59" s="488"/>
      <c r="I59" s="488"/>
      <c r="J59" s="494" t="str">
        <f>IF(基本情報入力シート!M98="","",基本情報入力シート!M98)</f>
        <v/>
      </c>
      <c r="K59" s="495" t="str">
        <f>IF(基本情報入力シート!R98="","",基本情報入力シート!R98)</f>
        <v/>
      </c>
      <c r="L59" s="495" t="str">
        <f>IF(基本情報入力シート!W98="","",基本情報入力シート!W98)</f>
        <v/>
      </c>
      <c r="M59" s="502" t="str">
        <f>IF(基本情報入力シート!X98="","",基本情報入力シート!X98)</f>
        <v/>
      </c>
      <c r="N59" s="512" t="str">
        <f>IF(基本情報入力シート!Y98="","",基本情報入力シート!Y98)</f>
        <v/>
      </c>
      <c r="O59" s="605"/>
      <c r="P59" s="610"/>
      <c r="Q59" s="610"/>
      <c r="R59" s="614" t="e">
        <v>#N/A</v>
      </c>
      <c r="S59" s="618"/>
      <c r="T59" s="623"/>
      <c r="U59" s="623"/>
      <c r="V59" s="627" t="e">
        <v>#N/A</v>
      </c>
      <c r="W59" s="633"/>
      <c r="X59" s="638"/>
      <c r="Y59" s="614" t="e">
        <v>#N/A</v>
      </c>
      <c r="Z59" s="614"/>
      <c r="AA59" s="618"/>
      <c r="AB59" s="637"/>
      <c r="AC59" s="651" t="e">
        <v>#N/A</v>
      </c>
      <c r="AD59" s="653" t="str">
        <f t="shared" si="0"/>
        <v/>
      </c>
      <c r="AE59" s="583" t="str">
        <f t="shared" si="1"/>
        <v/>
      </c>
      <c r="AF59" s="654" t="str">
        <f>IF(O59="","",'別紙様式3-2（４・５月）'!O61&amp;'別紙様式3-2（４・５月）'!P61&amp;'別紙様式3-2（４・５月）'!Q61&amp;"から"&amp;O59)</f>
        <v/>
      </c>
      <c r="AG59" s="654" t="str">
        <f>IF(OR(W59="",W59="―"),"",'別紙様式3-2（４・５月）'!O61&amp;'別紙様式3-2（４・５月）'!P61&amp;'別紙様式3-2（４・５月）'!Q61&amp;"から"&amp;W59)</f>
        <v/>
      </c>
      <c r="AH59" s="470"/>
      <c r="AI59" s="470"/>
      <c r="AJ59" s="470"/>
      <c r="AK59" s="470"/>
      <c r="AL59" s="470"/>
      <c r="AM59" s="470"/>
      <c r="AN59" s="470"/>
      <c r="AO59" s="470"/>
    </row>
    <row r="60" spans="1:41" s="1" customFormat="1" ht="24.9" customHeight="1">
      <c r="A60" s="592">
        <v>47</v>
      </c>
      <c r="B60" s="488" t="str">
        <f>IF(基本情報入力シート!C99="","",基本情報入力シート!C99)</f>
        <v/>
      </c>
      <c r="C60" s="488"/>
      <c r="D60" s="488"/>
      <c r="E60" s="488"/>
      <c r="F60" s="488"/>
      <c r="G60" s="488"/>
      <c r="H60" s="488"/>
      <c r="I60" s="488"/>
      <c r="J60" s="494" t="str">
        <f>IF(基本情報入力シート!M99="","",基本情報入力シート!M99)</f>
        <v/>
      </c>
      <c r="K60" s="495" t="str">
        <f>IF(基本情報入力シート!R99="","",基本情報入力シート!R99)</f>
        <v/>
      </c>
      <c r="L60" s="495" t="str">
        <f>IF(基本情報入力シート!W99="","",基本情報入力シート!W99)</f>
        <v/>
      </c>
      <c r="M60" s="502" t="str">
        <f>IF(基本情報入力シート!X99="","",基本情報入力シート!X99)</f>
        <v/>
      </c>
      <c r="N60" s="512" t="str">
        <f>IF(基本情報入力シート!Y99="","",基本情報入力シート!Y99)</f>
        <v/>
      </c>
      <c r="O60" s="605"/>
      <c r="P60" s="610"/>
      <c r="Q60" s="610"/>
      <c r="R60" s="614" t="e">
        <v>#N/A</v>
      </c>
      <c r="S60" s="618"/>
      <c r="T60" s="623"/>
      <c r="U60" s="623"/>
      <c r="V60" s="627" t="e">
        <v>#N/A</v>
      </c>
      <c r="W60" s="633"/>
      <c r="X60" s="638"/>
      <c r="Y60" s="614" t="e">
        <v>#N/A</v>
      </c>
      <c r="Z60" s="614"/>
      <c r="AA60" s="618"/>
      <c r="AB60" s="637"/>
      <c r="AC60" s="651" t="e">
        <v>#N/A</v>
      </c>
      <c r="AD60" s="653" t="str">
        <f t="shared" si="0"/>
        <v/>
      </c>
      <c r="AE60" s="583" t="str">
        <f t="shared" si="1"/>
        <v/>
      </c>
      <c r="AF60" s="654" t="str">
        <f>IF(O60="","",'別紙様式3-2（４・５月）'!O62&amp;'別紙様式3-2（４・５月）'!P62&amp;'別紙様式3-2（４・５月）'!Q62&amp;"から"&amp;O60)</f>
        <v/>
      </c>
      <c r="AG60" s="654" t="str">
        <f>IF(OR(W60="",W60="―"),"",'別紙様式3-2（４・５月）'!O62&amp;'別紙様式3-2（４・５月）'!P62&amp;'別紙様式3-2（４・５月）'!Q62&amp;"から"&amp;W60)</f>
        <v/>
      </c>
      <c r="AH60" s="470"/>
      <c r="AI60" s="470"/>
      <c r="AJ60" s="470"/>
      <c r="AK60" s="470"/>
      <c r="AL60" s="470"/>
      <c r="AM60" s="470"/>
      <c r="AN60" s="470"/>
      <c r="AO60" s="470"/>
    </row>
    <row r="61" spans="1:41" s="1" customFormat="1" ht="24.9" customHeight="1">
      <c r="A61" s="592">
        <v>48</v>
      </c>
      <c r="B61" s="488" t="str">
        <f>IF(基本情報入力シート!C100="","",基本情報入力シート!C100)</f>
        <v/>
      </c>
      <c r="C61" s="488"/>
      <c r="D61" s="488"/>
      <c r="E61" s="488"/>
      <c r="F61" s="488"/>
      <c r="G61" s="488"/>
      <c r="H61" s="488"/>
      <c r="I61" s="488"/>
      <c r="J61" s="494" t="str">
        <f>IF(基本情報入力シート!M100="","",基本情報入力シート!M100)</f>
        <v/>
      </c>
      <c r="K61" s="495" t="str">
        <f>IF(基本情報入力シート!R100="","",基本情報入力シート!R100)</f>
        <v/>
      </c>
      <c r="L61" s="495" t="str">
        <f>IF(基本情報入力シート!W100="","",基本情報入力シート!W100)</f>
        <v/>
      </c>
      <c r="M61" s="502" t="str">
        <f>IF(基本情報入力シート!X100="","",基本情報入力シート!X100)</f>
        <v/>
      </c>
      <c r="N61" s="512" t="str">
        <f>IF(基本情報入力シート!Y100="","",基本情報入力シート!Y100)</f>
        <v/>
      </c>
      <c r="O61" s="605"/>
      <c r="P61" s="610"/>
      <c r="Q61" s="610"/>
      <c r="R61" s="614" t="e">
        <v>#N/A</v>
      </c>
      <c r="S61" s="618"/>
      <c r="T61" s="623"/>
      <c r="U61" s="623"/>
      <c r="V61" s="627" t="e">
        <v>#N/A</v>
      </c>
      <c r="W61" s="633"/>
      <c r="X61" s="638"/>
      <c r="Y61" s="614" t="e">
        <v>#N/A</v>
      </c>
      <c r="Z61" s="614"/>
      <c r="AA61" s="618"/>
      <c r="AB61" s="637"/>
      <c r="AC61" s="651" t="e">
        <v>#N/A</v>
      </c>
      <c r="AD61" s="653" t="str">
        <f t="shared" si="0"/>
        <v/>
      </c>
      <c r="AE61" s="583" t="str">
        <f t="shared" si="1"/>
        <v/>
      </c>
      <c r="AF61" s="654" t="str">
        <f>IF(O61="","",'別紙様式3-2（４・５月）'!O63&amp;'別紙様式3-2（４・５月）'!P63&amp;'別紙様式3-2（４・５月）'!Q63&amp;"から"&amp;O61)</f>
        <v/>
      </c>
      <c r="AG61" s="654" t="str">
        <f>IF(OR(W61="",W61="―"),"",'別紙様式3-2（４・５月）'!O63&amp;'別紙様式3-2（４・５月）'!P63&amp;'別紙様式3-2（４・５月）'!Q63&amp;"から"&amp;W61)</f>
        <v/>
      </c>
      <c r="AH61" s="470"/>
      <c r="AI61" s="470"/>
      <c r="AJ61" s="470"/>
      <c r="AK61" s="470"/>
      <c r="AL61" s="470"/>
      <c r="AM61" s="470"/>
      <c r="AN61" s="470"/>
      <c r="AO61" s="470"/>
    </row>
    <row r="62" spans="1:41" s="1" customFormat="1" ht="24.9" customHeight="1">
      <c r="A62" s="592">
        <v>49</v>
      </c>
      <c r="B62" s="488" t="str">
        <f>IF(基本情報入力シート!C101="","",基本情報入力シート!C101)</f>
        <v/>
      </c>
      <c r="C62" s="488"/>
      <c r="D62" s="488"/>
      <c r="E62" s="488"/>
      <c r="F62" s="488"/>
      <c r="G62" s="488"/>
      <c r="H62" s="488"/>
      <c r="I62" s="488"/>
      <c r="J62" s="494" t="str">
        <f>IF(基本情報入力シート!M101="","",基本情報入力シート!M101)</f>
        <v/>
      </c>
      <c r="K62" s="495" t="str">
        <f>IF(基本情報入力シート!R101="","",基本情報入力シート!R101)</f>
        <v/>
      </c>
      <c r="L62" s="495" t="str">
        <f>IF(基本情報入力シート!W101="","",基本情報入力シート!W101)</f>
        <v/>
      </c>
      <c r="M62" s="502" t="str">
        <f>IF(基本情報入力シート!X101="","",基本情報入力シート!X101)</f>
        <v/>
      </c>
      <c r="N62" s="512" t="str">
        <f>IF(基本情報入力シート!Y101="","",基本情報入力シート!Y101)</f>
        <v/>
      </c>
      <c r="O62" s="605"/>
      <c r="P62" s="610"/>
      <c r="Q62" s="610"/>
      <c r="R62" s="614" t="e">
        <v>#N/A</v>
      </c>
      <c r="S62" s="618"/>
      <c r="T62" s="623"/>
      <c r="U62" s="623"/>
      <c r="V62" s="627" t="e">
        <v>#N/A</v>
      </c>
      <c r="W62" s="633"/>
      <c r="X62" s="638"/>
      <c r="Y62" s="614" t="e">
        <v>#N/A</v>
      </c>
      <c r="Z62" s="614"/>
      <c r="AA62" s="618"/>
      <c r="AB62" s="637"/>
      <c r="AC62" s="651" t="e">
        <v>#N/A</v>
      </c>
      <c r="AD62" s="653" t="str">
        <f t="shared" si="0"/>
        <v/>
      </c>
      <c r="AE62" s="583" t="str">
        <f t="shared" si="1"/>
        <v/>
      </c>
      <c r="AF62" s="654" t="str">
        <f>IF(O62="","",'別紙様式3-2（４・５月）'!O64&amp;'別紙様式3-2（４・５月）'!P64&amp;'別紙様式3-2（４・５月）'!Q64&amp;"から"&amp;O62)</f>
        <v/>
      </c>
      <c r="AG62" s="654" t="str">
        <f>IF(OR(W62="",W62="―"),"",'別紙様式3-2（４・５月）'!O64&amp;'別紙様式3-2（４・５月）'!P64&amp;'別紙様式3-2（４・５月）'!Q64&amp;"から"&amp;W62)</f>
        <v/>
      </c>
      <c r="AH62" s="470"/>
      <c r="AI62" s="470"/>
      <c r="AJ62" s="470"/>
      <c r="AK62" s="470"/>
      <c r="AL62" s="470"/>
      <c r="AM62" s="470"/>
      <c r="AN62" s="470"/>
      <c r="AO62" s="470"/>
    </row>
    <row r="63" spans="1:41" s="1" customFormat="1" ht="24.9" customHeight="1">
      <c r="A63" s="592">
        <v>50</v>
      </c>
      <c r="B63" s="488" t="str">
        <f>IF(基本情報入力シート!C102="","",基本情報入力シート!C102)</f>
        <v/>
      </c>
      <c r="C63" s="488"/>
      <c r="D63" s="488"/>
      <c r="E63" s="488"/>
      <c r="F63" s="488"/>
      <c r="G63" s="488"/>
      <c r="H63" s="488"/>
      <c r="I63" s="488"/>
      <c r="J63" s="494" t="str">
        <f>IF(基本情報入力シート!M102="","",基本情報入力シート!M102)</f>
        <v/>
      </c>
      <c r="K63" s="495" t="str">
        <f>IF(基本情報入力シート!R102="","",基本情報入力シート!R102)</f>
        <v/>
      </c>
      <c r="L63" s="495" t="str">
        <f>IF(基本情報入力シート!W102="","",基本情報入力シート!W102)</f>
        <v/>
      </c>
      <c r="M63" s="502" t="str">
        <f>IF(基本情報入力シート!X102="","",基本情報入力シート!X102)</f>
        <v/>
      </c>
      <c r="N63" s="512" t="str">
        <f>IF(基本情報入力シート!Y102="","",基本情報入力シート!Y102)</f>
        <v/>
      </c>
      <c r="O63" s="605"/>
      <c r="P63" s="610"/>
      <c r="Q63" s="610"/>
      <c r="R63" s="614" t="e">
        <v>#N/A</v>
      </c>
      <c r="S63" s="618"/>
      <c r="T63" s="623"/>
      <c r="U63" s="623"/>
      <c r="V63" s="627" t="e">
        <v>#N/A</v>
      </c>
      <c r="W63" s="633"/>
      <c r="X63" s="638"/>
      <c r="Y63" s="614" t="e">
        <v>#N/A</v>
      </c>
      <c r="Z63" s="614"/>
      <c r="AA63" s="618"/>
      <c r="AB63" s="637"/>
      <c r="AC63" s="651" t="e">
        <v>#N/A</v>
      </c>
      <c r="AD63" s="653" t="str">
        <f t="shared" si="0"/>
        <v/>
      </c>
      <c r="AE63" s="583" t="str">
        <f t="shared" si="1"/>
        <v/>
      </c>
      <c r="AF63" s="654" t="str">
        <f>IF(O63="","",'別紙様式3-2（４・５月）'!O65&amp;'別紙様式3-2（４・５月）'!P65&amp;'別紙様式3-2（４・５月）'!Q65&amp;"から"&amp;O63)</f>
        <v/>
      </c>
      <c r="AG63" s="654" t="str">
        <f>IF(OR(W63="",W63="―"),"",'別紙様式3-2（４・５月）'!O65&amp;'別紙様式3-2（４・５月）'!P65&amp;'別紙様式3-2（４・５月）'!Q65&amp;"から"&amp;W63)</f>
        <v/>
      </c>
      <c r="AH63" s="470"/>
      <c r="AI63" s="470"/>
      <c r="AJ63" s="470"/>
      <c r="AK63" s="470"/>
      <c r="AL63" s="470"/>
      <c r="AM63" s="470"/>
      <c r="AN63" s="470"/>
      <c r="AO63" s="470"/>
    </row>
    <row r="64" spans="1:41" s="1" customFormat="1" ht="24.9" customHeight="1">
      <c r="A64" s="592">
        <v>51</v>
      </c>
      <c r="B64" s="488" t="str">
        <f>IF(基本情報入力シート!C103="","",基本情報入力シート!C103)</f>
        <v/>
      </c>
      <c r="C64" s="488"/>
      <c r="D64" s="488"/>
      <c r="E64" s="488"/>
      <c r="F64" s="488"/>
      <c r="G64" s="488"/>
      <c r="H64" s="488"/>
      <c r="I64" s="488"/>
      <c r="J64" s="494" t="str">
        <f>IF(基本情報入力シート!M103="","",基本情報入力シート!M103)</f>
        <v/>
      </c>
      <c r="K64" s="495" t="str">
        <f>IF(基本情報入力シート!R103="","",基本情報入力シート!R103)</f>
        <v/>
      </c>
      <c r="L64" s="495" t="str">
        <f>IF(基本情報入力シート!W103="","",基本情報入力シート!W103)</f>
        <v/>
      </c>
      <c r="M64" s="502" t="str">
        <f>IF(基本情報入力シート!X103="","",基本情報入力シート!X103)</f>
        <v/>
      </c>
      <c r="N64" s="512" t="str">
        <f>IF(基本情報入力シート!Y103="","",基本情報入力シート!Y103)</f>
        <v/>
      </c>
      <c r="O64" s="605"/>
      <c r="P64" s="610"/>
      <c r="Q64" s="610"/>
      <c r="R64" s="614" t="e">
        <v>#N/A</v>
      </c>
      <c r="S64" s="618"/>
      <c r="T64" s="623"/>
      <c r="U64" s="623"/>
      <c r="V64" s="627" t="e">
        <v>#N/A</v>
      </c>
      <c r="W64" s="633"/>
      <c r="X64" s="638"/>
      <c r="Y64" s="614" t="e">
        <v>#N/A</v>
      </c>
      <c r="Z64" s="614"/>
      <c r="AA64" s="618"/>
      <c r="AB64" s="637"/>
      <c r="AC64" s="651" t="e">
        <v>#N/A</v>
      </c>
      <c r="AD64" s="653" t="str">
        <f t="shared" si="0"/>
        <v/>
      </c>
      <c r="AE64" s="583" t="str">
        <f t="shared" si="1"/>
        <v/>
      </c>
      <c r="AF64" s="654" t="str">
        <f>IF(O64="","",'別紙様式3-2（４・５月）'!O66&amp;'別紙様式3-2（４・５月）'!P66&amp;'別紙様式3-2（４・５月）'!Q66&amp;"から"&amp;O64)</f>
        <v/>
      </c>
      <c r="AG64" s="654" t="str">
        <f>IF(OR(W64="",W64="―"),"",'別紙様式3-2（４・５月）'!O66&amp;'別紙様式3-2（４・５月）'!P66&amp;'別紙様式3-2（４・５月）'!Q66&amp;"から"&amp;W64)</f>
        <v/>
      </c>
      <c r="AH64" s="470"/>
      <c r="AI64" s="470"/>
      <c r="AJ64" s="470"/>
      <c r="AK64" s="470"/>
      <c r="AL64" s="470"/>
      <c r="AM64" s="470"/>
      <c r="AN64" s="470"/>
      <c r="AO64" s="470"/>
    </row>
    <row r="65" spans="1:41" s="1" customFormat="1" ht="24.9" customHeight="1">
      <c r="A65" s="592">
        <v>52</v>
      </c>
      <c r="B65" s="488" t="str">
        <f>IF(基本情報入力シート!C104="","",基本情報入力シート!C104)</f>
        <v/>
      </c>
      <c r="C65" s="488"/>
      <c r="D65" s="488"/>
      <c r="E65" s="488"/>
      <c r="F65" s="488"/>
      <c r="G65" s="488"/>
      <c r="H65" s="488"/>
      <c r="I65" s="488"/>
      <c r="J65" s="494" t="str">
        <f>IF(基本情報入力シート!M104="","",基本情報入力シート!M104)</f>
        <v/>
      </c>
      <c r="K65" s="495" t="str">
        <f>IF(基本情報入力シート!R104="","",基本情報入力シート!R104)</f>
        <v/>
      </c>
      <c r="L65" s="495" t="str">
        <f>IF(基本情報入力シート!W104="","",基本情報入力シート!W104)</f>
        <v/>
      </c>
      <c r="M65" s="502" t="str">
        <f>IF(基本情報入力シート!X104="","",基本情報入力シート!X104)</f>
        <v/>
      </c>
      <c r="N65" s="512" t="str">
        <f>IF(基本情報入力シート!Y104="","",基本情報入力シート!Y104)</f>
        <v/>
      </c>
      <c r="O65" s="605"/>
      <c r="P65" s="610"/>
      <c r="Q65" s="610"/>
      <c r="R65" s="614" t="e">
        <v>#N/A</v>
      </c>
      <c r="S65" s="618"/>
      <c r="T65" s="623"/>
      <c r="U65" s="623"/>
      <c r="V65" s="627" t="e">
        <v>#N/A</v>
      </c>
      <c r="W65" s="633"/>
      <c r="X65" s="638"/>
      <c r="Y65" s="614" t="e">
        <v>#N/A</v>
      </c>
      <c r="Z65" s="614"/>
      <c r="AA65" s="618"/>
      <c r="AB65" s="637"/>
      <c r="AC65" s="651" t="e">
        <v>#N/A</v>
      </c>
      <c r="AD65" s="653" t="str">
        <f t="shared" si="0"/>
        <v/>
      </c>
      <c r="AE65" s="583" t="str">
        <f t="shared" si="1"/>
        <v/>
      </c>
      <c r="AF65" s="654" t="str">
        <f>IF(O65="","",'別紙様式3-2（４・５月）'!O67&amp;'別紙様式3-2（４・５月）'!P67&amp;'別紙様式3-2（４・５月）'!Q67&amp;"から"&amp;O65)</f>
        <v/>
      </c>
      <c r="AG65" s="654" t="str">
        <f>IF(OR(W65="",W65="―"),"",'別紙様式3-2（４・５月）'!O67&amp;'別紙様式3-2（４・５月）'!P67&amp;'別紙様式3-2（４・５月）'!Q67&amp;"から"&amp;W65)</f>
        <v/>
      </c>
      <c r="AH65" s="470"/>
      <c r="AI65" s="470"/>
      <c r="AJ65" s="470"/>
      <c r="AK65" s="470"/>
      <c r="AL65" s="470"/>
      <c r="AM65" s="470"/>
      <c r="AN65" s="470"/>
      <c r="AO65" s="470"/>
    </row>
    <row r="66" spans="1:41" s="1" customFormat="1" ht="24.9" customHeight="1">
      <c r="A66" s="592">
        <v>53</v>
      </c>
      <c r="B66" s="488" t="str">
        <f>IF(基本情報入力シート!C105="","",基本情報入力シート!C105)</f>
        <v/>
      </c>
      <c r="C66" s="488"/>
      <c r="D66" s="488"/>
      <c r="E66" s="488"/>
      <c r="F66" s="488"/>
      <c r="G66" s="488"/>
      <c r="H66" s="488"/>
      <c r="I66" s="488"/>
      <c r="J66" s="494" t="str">
        <f>IF(基本情報入力シート!M105="","",基本情報入力シート!M105)</f>
        <v/>
      </c>
      <c r="K66" s="495" t="str">
        <f>IF(基本情報入力シート!R105="","",基本情報入力シート!R105)</f>
        <v/>
      </c>
      <c r="L66" s="495" t="str">
        <f>IF(基本情報入力シート!W105="","",基本情報入力シート!W105)</f>
        <v/>
      </c>
      <c r="M66" s="502" t="str">
        <f>IF(基本情報入力シート!X105="","",基本情報入力シート!X105)</f>
        <v/>
      </c>
      <c r="N66" s="512" t="str">
        <f>IF(基本情報入力シート!Y105="","",基本情報入力シート!Y105)</f>
        <v/>
      </c>
      <c r="O66" s="605"/>
      <c r="P66" s="610"/>
      <c r="Q66" s="610"/>
      <c r="R66" s="614" t="e">
        <v>#N/A</v>
      </c>
      <c r="S66" s="618"/>
      <c r="T66" s="623"/>
      <c r="U66" s="623"/>
      <c r="V66" s="627" t="e">
        <v>#N/A</v>
      </c>
      <c r="W66" s="633"/>
      <c r="X66" s="638"/>
      <c r="Y66" s="614" t="e">
        <v>#N/A</v>
      </c>
      <c r="Z66" s="614"/>
      <c r="AA66" s="618"/>
      <c r="AB66" s="637"/>
      <c r="AC66" s="651" t="e">
        <v>#N/A</v>
      </c>
      <c r="AD66" s="653" t="str">
        <f t="shared" si="0"/>
        <v/>
      </c>
      <c r="AE66" s="583" t="str">
        <f t="shared" si="1"/>
        <v/>
      </c>
      <c r="AF66" s="654" t="str">
        <f>IF(O66="","",'別紙様式3-2（４・５月）'!O68&amp;'別紙様式3-2（４・５月）'!P68&amp;'別紙様式3-2（４・５月）'!Q68&amp;"から"&amp;O66)</f>
        <v/>
      </c>
      <c r="AG66" s="654" t="str">
        <f>IF(OR(W66="",W66="―"),"",'別紙様式3-2（４・５月）'!O68&amp;'別紙様式3-2（４・５月）'!P68&amp;'別紙様式3-2（４・５月）'!Q68&amp;"から"&amp;W66)</f>
        <v/>
      </c>
      <c r="AH66" s="470"/>
      <c r="AI66" s="470"/>
      <c r="AJ66" s="470"/>
      <c r="AK66" s="470"/>
      <c r="AL66" s="470"/>
      <c r="AM66" s="470"/>
      <c r="AN66" s="470"/>
      <c r="AO66" s="470"/>
    </row>
    <row r="67" spans="1:41" s="1" customFormat="1" ht="24.9" customHeight="1">
      <c r="A67" s="592">
        <v>54</v>
      </c>
      <c r="B67" s="488" t="str">
        <f>IF(基本情報入力シート!C106="","",基本情報入力シート!C106)</f>
        <v/>
      </c>
      <c r="C67" s="488"/>
      <c r="D67" s="488"/>
      <c r="E67" s="488"/>
      <c r="F67" s="488"/>
      <c r="G67" s="488"/>
      <c r="H67" s="488"/>
      <c r="I67" s="488"/>
      <c r="J67" s="494" t="str">
        <f>IF(基本情報入力シート!M106="","",基本情報入力シート!M106)</f>
        <v/>
      </c>
      <c r="K67" s="495" t="str">
        <f>IF(基本情報入力シート!R106="","",基本情報入力シート!R106)</f>
        <v/>
      </c>
      <c r="L67" s="495" t="str">
        <f>IF(基本情報入力シート!W106="","",基本情報入力シート!W106)</f>
        <v/>
      </c>
      <c r="M67" s="502" t="str">
        <f>IF(基本情報入力シート!X106="","",基本情報入力シート!X106)</f>
        <v/>
      </c>
      <c r="N67" s="512" t="str">
        <f>IF(基本情報入力シート!Y106="","",基本情報入力シート!Y106)</f>
        <v/>
      </c>
      <c r="O67" s="605"/>
      <c r="P67" s="610"/>
      <c r="Q67" s="610"/>
      <c r="R67" s="614" t="e">
        <v>#N/A</v>
      </c>
      <c r="S67" s="618"/>
      <c r="T67" s="623"/>
      <c r="U67" s="623"/>
      <c r="V67" s="627" t="e">
        <v>#N/A</v>
      </c>
      <c r="W67" s="633"/>
      <c r="X67" s="638"/>
      <c r="Y67" s="614" t="e">
        <v>#N/A</v>
      </c>
      <c r="Z67" s="614"/>
      <c r="AA67" s="618"/>
      <c r="AB67" s="637"/>
      <c r="AC67" s="651" t="e">
        <v>#N/A</v>
      </c>
      <c r="AD67" s="653" t="str">
        <f t="shared" si="0"/>
        <v/>
      </c>
      <c r="AE67" s="583" t="str">
        <f t="shared" si="1"/>
        <v/>
      </c>
      <c r="AF67" s="654" t="str">
        <f>IF(O67="","",'別紙様式3-2（４・５月）'!O69&amp;'別紙様式3-2（４・５月）'!P69&amp;'別紙様式3-2（４・５月）'!Q69&amp;"から"&amp;O67)</f>
        <v/>
      </c>
      <c r="AG67" s="654" t="str">
        <f>IF(OR(W67="",W67="―"),"",'別紙様式3-2（４・５月）'!O69&amp;'別紙様式3-2（４・５月）'!P69&amp;'別紙様式3-2（４・５月）'!Q69&amp;"から"&amp;W67)</f>
        <v/>
      </c>
      <c r="AH67" s="470"/>
      <c r="AI67" s="470"/>
      <c r="AJ67" s="470"/>
      <c r="AK67" s="470"/>
      <c r="AL67" s="470"/>
      <c r="AM67" s="470"/>
      <c r="AN67" s="470"/>
      <c r="AO67" s="470"/>
    </row>
    <row r="68" spans="1:41" s="1" customFormat="1" ht="24.9" customHeight="1">
      <c r="A68" s="592">
        <v>55</v>
      </c>
      <c r="B68" s="488" t="str">
        <f>IF(基本情報入力シート!C107="","",基本情報入力シート!C107)</f>
        <v/>
      </c>
      <c r="C68" s="488"/>
      <c r="D68" s="488"/>
      <c r="E68" s="488"/>
      <c r="F68" s="488"/>
      <c r="G68" s="488"/>
      <c r="H68" s="488"/>
      <c r="I68" s="488"/>
      <c r="J68" s="494" t="str">
        <f>IF(基本情報入力シート!M107="","",基本情報入力シート!M107)</f>
        <v/>
      </c>
      <c r="K68" s="495" t="str">
        <f>IF(基本情報入力シート!R107="","",基本情報入力シート!R107)</f>
        <v/>
      </c>
      <c r="L68" s="495" t="str">
        <f>IF(基本情報入力シート!W107="","",基本情報入力シート!W107)</f>
        <v/>
      </c>
      <c r="M68" s="502" t="str">
        <f>IF(基本情報入力シート!X107="","",基本情報入力シート!X107)</f>
        <v/>
      </c>
      <c r="N68" s="512" t="str">
        <f>IF(基本情報入力シート!Y107="","",基本情報入力シート!Y107)</f>
        <v/>
      </c>
      <c r="O68" s="605"/>
      <c r="P68" s="610"/>
      <c r="Q68" s="610"/>
      <c r="R68" s="614" t="e">
        <v>#N/A</v>
      </c>
      <c r="S68" s="618"/>
      <c r="T68" s="623"/>
      <c r="U68" s="623"/>
      <c r="V68" s="627" t="e">
        <v>#N/A</v>
      </c>
      <c r="W68" s="633"/>
      <c r="X68" s="638"/>
      <c r="Y68" s="614" t="e">
        <v>#N/A</v>
      </c>
      <c r="Z68" s="614"/>
      <c r="AA68" s="618"/>
      <c r="AB68" s="637"/>
      <c r="AC68" s="651" t="e">
        <v>#N/A</v>
      </c>
      <c r="AD68" s="653" t="str">
        <f t="shared" si="0"/>
        <v/>
      </c>
      <c r="AE68" s="583" t="str">
        <f t="shared" si="1"/>
        <v/>
      </c>
      <c r="AF68" s="654" t="str">
        <f>IF(O68="","",'別紙様式3-2（４・５月）'!O70&amp;'別紙様式3-2（４・５月）'!P70&amp;'別紙様式3-2（４・５月）'!Q70&amp;"から"&amp;O68)</f>
        <v/>
      </c>
      <c r="AG68" s="654" t="str">
        <f>IF(OR(W68="",W68="―"),"",'別紙様式3-2（４・５月）'!O70&amp;'別紙様式3-2（４・５月）'!P70&amp;'別紙様式3-2（４・５月）'!Q70&amp;"から"&amp;W68)</f>
        <v/>
      </c>
      <c r="AH68" s="470"/>
      <c r="AI68" s="470"/>
      <c r="AJ68" s="470"/>
      <c r="AK68" s="470"/>
      <c r="AL68" s="470"/>
      <c r="AM68" s="470"/>
      <c r="AN68" s="470"/>
      <c r="AO68" s="470"/>
    </row>
    <row r="69" spans="1:41" s="1" customFormat="1" ht="24.9" customHeight="1">
      <c r="A69" s="592">
        <v>56</v>
      </c>
      <c r="B69" s="488" t="str">
        <f>IF(基本情報入力シート!C108="","",基本情報入力シート!C108)</f>
        <v/>
      </c>
      <c r="C69" s="488"/>
      <c r="D69" s="488"/>
      <c r="E69" s="488"/>
      <c r="F69" s="488"/>
      <c r="G69" s="488"/>
      <c r="H69" s="488"/>
      <c r="I69" s="488"/>
      <c r="J69" s="494" t="str">
        <f>IF(基本情報入力シート!M108="","",基本情報入力シート!M108)</f>
        <v/>
      </c>
      <c r="K69" s="495" t="str">
        <f>IF(基本情報入力シート!R108="","",基本情報入力シート!R108)</f>
        <v/>
      </c>
      <c r="L69" s="495" t="str">
        <f>IF(基本情報入力シート!W108="","",基本情報入力シート!W108)</f>
        <v/>
      </c>
      <c r="M69" s="502" t="str">
        <f>IF(基本情報入力シート!X108="","",基本情報入力シート!X108)</f>
        <v/>
      </c>
      <c r="N69" s="512" t="str">
        <f>IF(基本情報入力シート!Y108="","",基本情報入力シート!Y108)</f>
        <v/>
      </c>
      <c r="O69" s="605"/>
      <c r="P69" s="610"/>
      <c r="Q69" s="610"/>
      <c r="R69" s="614" t="e">
        <v>#N/A</v>
      </c>
      <c r="S69" s="618"/>
      <c r="T69" s="623"/>
      <c r="U69" s="623"/>
      <c r="V69" s="627" t="e">
        <v>#N/A</v>
      </c>
      <c r="W69" s="633"/>
      <c r="X69" s="638"/>
      <c r="Y69" s="614" t="e">
        <v>#N/A</v>
      </c>
      <c r="Z69" s="614"/>
      <c r="AA69" s="618"/>
      <c r="AB69" s="637"/>
      <c r="AC69" s="651" t="e">
        <v>#N/A</v>
      </c>
      <c r="AD69" s="653" t="str">
        <f t="shared" si="0"/>
        <v/>
      </c>
      <c r="AE69" s="583" t="str">
        <f t="shared" si="1"/>
        <v/>
      </c>
      <c r="AF69" s="654" t="str">
        <f>IF(O69="","",'別紙様式3-2（４・５月）'!O71&amp;'別紙様式3-2（４・５月）'!P71&amp;'別紙様式3-2（４・５月）'!Q71&amp;"から"&amp;O69)</f>
        <v/>
      </c>
      <c r="AG69" s="654" t="str">
        <f>IF(OR(W69="",W69="―"),"",'別紙様式3-2（４・５月）'!O71&amp;'別紙様式3-2（４・５月）'!P71&amp;'別紙様式3-2（４・５月）'!Q71&amp;"から"&amp;W69)</f>
        <v/>
      </c>
      <c r="AH69" s="470"/>
      <c r="AI69" s="470"/>
      <c r="AJ69" s="470"/>
      <c r="AK69" s="470"/>
      <c r="AL69" s="470"/>
      <c r="AM69" s="470"/>
      <c r="AN69" s="470"/>
      <c r="AO69" s="470"/>
    </row>
    <row r="70" spans="1:41" s="1" customFormat="1" ht="24.9" customHeight="1">
      <c r="A70" s="592">
        <v>57</v>
      </c>
      <c r="B70" s="488" t="str">
        <f>IF(基本情報入力シート!C109="","",基本情報入力シート!C109)</f>
        <v/>
      </c>
      <c r="C70" s="488"/>
      <c r="D70" s="488"/>
      <c r="E70" s="488"/>
      <c r="F70" s="488"/>
      <c r="G70" s="488"/>
      <c r="H70" s="488"/>
      <c r="I70" s="488"/>
      <c r="J70" s="494" t="str">
        <f>IF(基本情報入力シート!M109="","",基本情報入力シート!M109)</f>
        <v/>
      </c>
      <c r="K70" s="495" t="str">
        <f>IF(基本情報入力シート!R109="","",基本情報入力シート!R109)</f>
        <v/>
      </c>
      <c r="L70" s="495" t="str">
        <f>IF(基本情報入力シート!W109="","",基本情報入力シート!W109)</f>
        <v/>
      </c>
      <c r="M70" s="502" t="str">
        <f>IF(基本情報入力シート!X109="","",基本情報入力シート!X109)</f>
        <v/>
      </c>
      <c r="N70" s="512" t="str">
        <f>IF(基本情報入力シート!Y109="","",基本情報入力シート!Y109)</f>
        <v/>
      </c>
      <c r="O70" s="605"/>
      <c r="P70" s="610"/>
      <c r="Q70" s="610"/>
      <c r="R70" s="614" t="e">
        <v>#N/A</v>
      </c>
      <c r="S70" s="618"/>
      <c r="T70" s="623"/>
      <c r="U70" s="623"/>
      <c r="V70" s="627" t="e">
        <v>#N/A</v>
      </c>
      <c r="W70" s="633"/>
      <c r="X70" s="638"/>
      <c r="Y70" s="614" t="e">
        <v>#N/A</v>
      </c>
      <c r="Z70" s="614"/>
      <c r="AA70" s="618"/>
      <c r="AB70" s="637"/>
      <c r="AC70" s="651" t="e">
        <v>#N/A</v>
      </c>
      <c r="AD70" s="653" t="str">
        <f t="shared" si="0"/>
        <v/>
      </c>
      <c r="AE70" s="583" t="str">
        <f t="shared" si="1"/>
        <v/>
      </c>
      <c r="AF70" s="654" t="str">
        <f>IF(O70="","",'別紙様式3-2（４・５月）'!O72&amp;'別紙様式3-2（４・５月）'!P72&amp;'別紙様式3-2（４・５月）'!Q72&amp;"から"&amp;O70)</f>
        <v/>
      </c>
      <c r="AG70" s="654" t="str">
        <f>IF(OR(W70="",W70="―"),"",'別紙様式3-2（４・５月）'!O72&amp;'別紙様式3-2（４・５月）'!P72&amp;'別紙様式3-2（４・５月）'!Q72&amp;"から"&amp;W70)</f>
        <v/>
      </c>
      <c r="AH70" s="470"/>
      <c r="AI70" s="470"/>
      <c r="AJ70" s="470"/>
      <c r="AK70" s="470"/>
      <c r="AL70" s="470"/>
      <c r="AM70" s="470"/>
      <c r="AN70" s="470"/>
      <c r="AO70" s="470"/>
    </row>
    <row r="71" spans="1:41" s="1" customFormat="1" ht="24.9" customHeight="1">
      <c r="A71" s="592">
        <v>58</v>
      </c>
      <c r="B71" s="488" t="str">
        <f>IF(基本情報入力シート!C110="","",基本情報入力シート!C110)</f>
        <v/>
      </c>
      <c r="C71" s="488"/>
      <c r="D71" s="488"/>
      <c r="E71" s="488"/>
      <c r="F71" s="488"/>
      <c r="G71" s="488"/>
      <c r="H71" s="488"/>
      <c r="I71" s="488"/>
      <c r="J71" s="494" t="str">
        <f>IF(基本情報入力シート!M110="","",基本情報入力シート!M110)</f>
        <v/>
      </c>
      <c r="K71" s="495" t="str">
        <f>IF(基本情報入力シート!R110="","",基本情報入力シート!R110)</f>
        <v/>
      </c>
      <c r="L71" s="495" t="str">
        <f>IF(基本情報入力シート!W110="","",基本情報入力シート!W110)</f>
        <v/>
      </c>
      <c r="M71" s="502" t="str">
        <f>IF(基本情報入力シート!X110="","",基本情報入力シート!X110)</f>
        <v/>
      </c>
      <c r="N71" s="512" t="str">
        <f>IF(基本情報入力シート!Y110="","",基本情報入力シート!Y110)</f>
        <v/>
      </c>
      <c r="O71" s="605"/>
      <c r="P71" s="610"/>
      <c r="Q71" s="610"/>
      <c r="R71" s="614" t="e">
        <v>#N/A</v>
      </c>
      <c r="S71" s="618"/>
      <c r="T71" s="623"/>
      <c r="U71" s="623"/>
      <c r="V71" s="627" t="e">
        <v>#N/A</v>
      </c>
      <c r="W71" s="633"/>
      <c r="X71" s="638"/>
      <c r="Y71" s="614" t="e">
        <v>#N/A</v>
      </c>
      <c r="Z71" s="614"/>
      <c r="AA71" s="618"/>
      <c r="AB71" s="637"/>
      <c r="AC71" s="651" t="e">
        <v>#N/A</v>
      </c>
      <c r="AD71" s="653" t="str">
        <f t="shared" si="0"/>
        <v/>
      </c>
      <c r="AE71" s="583" t="str">
        <f t="shared" si="1"/>
        <v/>
      </c>
      <c r="AF71" s="654" t="str">
        <f>IF(O71="","",'別紙様式3-2（４・５月）'!O73&amp;'別紙様式3-2（４・５月）'!P73&amp;'別紙様式3-2（４・５月）'!Q73&amp;"から"&amp;O71)</f>
        <v/>
      </c>
      <c r="AG71" s="654" t="str">
        <f>IF(OR(W71="",W71="―"),"",'別紙様式3-2（４・５月）'!O73&amp;'別紙様式3-2（４・５月）'!P73&amp;'別紙様式3-2（４・５月）'!Q73&amp;"から"&amp;W71)</f>
        <v/>
      </c>
      <c r="AH71" s="470"/>
      <c r="AI71" s="470"/>
      <c r="AJ71" s="470"/>
      <c r="AK71" s="470"/>
      <c r="AL71" s="470"/>
      <c r="AM71" s="470"/>
      <c r="AN71" s="470"/>
      <c r="AO71" s="470"/>
    </row>
    <row r="72" spans="1:41" s="1" customFormat="1" ht="24.9" customHeight="1">
      <c r="A72" s="592">
        <v>59</v>
      </c>
      <c r="B72" s="488" t="str">
        <f>IF(基本情報入力シート!C111="","",基本情報入力シート!C111)</f>
        <v/>
      </c>
      <c r="C72" s="488"/>
      <c r="D72" s="488"/>
      <c r="E72" s="488"/>
      <c r="F72" s="488"/>
      <c r="G72" s="488"/>
      <c r="H72" s="488"/>
      <c r="I72" s="488"/>
      <c r="J72" s="494" t="str">
        <f>IF(基本情報入力シート!M111="","",基本情報入力シート!M111)</f>
        <v/>
      </c>
      <c r="K72" s="495" t="str">
        <f>IF(基本情報入力シート!R111="","",基本情報入力シート!R111)</f>
        <v/>
      </c>
      <c r="L72" s="495" t="str">
        <f>IF(基本情報入力シート!W111="","",基本情報入力シート!W111)</f>
        <v/>
      </c>
      <c r="M72" s="502" t="str">
        <f>IF(基本情報入力シート!X111="","",基本情報入力シート!X111)</f>
        <v/>
      </c>
      <c r="N72" s="512" t="str">
        <f>IF(基本情報入力シート!Y111="","",基本情報入力シート!Y111)</f>
        <v/>
      </c>
      <c r="O72" s="605"/>
      <c r="P72" s="610"/>
      <c r="Q72" s="610"/>
      <c r="R72" s="614" t="e">
        <v>#N/A</v>
      </c>
      <c r="S72" s="618"/>
      <c r="T72" s="623"/>
      <c r="U72" s="623"/>
      <c r="V72" s="627" t="e">
        <v>#N/A</v>
      </c>
      <c r="W72" s="633"/>
      <c r="X72" s="638"/>
      <c r="Y72" s="614" t="e">
        <v>#N/A</v>
      </c>
      <c r="Z72" s="614"/>
      <c r="AA72" s="618"/>
      <c r="AB72" s="637"/>
      <c r="AC72" s="651" t="e">
        <v>#N/A</v>
      </c>
      <c r="AD72" s="653" t="str">
        <f t="shared" si="0"/>
        <v/>
      </c>
      <c r="AE72" s="583" t="str">
        <f t="shared" si="1"/>
        <v/>
      </c>
      <c r="AF72" s="654" t="str">
        <f>IF(O72="","",'別紙様式3-2（４・５月）'!O74&amp;'別紙様式3-2（４・５月）'!P74&amp;'別紙様式3-2（４・５月）'!Q74&amp;"から"&amp;O72)</f>
        <v/>
      </c>
      <c r="AG72" s="654" t="str">
        <f>IF(OR(W72="",W72="―"),"",'別紙様式3-2（４・５月）'!O74&amp;'別紙様式3-2（４・５月）'!P74&amp;'別紙様式3-2（４・５月）'!Q74&amp;"から"&amp;W72)</f>
        <v/>
      </c>
      <c r="AH72" s="470"/>
      <c r="AI72" s="470"/>
      <c r="AJ72" s="470"/>
      <c r="AK72" s="470"/>
      <c r="AL72" s="470"/>
      <c r="AM72" s="470"/>
      <c r="AN72" s="470"/>
      <c r="AO72" s="470"/>
    </row>
    <row r="73" spans="1:41" s="1" customFormat="1" ht="24.9" customHeight="1">
      <c r="A73" s="592">
        <v>60</v>
      </c>
      <c r="B73" s="488" t="str">
        <f>IF(基本情報入力シート!C112="","",基本情報入力シート!C112)</f>
        <v/>
      </c>
      <c r="C73" s="488"/>
      <c r="D73" s="488"/>
      <c r="E73" s="488"/>
      <c r="F73" s="488"/>
      <c r="G73" s="488"/>
      <c r="H73" s="488"/>
      <c r="I73" s="488"/>
      <c r="J73" s="494" t="str">
        <f>IF(基本情報入力シート!M112="","",基本情報入力シート!M112)</f>
        <v/>
      </c>
      <c r="K73" s="495" t="str">
        <f>IF(基本情報入力シート!R112="","",基本情報入力シート!R112)</f>
        <v/>
      </c>
      <c r="L73" s="495" t="str">
        <f>IF(基本情報入力シート!W112="","",基本情報入力シート!W112)</f>
        <v/>
      </c>
      <c r="M73" s="502" t="str">
        <f>IF(基本情報入力シート!X112="","",基本情報入力シート!X112)</f>
        <v/>
      </c>
      <c r="N73" s="512" t="str">
        <f>IF(基本情報入力シート!Y112="","",基本情報入力シート!Y112)</f>
        <v/>
      </c>
      <c r="O73" s="605"/>
      <c r="P73" s="610"/>
      <c r="Q73" s="610"/>
      <c r="R73" s="614" t="e">
        <v>#N/A</v>
      </c>
      <c r="S73" s="618"/>
      <c r="T73" s="623"/>
      <c r="U73" s="623"/>
      <c r="V73" s="627" t="e">
        <v>#N/A</v>
      </c>
      <c r="W73" s="633"/>
      <c r="X73" s="638"/>
      <c r="Y73" s="614" t="e">
        <v>#N/A</v>
      </c>
      <c r="Z73" s="614"/>
      <c r="AA73" s="618"/>
      <c r="AB73" s="637"/>
      <c r="AC73" s="651" t="e">
        <v>#N/A</v>
      </c>
      <c r="AD73" s="653" t="str">
        <f t="shared" si="0"/>
        <v/>
      </c>
      <c r="AE73" s="583" t="str">
        <f t="shared" si="1"/>
        <v/>
      </c>
      <c r="AF73" s="654" t="str">
        <f>IF(O73="","",'別紙様式3-2（４・５月）'!O75&amp;'別紙様式3-2（４・５月）'!P75&amp;'別紙様式3-2（４・５月）'!Q75&amp;"から"&amp;O73)</f>
        <v/>
      </c>
      <c r="AG73" s="654" t="str">
        <f>IF(OR(W73="",W73="―"),"",'別紙様式3-2（４・５月）'!O75&amp;'別紙様式3-2（４・５月）'!P75&amp;'別紙様式3-2（４・５月）'!Q75&amp;"から"&amp;W73)</f>
        <v/>
      </c>
      <c r="AH73" s="470"/>
      <c r="AI73" s="470"/>
      <c r="AJ73" s="470"/>
      <c r="AK73" s="470"/>
      <c r="AL73" s="470"/>
      <c r="AM73" s="470"/>
      <c r="AN73" s="470"/>
      <c r="AO73" s="470"/>
    </row>
    <row r="74" spans="1:41" s="1" customFormat="1" ht="24.9" customHeight="1">
      <c r="A74" s="592">
        <v>61</v>
      </c>
      <c r="B74" s="488" t="str">
        <f>IF(基本情報入力シート!C113="","",基本情報入力シート!C113)</f>
        <v/>
      </c>
      <c r="C74" s="488"/>
      <c r="D74" s="488"/>
      <c r="E74" s="488"/>
      <c r="F74" s="488"/>
      <c r="G74" s="488"/>
      <c r="H74" s="488"/>
      <c r="I74" s="488"/>
      <c r="J74" s="494" t="str">
        <f>IF(基本情報入力シート!M113="","",基本情報入力シート!M113)</f>
        <v/>
      </c>
      <c r="K74" s="495" t="str">
        <f>IF(基本情報入力シート!R113="","",基本情報入力シート!R113)</f>
        <v/>
      </c>
      <c r="L74" s="495" t="str">
        <f>IF(基本情報入力シート!W113="","",基本情報入力シート!W113)</f>
        <v/>
      </c>
      <c r="M74" s="502" t="str">
        <f>IF(基本情報入力シート!X113="","",基本情報入力シート!X113)</f>
        <v/>
      </c>
      <c r="N74" s="512" t="str">
        <f>IF(基本情報入力シート!Y113="","",基本情報入力シート!Y113)</f>
        <v/>
      </c>
      <c r="O74" s="605"/>
      <c r="P74" s="610"/>
      <c r="Q74" s="610"/>
      <c r="R74" s="614" t="e">
        <v>#N/A</v>
      </c>
      <c r="S74" s="618"/>
      <c r="T74" s="623"/>
      <c r="U74" s="623"/>
      <c r="V74" s="627" t="e">
        <v>#N/A</v>
      </c>
      <c r="W74" s="633"/>
      <c r="X74" s="638"/>
      <c r="Y74" s="614" t="e">
        <v>#N/A</v>
      </c>
      <c r="Z74" s="614"/>
      <c r="AA74" s="618"/>
      <c r="AB74" s="637"/>
      <c r="AC74" s="651" t="e">
        <v>#N/A</v>
      </c>
      <c r="AD74" s="653" t="str">
        <f t="shared" si="0"/>
        <v/>
      </c>
      <c r="AE74" s="583" t="str">
        <f t="shared" si="1"/>
        <v/>
      </c>
      <c r="AF74" s="654" t="str">
        <f>IF(O74="","",'別紙様式3-2（４・５月）'!O76&amp;'別紙様式3-2（４・５月）'!P76&amp;'別紙様式3-2（４・５月）'!Q76&amp;"から"&amp;O74)</f>
        <v/>
      </c>
      <c r="AG74" s="654" t="str">
        <f>IF(OR(W74="",W74="―"),"",'別紙様式3-2（４・５月）'!O76&amp;'別紙様式3-2（４・５月）'!P76&amp;'別紙様式3-2（４・５月）'!Q76&amp;"から"&amp;W74)</f>
        <v/>
      </c>
      <c r="AH74" s="470"/>
      <c r="AI74" s="470"/>
      <c r="AJ74" s="470"/>
      <c r="AK74" s="470"/>
      <c r="AL74" s="470"/>
      <c r="AM74" s="470"/>
      <c r="AN74" s="470"/>
      <c r="AO74" s="470"/>
    </row>
    <row r="75" spans="1:41" s="1" customFormat="1" ht="24.9" customHeight="1">
      <c r="A75" s="592">
        <v>62</v>
      </c>
      <c r="B75" s="488" t="str">
        <f>IF(基本情報入力シート!C114="","",基本情報入力シート!C114)</f>
        <v/>
      </c>
      <c r="C75" s="488"/>
      <c r="D75" s="488"/>
      <c r="E75" s="488"/>
      <c r="F75" s="488"/>
      <c r="G75" s="488"/>
      <c r="H75" s="488"/>
      <c r="I75" s="488"/>
      <c r="J75" s="494" t="str">
        <f>IF(基本情報入力シート!M114="","",基本情報入力シート!M114)</f>
        <v/>
      </c>
      <c r="K75" s="495" t="str">
        <f>IF(基本情報入力シート!R114="","",基本情報入力シート!R114)</f>
        <v/>
      </c>
      <c r="L75" s="495" t="str">
        <f>IF(基本情報入力シート!W114="","",基本情報入力シート!W114)</f>
        <v/>
      </c>
      <c r="M75" s="502" t="str">
        <f>IF(基本情報入力シート!X114="","",基本情報入力シート!X114)</f>
        <v/>
      </c>
      <c r="N75" s="512" t="str">
        <f>IF(基本情報入力シート!Y114="","",基本情報入力シート!Y114)</f>
        <v/>
      </c>
      <c r="O75" s="605"/>
      <c r="P75" s="610"/>
      <c r="Q75" s="610"/>
      <c r="R75" s="614" t="e">
        <v>#N/A</v>
      </c>
      <c r="S75" s="618"/>
      <c r="T75" s="623"/>
      <c r="U75" s="623"/>
      <c r="V75" s="627" t="e">
        <v>#N/A</v>
      </c>
      <c r="W75" s="633"/>
      <c r="X75" s="638"/>
      <c r="Y75" s="614" t="e">
        <v>#N/A</v>
      </c>
      <c r="Z75" s="614"/>
      <c r="AA75" s="618"/>
      <c r="AB75" s="637"/>
      <c r="AC75" s="651" t="e">
        <v>#N/A</v>
      </c>
      <c r="AD75" s="653" t="str">
        <f t="shared" si="0"/>
        <v/>
      </c>
      <c r="AE75" s="583" t="str">
        <f t="shared" si="1"/>
        <v/>
      </c>
      <c r="AF75" s="654" t="str">
        <f>IF(O75="","",'別紙様式3-2（４・５月）'!O77&amp;'別紙様式3-2（４・５月）'!P77&amp;'別紙様式3-2（４・５月）'!Q77&amp;"から"&amp;O75)</f>
        <v/>
      </c>
      <c r="AG75" s="654" t="str">
        <f>IF(OR(W75="",W75="―"),"",'別紙様式3-2（４・５月）'!O77&amp;'別紙様式3-2（４・５月）'!P77&amp;'別紙様式3-2（４・５月）'!Q77&amp;"から"&amp;W75)</f>
        <v/>
      </c>
      <c r="AH75" s="470"/>
      <c r="AI75" s="470"/>
      <c r="AJ75" s="470"/>
      <c r="AK75" s="470"/>
      <c r="AL75" s="470"/>
      <c r="AM75" s="470"/>
      <c r="AN75" s="470"/>
      <c r="AO75" s="470"/>
    </row>
    <row r="76" spans="1:41" s="1" customFormat="1" ht="24.9" customHeight="1">
      <c r="A76" s="592">
        <v>63</v>
      </c>
      <c r="B76" s="488" t="str">
        <f>IF(基本情報入力シート!C115="","",基本情報入力シート!C115)</f>
        <v/>
      </c>
      <c r="C76" s="488"/>
      <c r="D76" s="488"/>
      <c r="E76" s="488"/>
      <c r="F76" s="488"/>
      <c r="G76" s="488"/>
      <c r="H76" s="488"/>
      <c r="I76" s="488"/>
      <c r="J76" s="494" t="str">
        <f>IF(基本情報入力シート!M115="","",基本情報入力シート!M115)</f>
        <v/>
      </c>
      <c r="K76" s="495" t="str">
        <f>IF(基本情報入力シート!R115="","",基本情報入力シート!R115)</f>
        <v/>
      </c>
      <c r="L76" s="495" t="str">
        <f>IF(基本情報入力シート!W115="","",基本情報入力シート!W115)</f>
        <v/>
      </c>
      <c r="M76" s="502" t="str">
        <f>IF(基本情報入力シート!X115="","",基本情報入力シート!X115)</f>
        <v/>
      </c>
      <c r="N76" s="512" t="str">
        <f>IF(基本情報入力シート!Y115="","",基本情報入力シート!Y115)</f>
        <v/>
      </c>
      <c r="O76" s="605"/>
      <c r="P76" s="610"/>
      <c r="Q76" s="610"/>
      <c r="R76" s="614" t="e">
        <v>#N/A</v>
      </c>
      <c r="S76" s="618"/>
      <c r="T76" s="623"/>
      <c r="U76" s="623"/>
      <c r="V76" s="627" t="e">
        <v>#N/A</v>
      </c>
      <c r="W76" s="633"/>
      <c r="X76" s="638"/>
      <c r="Y76" s="614" t="e">
        <v>#N/A</v>
      </c>
      <c r="Z76" s="614"/>
      <c r="AA76" s="618"/>
      <c r="AB76" s="637"/>
      <c r="AC76" s="651" t="e">
        <v>#N/A</v>
      </c>
      <c r="AD76" s="653" t="str">
        <f t="shared" si="0"/>
        <v/>
      </c>
      <c r="AE76" s="583" t="str">
        <f t="shared" si="1"/>
        <v/>
      </c>
      <c r="AF76" s="654" t="str">
        <f>IF(O76="","",'別紙様式3-2（４・５月）'!O78&amp;'別紙様式3-2（４・５月）'!P78&amp;'別紙様式3-2（４・５月）'!Q78&amp;"から"&amp;O76)</f>
        <v/>
      </c>
      <c r="AG76" s="654" t="str">
        <f>IF(OR(W76="",W76="―"),"",'別紙様式3-2（４・５月）'!O78&amp;'別紙様式3-2（４・５月）'!P78&amp;'別紙様式3-2（４・５月）'!Q78&amp;"から"&amp;W76)</f>
        <v/>
      </c>
      <c r="AH76" s="470"/>
      <c r="AI76" s="470"/>
      <c r="AJ76" s="470"/>
      <c r="AK76" s="470"/>
      <c r="AL76" s="470"/>
      <c r="AM76" s="470"/>
      <c r="AN76" s="470"/>
      <c r="AO76" s="470"/>
    </row>
    <row r="77" spans="1:41" s="1" customFormat="1" ht="24.9" customHeight="1">
      <c r="A77" s="592">
        <v>64</v>
      </c>
      <c r="B77" s="488" t="str">
        <f>IF(基本情報入力シート!C116="","",基本情報入力シート!C116)</f>
        <v/>
      </c>
      <c r="C77" s="488"/>
      <c r="D77" s="488"/>
      <c r="E77" s="488"/>
      <c r="F77" s="488"/>
      <c r="G77" s="488"/>
      <c r="H77" s="488"/>
      <c r="I77" s="488"/>
      <c r="J77" s="494" t="str">
        <f>IF(基本情報入力シート!M116="","",基本情報入力シート!M116)</f>
        <v/>
      </c>
      <c r="K77" s="495" t="str">
        <f>IF(基本情報入力シート!R116="","",基本情報入力シート!R116)</f>
        <v/>
      </c>
      <c r="L77" s="495" t="str">
        <f>IF(基本情報入力シート!W116="","",基本情報入力シート!W116)</f>
        <v/>
      </c>
      <c r="M77" s="502" t="str">
        <f>IF(基本情報入力シート!X116="","",基本情報入力シート!X116)</f>
        <v/>
      </c>
      <c r="N77" s="512" t="str">
        <f>IF(基本情報入力シート!Y116="","",基本情報入力シート!Y116)</f>
        <v/>
      </c>
      <c r="O77" s="605"/>
      <c r="P77" s="610"/>
      <c r="Q77" s="610"/>
      <c r="R77" s="614" t="e">
        <v>#N/A</v>
      </c>
      <c r="S77" s="618"/>
      <c r="T77" s="623"/>
      <c r="U77" s="623"/>
      <c r="V77" s="627" t="e">
        <v>#N/A</v>
      </c>
      <c r="W77" s="633"/>
      <c r="X77" s="638"/>
      <c r="Y77" s="614" t="e">
        <v>#N/A</v>
      </c>
      <c r="Z77" s="614"/>
      <c r="AA77" s="618"/>
      <c r="AB77" s="637"/>
      <c r="AC77" s="651" t="e">
        <v>#N/A</v>
      </c>
      <c r="AD77" s="653" t="str">
        <f t="shared" si="0"/>
        <v/>
      </c>
      <c r="AE77" s="583" t="str">
        <f t="shared" si="1"/>
        <v/>
      </c>
      <c r="AF77" s="654" t="str">
        <f>IF(O77="","",'別紙様式3-2（４・５月）'!O79&amp;'別紙様式3-2（４・５月）'!P79&amp;'別紙様式3-2（４・５月）'!Q79&amp;"から"&amp;O77)</f>
        <v/>
      </c>
      <c r="AG77" s="654" t="str">
        <f>IF(OR(W77="",W77="―"),"",'別紙様式3-2（４・５月）'!O79&amp;'別紙様式3-2（４・５月）'!P79&amp;'別紙様式3-2（４・５月）'!Q79&amp;"から"&amp;W77)</f>
        <v/>
      </c>
      <c r="AH77" s="470"/>
      <c r="AI77" s="470"/>
      <c r="AJ77" s="470"/>
      <c r="AK77" s="470"/>
      <c r="AL77" s="470"/>
      <c r="AM77" s="470"/>
      <c r="AN77" s="470"/>
      <c r="AO77" s="470"/>
    </row>
    <row r="78" spans="1:41" s="1" customFormat="1" ht="24.9" customHeight="1">
      <c r="A78" s="592">
        <v>65</v>
      </c>
      <c r="B78" s="488" t="str">
        <f>IF(基本情報入力シート!C117="","",基本情報入力シート!C117)</f>
        <v/>
      </c>
      <c r="C78" s="488"/>
      <c r="D78" s="488"/>
      <c r="E78" s="488"/>
      <c r="F78" s="488"/>
      <c r="G78" s="488"/>
      <c r="H78" s="488"/>
      <c r="I78" s="488"/>
      <c r="J78" s="494" t="str">
        <f>IF(基本情報入力シート!M117="","",基本情報入力シート!M117)</f>
        <v/>
      </c>
      <c r="K78" s="495" t="str">
        <f>IF(基本情報入力シート!R117="","",基本情報入力シート!R117)</f>
        <v/>
      </c>
      <c r="L78" s="495" t="str">
        <f>IF(基本情報入力シート!W117="","",基本情報入力シート!W117)</f>
        <v/>
      </c>
      <c r="M78" s="502" t="str">
        <f>IF(基本情報入力シート!X117="","",基本情報入力シート!X117)</f>
        <v/>
      </c>
      <c r="N78" s="512" t="str">
        <f>IF(基本情報入力シート!Y117="","",基本情報入力シート!Y117)</f>
        <v/>
      </c>
      <c r="O78" s="605"/>
      <c r="P78" s="610"/>
      <c r="Q78" s="610"/>
      <c r="R78" s="614" t="e">
        <v>#N/A</v>
      </c>
      <c r="S78" s="618"/>
      <c r="T78" s="623"/>
      <c r="U78" s="623"/>
      <c r="V78" s="627" t="e">
        <v>#N/A</v>
      </c>
      <c r="W78" s="633"/>
      <c r="X78" s="638"/>
      <c r="Y78" s="614" t="e">
        <v>#N/A</v>
      </c>
      <c r="Z78" s="614"/>
      <c r="AA78" s="618"/>
      <c r="AB78" s="637"/>
      <c r="AC78" s="651" t="e">
        <v>#N/A</v>
      </c>
      <c r="AD78" s="653" t="str">
        <f t="shared" ref="AD78:AD141"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83" t="str">
        <f t="shared" ref="AE78:AE141"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54" t="str">
        <f>IF(O78="","",'別紙様式3-2（４・５月）'!O80&amp;'別紙様式3-2（４・５月）'!P80&amp;'別紙様式3-2（４・５月）'!Q80&amp;"から"&amp;O78)</f>
        <v/>
      </c>
      <c r="AG78" s="654" t="str">
        <f>IF(OR(W78="",W78="―"),"",'別紙様式3-2（４・５月）'!O80&amp;'別紙様式3-2（４・５月）'!P80&amp;'別紙様式3-2（４・５月）'!Q80&amp;"から"&amp;W78)</f>
        <v/>
      </c>
      <c r="AH78" s="470"/>
      <c r="AI78" s="470"/>
      <c r="AJ78" s="470"/>
      <c r="AK78" s="470"/>
      <c r="AL78" s="470"/>
      <c r="AM78" s="470"/>
      <c r="AN78" s="470"/>
      <c r="AO78" s="470"/>
    </row>
    <row r="79" spans="1:41" s="1" customFormat="1" ht="24.9" customHeight="1">
      <c r="A79" s="592">
        <v>66</v>
      </c>
      <c r="B79" s="488" t="str">
        <f>IF(基本情報入力シート!C118="","",基本情報入力シート!C118)</f>
        <v/>
      </c>
      <c r="C79" s="488"/>
      <c r="D79" s="488"/>
      <c r="E79" s="488"/>
      <c r="F79" s="488"/>
      <c r="G79" s="488"/>
      <c r="H79" s="488"/>
      <c r="I79" s="488"/>
      <c r="J79" s="494" t="str">
        <f>IF(基本情報入力シート!M118="","",基本情報入力シート!M118)</f>
        <v/>
      </c>
      <c r="K79" s="495" t="str">
        <f>IF(基本情報入力シート!R118="","",基本情報入力シート!R118)</f>
        <v/>
      </c>
      <c r="L79" s="495" t="str">
        <f>IF(基本情報入力シート!W118="","",基本情報入力シート!W118)</f>
        <v/>
      </c>
      <c r="M79" s="502" t="str">
        <f>IF(基本情報入力シート!X118="","",基本情報入力シート!X118)</f>
        <v/>
      </c>
      <c r="N79" s="512" t="str">
        <f>IF(基本情報入力シート!Y118="","",基本情報入力シート!Y118)</f>
        <v/>
      </c>
      <c r="O79" s="605"/>
      <c r="P79" s="610"/>
      <c r="Q79" s="610"/>
      <c r="R79" s="614" t="e">
        <v>#N/A</v>
      </c>
      <c r="S79" s="618"/>
      <c r="T79" s="623"/>
      <c r="U79" s="623"/>
      <c r="V79" s="627" t="e">
        <v>#N/A</v>
      </c>
      <c r="W79" s="633"/>
      <c r="X79" s="638"/>
      <c r="Y79" s="614" t="e">
        <v>#N/A</v>
      </c>
      <c r="Z79" s="614"/>
      <c r="AA79" s="618"/>
      <c r="AB79" s="637"/>
      <c r="AC79" s="651" t="e">
        <v>#N/A</v>
      </c>
      <c r="AD79" s="653" t="str">
        <f t="shared" si="2"/>
        <v/>
      </c>
      <c r="AE79" s="583" t="str">
        <f t="shared" si="3"/>
        <v/>
      </c>
      <c r="AF79" s="654" t="str">
        <f>IF(O79="","",'別紙様式3-2（４・５月）'!O81&amp;'別紙様式3-2（４・５月）'!P81&amp;'別紙様式3-2（４・５月）'!Q81&amp;"から"&amp;O79)</f>
        <v/>
      </c>
      <c r="AG79" s="654" t="str">
        <f>IF(OR(W79="",W79="―"),"",'別紙様式3-2（４・５月）'!O81&amp;'別紙様式3-2（４・５月）'!P81&amp;'別紙様式3-2（４・５月）'!Q81&amp;"から"&amp;W79)</f>
        <v/>
      </c>
      <c r="AH79" s="470"/>
      <c r="AI79" s="470"/>
      <c r="AJ79" s="470"/>
      <c r="AK79" s="470"/>
      <c r="AL79" s="470"/>
      <c r="AM79" s="470"/>
      <c r="AN79" s="470"/>
      <c r="AO79" s="470"/>
    </row>
    <row r="80" spans="1:41" s="1" customFormat="1" ht="24.9" customHeight="1">
      <c r="A80" s="592">
        <v>67</v>
      </c>
      <c r="B80" s="488" t="str">
        <f>IF(基本情報入力シート!C119="","",基本情報入力シート!C119)</f>
        <v/>
      </c>
      <c r="C80" s="488"/>
      <c r="D80" s="488"/>
      <c r="E80" s="488"/>
      <c r="F80" s="488"/>
      <c r="G80" s="488"/>
      <c r="H80" s="488"/>
      <c r="I80" s="488"/>
      <c r="J80" s="494" t="str">
        <f>IF(基本情報入力シート!M119="","",基本情報入力シート!M119)</f>
        <v/>
      </c>
      <c r="K80" s="495" t="str">
        <f>IF(基本情報入力シート!R119="","",基本情報入力シート!R119)</f>
        <v/>
      </c>
      <c r="L80" s="495" t="str">
        <f>IF(基本情報入力シート!W119="","",基本情報入力シート!W119)</f>
        <v/>
      </c>
      <c r="M80" s="502" t="str">
        <f>IF(基本情報入力シート!X119="","",基本情報入力シート!X119)</f>
        <v/>
      </c>
      <c r="N80" s="512" t="str">
        <f>IF(基本情報入力シート!Y119="","",基本情報入力シート!Y119)</f>
        <v/>
      </c>
      <c r="O80" s="605"/>
      <c r="P80" s="610"/>
      <c r="Q80" s="610"/>
      <c r="R80" s="614" t="e">
        <v>#N/A</v>
      </c>
      <c r="S80" s="618"/>
      <c r="T80" s="623"/>
      <c r="U80" s="623"/>
      <c r="V80" s="627" t="e">
        <v>#N/A</v>
      </c>
      <c r="W80" s="633"/>
      <c r="X80" s="638"/>
      <c r="Y80" s="614" t="e">
        <v>#N/A</v>
      </c>
      <c r="Z80" s="614"/>
      <c r="AA80" s="618"/>
      <c r="AB80" s="637"/>
      <c r="AC80" s="651" t="e">
        <v>#N/A</v>
      </c>
      <c r="AD80" s="653" t="str">
        <f t="shared" si="2"/>
        <v/>
      </c>
      <c r="AE80" s="583" t="str">
        <f t="shared" si="3"/>
        <v/>
      </c>
      <c r="AF80" s="654" t="str">
        <f>IF(O80="","",'別紙様式3-2（４・５月）'!O82&amp;'別紙様式3-2（４・５月）'!P82&amp;'別紙様式3-2（４・５月）'!Q82&amp;"から"&amp;O80)</f>
        <v/>
      </c>
      <c r="AG80" s="654" t="str">
        <f>IF(OR(W80="",W80="―"),"",'別紙様式3-2（４・５月）'!O82&amp;'別紙様式3-2（４・５月）'!P82&amp;'別紙様式3-2（４・５月）'!Q82&amp;"から"&amp;W80)</f>
        <v/>
      </c>
      <c r="AH80" s="470"/>
      <c r="AI80" s="470"/>
      <c r="AJ80" s="470"/>
      <c r="AK80" s="470"/>
      <c r="AL80" s="470"/>
      <c r="AM80" s="470"/>
      <c r="AN80" s="470"/>
      <c r="AO80" s="470"/>
    </row>
    <row r="81" spans="1:41" s="1" customFormat="1" ht="24.9" customHeight="1">
      <c r="A81" s="592">
        <v>68</v>
      </c>
      <c r="B81" s="488" t="str">
        <f>IF(基本情報入力シート!C120="","",基本情報入力シート!C120)</f>
        <v/>
      </c>
      <c r="C81" s="488"/>
      <c r="D81" s="488"/>
      <c r="E81" s="488"/>
      <c r="F81" s="488"/>
      <c r="G81" s="488"/>
      <c r="H81" s="488"/>
      <c r="I81" s="488"/>
      <c r="J81" s="494" t="str">
        <f>IF(基本情報入力シート!M120="","",基本情報入力シート!M120)</f>
        <v/>
      </c>
      <c r="K81" s="495" t="str">
        <f>IF(基本情報入力シート!R120="","",基本情報入力シート!R120)</f>
        <v/>
      </c>
      <c r="L81" s="495" t="str">
        <f>IF(基本情報入力シート!W120="","",基本情報入力シート!W120)</f>
        <v/>
      </c>
      <c r="M81" s="502" t="str">
        <f>IF(基本情報入力シート!X120="","",基本情報入力シート!X120)</f>
        <v/>
      </c>
      <c r="N81" s="512" t="str">
        <f>IF(基本情報入力シート!Y120="","",基本情報入力シート!Y120)</f>
        <v/>
      </c>
      <c r="O81" s="605"/>
      <c r="P81" s="610"/>
      <c r="Q81" s="610"/>
      <c r="R81" s="614" t="e">
        <v>#N/A</v>
      </c>
      <c r="S81" s="618"/>
      <c r="T81" s="623"/>
      <c r="U81" s="623"/>
      <c r="V81" s="627" t="e">
        <v>#N/A</v>
      </c>
      <c r="W81" s="633"/>
      <c r="X81" s="638"/>
      <c r="Y81" s="614" t="e">
        <v>#N/A</v>
      </c>
      <c r="Z81" s="614"/>
      <c r="AA81" s="618"/>
      <c r="AB81" s="637"/>
      <c r="AC81" s="651" t="e">
        <v>#N/A</v>
      </c>
      <c r="AD81" s="653" t="str">
        <f t="shared" si="2"/>
        <v/>
      </c>
      <c r="AE81" s="583" t="str">
        <f t="shared" si="3"/>
        <v/>
      </c>
      <c r="AF81" s="654" t="str">
        <f>IF(O81="","",'別紙様式3-2（４・５月）'!O83&amp;'別紙様式3-2（４・５月）'!P83&amp;'別紙様式3-2（４・５月）'!Q83&amp;"から"&amp;O81)</f>
        <v/>
      </c>
      <c r="AG81" s="654" t="str">
        <f>IF(OR(W81="",W81="―"),"",'別紙様式3-2（４・５月）'!O83&amp;'別紙様式3-2（４・５月）'!P83&amp;'別紙様式3-2（４・５月）'!Q83&amp;"から"&amp;W81)</f>
        <v/>
      </c>
      <c r="AH81" s="470"/>
      <c r="AI81" s="470"/>
      <c r="AJ81" s="470"/>
      <c r="AK81" s="470"/>
      <c r="AL81" s="470"/>
      <c r="AM81" s="470"/>
      <c r="AN81" s="470"/>
      <c r="AO81" s="470"/>
    </row>
    <row r="82" spans="1:41" s="1" customFormat="1" ht="24.9" customHeight="1">
      <c r="A82" s="592">
        <v>69</v>
      </c>
      <c r="B82" s="488" t="str">
        <f>IF(基本情報入力シート!C121="","",基本情報入力シート!C121)</f>
        <v/>
      </c>
      <c r="C82" s="488"/>
      <c r="D82" s="488"/>
      <c r="E82" s="488"/>
      <c r="F82" s="488"/>
      <c r="G82" s="488"/>
      <c r="H82" s="488"/>
      <c r="I82" s="488"/>
      <c r="J82" s="494" t="str">
        <f>IF(基本情報入力シート!M121="","",基本情報入力シート!M121)</f>
        <v/>
      </c>
      <c r="K82" s="495" t="str">
        <f>IF(基本情報入力シート!R121="","",基本情報入力シート!R121)</f>
        <v/>
      </c>
      <c r="L82" s="495" t="str">
        <f>IF(基本情報入力シート!W121="","",基本情報入力シート!W121)</f>
        <v/>
      </c>
      <c r="M82" s="502" t="str">
        <f>IF(基本情報入力シート!X121="","",基本情報入力シート!X121)</f>
        <v/>
      </c>
      <c r="N82" s="512" t="str">
        <f>IF(基本情報入力シート!Y121="","",基本情報入力シート!Y121)</f>
        <v/>
      </c>
      <c r="O82" s="605"/>
      <c r="P82" s="610"/>
      <c r="Q82" s="610"/>
      <c r="R82" s="614" t="e">
        <v>#N/A</v>
      </c>
      <c r="S82" s="618"/>
      <c r="T82" s="623"/>
      <c r="U82" s="623"/>
      <c r="V82" s="627" t="e">
        <v>#N/A</v>
      </c>
      <c r="W82" s="633"/>
      <c r="X82" s="638"/>
      <c r="Y82" s="614" t="e">
        <v>#N/A</v>
      </c>
      <c r="Z82" s="614"/>
      <c r="AA82" s="618"/>
      <c r="AB82" s="637"/>
      <c r="AC82" s="651" t="e">
        <v>#N/A</v>
      </c>
      <c r="AD82" s="653" t="str">
        <f t="shared" si="2"/>
        <v/>
      </c>
      <c r="AE82" s="583" t="str">
        <f t="shared" si="3"/>
        <v/>
      </c>
      <c r="AF82" s="654" t="str">
        <f>IF(O82="","",'別紙様式3-2（４・５月）'!O84&amp;'別紙様式3-2（４・５月）'!P84&amp;'別紙様式3-2（４・５月）'!Q84&amp;"から"&amp;O82)</f>
        <v/>
      </c>
      <c r="AG82" s="654" t="str">
        <f>IF(OR(W82="",W82="―"),"",'別紙様式3-2（４・５月）'!O84&amp;'別紙様式3-2（４・５月）'!P84&amp;'別紙様式3-2（４・５月）'!Q84&amp;"から"&amp;W82)</f>
        <v/>
      </c>
      <c r="AH82" s="470"/>
      <c r="AI82" s="470"/>
      <c r="AJ82" s="470"/>
      <c r="AK82" s="470"/>
      <c r="AL82" s="470"/>
      <c r="AM82" s="470"/>
      <c r="AN82" s="470"/>
      <c r="AO82" s="470"/>
    </row>
    <row r="83" spans="1:41" s="1" customFormat="1" ht="24.9" customHeight="1">
      <c r="A83" s="592">
        <v>70</v>
      </c>
      <c r="B83" s="488" t="str">
        <f>IF(基本情報入力シート!C122="","",基本情報入力シート!C122)</f>
        <v/>
      </c>
      <c r="C83" s="488"/>
      <c r="D83" s="488"/>
      <c r="E83" s="488"/>
      <c r="F83" s="488"/>
      <c r="G83" s="488"/>
      <c r="H83" s="488"/>
      <c r="I83" s="488"/>
      <c r="J83" s="494" t="str">
        <f>IF(基本情報入力シート!M122="","",基本情報入力シート!M122)</f>
        <v/>
      </c>
      <c r="K83" s="495" t="str">
        <f>IF(基本情報入力シート!R122="","",基本情報入力シート!R122)</f>
        <v/>
      </c>
      <c r="L83" s="495" t="str">
        <f>IF(基本情報入力シート!W122="","",基本情報入力シート!W122)</f>
        <v/>
      </c>
      <c r="M83" s="502" t="str">
        <f>IF(基本情報入力シート!X122="","",基本情報入力シート!X122)</f>
        <v/>
      </c>
      <c r="N83" s="512" t="str">
        <f>IF(基本情報入力シート!Y122="","",基本情報入力シート!Y122)</f>
        <v/>
      </c>
      <c r="O83" s="605"/>
      <c r="P83" s="610"/>
      <c r="Q83" s="610"/>
      <c r="R83" s="614" t="e">
        <v>#N/A</v>
      </c>
      <c r="S83" s="618"/>
      <c r="T83" s="623"/>
      <c r="U83" s="623"/>
      <c r="V83" s="627" t="e">
        <v>#N/A</v>
      </c>
      <c r="W83" s="633"/>
      <c r="X83" s="638"/>
      <c r="Y83" s="614" t="e">
        <v>#N/A</v>
      </c>
      <c r="Z83" s="614"/>
      <c r="AA83" s="618"/>
      <c r="AB83" s="637"/>
      <c r="AC83" s="651" t="e">
        <v>#N/A</v>
      </c>
      <c r="AD83" s="653" t="str">
        <f t="shared" si="2"/>
        <v/>
      </c>
      <c r="AE83" s="583" t="str">
        <f t="shared" si="3"/>
        <v/>
      </c>
      <c r="AF83" s="654" t="str">
        <f>IF(O83="","",'別紙様式3-2（４・５月）'!O85&amp;'別紙様式3-2（４・５月）'!P85&amp;'別紙様式3-2（４・５月）'!Q85&amp;"から"&amp;O83)</f>
        <v/>
      </c>
      <c r="AG83" s="654" t="str">
        <f>IF(OR(W83="",W83="―"),"",'別紙様式3-2（４・５月）'!O85&amp;'別紙様式3-2（４・５月）'!P85&amp;'別紙様式3-2（４・５月）'!Q85&amp;"から"&amp;W83)</f>
        <v/>
      </c>
      <c r="AH83" s="470"/>
      <c r="AI83" s="470"/>
      <c r="AJ83" s="470"/>
      <c r="AK83" s="470"/>
      <c r="AL83" s="470"/>
      <c r="AM83" s="470"/>
      <c r="AN83" s="470"/>
      <c r="AO83" s="470"/>
    </row>
    <row r="84" spans="1:41" s="1" customFormat="1" ht="24.9" customHeight="1">
      <c r="A84" s="592">
        <v>71</v>
      </c>
      <c r="B84" s="488" t="str">
        <f>IF(基本情報入力シート!C123="","",基本情報入力シート!C123)</f>
        <v/>
      </c>
      <c r="C84" s="488"/>
      <c r="D84" s="488"/>
      <c r="E84" s="488"/>
      <c r="F84" s="488"/>
      <c r="G84" s="488"/>
      <c r="H84" s="488"/>
      <c r="I84" s="488"/>
      <c r="J84" s="494" t="str">
        <f>IF(基本情報入力シート!M123="","",基本情報入力シート!M123)</f>
        <v/>
      </c>
      <c r="K84" s="495" t="str">
        <f>IF(基本情報入力シート!R123="","",基本情報入力シート!R123)</f>
        <v/>
      </c>
      <c r="L84" s="495" t="str">
        <f>IF(基本情報入力シート!W123="","",基本情報入力シート!W123)</f>
        <v/>
      </c>
      <c r="M84" s="502" t="str">
        <f>IF(基本情報入力シート!X123="","",基本情報入力シート!X123)</f>
        <v/>
      </c>
      <c r="N84" s="512" t="str">
        <f>IF(基本情報入力シート!Y123="","",基本情報入力シート!Y123)</f>
        <v/>
      </c>
      <c r="O84" s="605"/>
      <c r="P84" s="610"/>
      <c r="Q84" s="610"/>
      <c r="R84" s="614" t="e">
        <v>#N/A</v>
      </c>
      <c r="S84" s="618"/>
      <c r="T84" s="623"/>
      <c r="U84" s="623"/>
      <c r="V84" s="627" t="e">
        <v>#N/A</v>
      </c>
      <c r="W84" s="633"/>
      <c r="X84" s="638"/>
      <c r="Y84" s="614" t="e">
        <v>#N/A</v>
      </c>
      <c r="Z84" s="614"/>
      <c r="AA84" s="618"/>
      <c r="AB84" s="637"/>
      <c r="AC84" s="651" t="e">
        <v>#N/A</v>
      </c>
      <c r="AD84" s="653" t="str">
        <f t="shared" si="2"/>
        <v/>
      </c>
      <c r="AE84" s="583" t="str">
        <f t="shared" si="3"/>
        <v/>
      </c>
      <c r="AF84" s="654" t="str">
        <f>IF(O84="","",'別紙様式3-2（４・５月）'!O86&amp;'別紙様式3-2（４・５月）'!P86&amp;'別紙様式3-2（４・５月）'!Q86&amp;"から"&amp;O84)</f>
        <v/>
      </c>
      <c r="AG84" s="654" t="str">
        <f>IF(OR(W84="",W84="―"),"",'別紙様式3-2（４・５月）'!O86&amp;'別紙様式3-2（４・５月）'!P86&amp;'別紙様式3-2（４・５月）'!Q86&amp;"から"&amp;W84)</f>
        <v/>
      </c>
      <c r="AH84" s="470"/>
      <c r="AI84" s="470"/>
      <c r="AJ84" s="470"/>
      <c r="AK84" s="470"/>
      <c r="AL84" s="470"/>
      <c r="AM84" s="470"/>
      <c r="AN84" s="470"/>
      <c r="AO84" s="470"/>
    </row>
    <row r="85" spans="1:41" s="1" customFormat="1" ht="24.9" customHeight="1">
      <c r="A85" s="592">
        <v>72</v>
      </c>
      <c r="B85" s="488" t="str">
        <f>IF(基本情報入力シート!C124="","",基本情報入力シート!C124)</f>
        <v/>
      </c>
      <c r="C85" s="488"/>
      <c r="D85" s="488"/>
      <c r="E85" s="488"/>
      <c r="F85" s="488"/>
      <c r="G85" s="488"/>
      <c r="H85" s="488"/>
      <c r="I85" s="488"/>
      <c r="J85" s="494" t="str">
        <f>IF(基本情報入力シート!M124="","",基本情報入力シート!M124)</f>
        <v/>
      </c>
      <c r="K85" s="495" t="str">
        <f>IF(基本情報入力シート!R124="","",基本情報入力シート!R124)</f>
        <v/>
      </c>
      <c r="L85" s="495" t="str">
        <f>IF(基本情報入力シート!W124="","",基本情報入力シート!W124)</f>
        <v/>
      </c>
      <c r="M85" s="502" t="str">
        <f>IF(基本情報入力シート!X124="","",基本情報入力シート!X124)</f>
        <v/>
      </c>
      <c r="N85" s="512" t="str">
        <f>IF(基本情報入力シート!Y124="","",基本情報入力シート!Y124)</f>
        <v/>
      </c>
      <c r="O85" s="605"/>
      <c r="P85" s="610"/>
      <c r="Q85" s="610"/>
      <c r="R85" s="614" t="e">
        <v>#N/A</v>
      </c>
      <c r="S85" s="618"/>
      <c r="T85" s="623"/>
      <c r="U85" s="623"/>
      <c r="V85" s="627" t="e">
        <v>#N/A</v>
      </c>
      <c r="W85" s="633"/>
      <c r="X85" s="638"/>
      <c r="Y85" s="614" t="e">
        <v>#N/A</v>
      </c>
      <c r="Z85" s="614"/>
      <c r="AA85" s="618"/>
      <c r="AB85" s="637"/>
      <c r="AC85" s="651" t="e">
        <v>#N/A</v>
      </c>
      <c r="AD85" s="653" t="str">
        <f t="shared" si="2"/>
        <v/>
      </c>
      <c r="AE85" s="583" t="str">
        <f t="shared" si="3"/>
        <v/>
      </c>
      <c r="AF85" s="654" t="str">
        <f>IF(O85="","",'別紙様式3-2（４・５月）'!O87&amp;'別紙様式3-2（４・５月）'!P87&amp;'別紙様式3-2（４・５月）'!Q87&amp;"から"&amp;O85)</f>
        <v/>
      </c>
      <c r="AG85" s="654" t="str">
        <f>IF(OR(W85="",W85="―"),"",'別紙様式3-2（４・５月）'!O87&amp;'別紙様式3-2（４・５月）'!P87&amp;'別紙様式3-2（４・５月）'!Q87&amp;"から"&amp;W85)</f>
        <v/>
      </c>
      <c r="AH85" s="470"/>
      <c r="AI85" s="470"/>
      <c r="AJ85" s="470"/>
      <c r="AK85" s="470"/>
      <c r="AL85" s="470"/>
      <c r="AM85" s="470"/>
      <c r="AN85" s="470"/>
      <c r="AO85" s="470"/>
    </row>
    <row r="86" spans="1:41" s="1" customFormat="1" ht="24.9" customHeight="1">
      <c r="A86" s="592">
        <v>73</v>
      </c>
      <c r="B86" s="488" t="str">
        <f>IF(基本情報入力シート!C125="","",基本情報入力シート!C125)</f>
        <v/>
      </c>
      <c r="C86" s="488"/>
      <c r="D86" s="488"/>
      <c r="E86" s="488"/>
      <c r="F86" s="488"/>
      <c r="G86" s="488"/>
      <c r="H86" s="488"/>
      <c r="I86" s="488"/>
      <c r="J86" s="494" t="str">
        <f>IF(基本情報入力シート!M125="","",基本情報入力シート!M125)</f>
        <v/>
      </c>
      <c r="K86" s="495" t="str">
        <f>IF(基本情報入力シート!R125="","",基本情報入力シート!R125)</f>
        <v/>
      </c>
      <c r="L86" s="495" t="str">
        <f>IF(基本情報入力シート!W125="","",基本情報入力シート!W125)</f>
        <v/>
      </c>
      <c r="M86" s="502" t="str">
        <f>IF(基本情報入力シート!X125="","",基本情報入力シート!X125)</f>
        <v/>
      </c>
      <c r="N86" s="512" t="str">
        <f>IF(基本情報入力シート!Y125="","",基本情報入力シート!Y125)</f>
        <v/>
      </c>
      <c r="O86" s="605"/>
      <c r="P86" s="610"/>
      <c r="Q86" s="610"/>
      <c r="R86" s="614" t="e">
        <v>#N/A</v>
      </c>
      <c r="S86" s="618"/>
      <c r="T86" s="623"/>
      <c r="U86" s="623"/>
      <c r="V86" s="627" t="e">
        <v>#N/A</v>
      </c>
      <c r="W86" s="633"/>
      <c r="X86" s="638"/>
      <c r="Y86" s="614" t="e">
        <v>#N/A</v>
      </c>
      <c r="Z86" s="614"/>
      <c r="AA86" s="618"/>
      <c r="AB86" s="637"/>
      <c r="AC86" s="651" t="e">
        <v>#N/A</v>
      </c>
      <c r="AD86" s="653" t="str">
        <f t="shared" si="2"/>
        <v/>
      </c>
      <c r="AE86" s="583" t="str">
        <f t="shared" si="3"/>
        <v/>
      </c>
      <c r="AF86" s="654" t="str">
        <f>IF(O86="","",'別紙様式3-2（４・５月）'!O88&amp;'別紙様式3-2（４・５月）'!P88&amp;'別紙様式3-2（４・５月）'!Q88&amp;"から"&amp;O86)</f>
        <v/>
      </c>
      <c r="AG86" s="654" t="str">
        <f>IF(OR(W86="",W86="―"),"",'別紙様式3-2（４・５月）'!O88&amp;'別紙様式3-2（４・５月）'!P88&amp;'別紙様式3-2（４・５月）'!Q88&amp;"から"&amp;W86)</f>
        <v/>
      </c>
      <c r="AH86" s="470"/>
      <c r="AI86" s="470"/>
      <c r="AJ86" s="470"/>
      <c r="AK86" s="470"/>
      <c r="AL86" s="470"/>
      <c r="AM86" s="470"/>
      <c r="AN86" s="470"/>
      <c r="AO86" s="470"/>
    </row>
    <row r="87" spans="1:41" s="1" customFormat="1" ht="24.9" customHeight="1">
      <c r="A87" s="592">
        <v>74</v>
      </c>
      <c r="B87" s="488" t="str">
        <f>IF(基本情報入力シート!C126="","",基本情報入力シート!C126)</f>
        <v/>
      </c>
      <c r="C87" s="488"/>
      <c r="D87" s="488"/>
      <c r="E87" s="488"/>
      <c r="F87" s="488"/>
      <c r="G87" s="488"/>
      <c r="H87" s="488"/>
      <c r="I87" s="488"/>
      <c r="J87" s="494" t="str">
        <f>IF(基本情報入力シート!M126="","",基本情報入力シート!M126)</f>
        <v/>
      </c>
      <c r="K87" s="495" t="str">
        <f>IF(基本情報入力シート!R126="","",基本情報入力シート!R126)</f>
        <v/>
      </c>
      <c r="L87" s="495" t="str">
        <f>IF(基本情報入力シート!W126="","",基本情報入力シート!W126)</f>
        <v/>
      </c>
      <c r="M87" s="502" t="str">
        <f>IF(基本情報入力シート!X126="","",基本情報入力シート!X126)</f>
        <v/>
      </c>
      <c r="N87" s="512" t="str">
        <f>IF(基本情報入力シート!Y126="","",基本情報入力シート!Y126)</f>
        <v/>
      </c>
      <c r="O87" s="605"/>
      <c r="P87" s="610"/>
      <c r="Q87" s="610"/>
      <c r="R87" s="614" t="e">
        <v>#N/A</v>
      </c>
      <c r="S87" s="618"/>
      <c r="T87" s="623"/>
      <c r="U87" s="623"/>
      <c r="V87" s="627" t="e">
        <v>#N/A</v>
      </c>
      <c r="W87" s="633"/>
      <c r="X87" s="638"/>
      <c r="Y87" s="614" t="e">
        <v>#N/A</v>
      </c>
      <c r="Z87" s="614"/>
      <c r="AA87" s="618"/>
      <c r="AB87" s="637"/>
      <c r="AC87" s="651" t="e">
        <v>#N/A</v>
      </c>
      <c r="AD87" s="653" t="str">
        <f t="shared" si="2"/>
        <v/>
      </c>
      <c r="AE87" s="583" t="str">
        <f t="shared" si="3"/>
        <v/>
      </c>
      <c r="AF87" s="654" t="str">
        <f>IF(O87="","",'別紙様式3-2（４・５月）'!O89&amp;'別紙様式3-2（４・５月）'!P89&amp;'別紙様式3-2（４・５月）'!Q89&amp;"から"&amp;O87)</f>
        <v/>
      </c>
      <c r="AG87" s="654" t="str">
        <f>IF(OR(W87="",W87="―"),"",'別紙様式3-2（４・５月）'!O89&amp;'別紙様式3-2（４・５月）'!P89&amp;'別紙様式3-2（４・５月）'!Q89&amp;"から"&amp;W87)</f>
        <v/>
      </c>
      <c r="AH87" s="470"/>
      <c r="AI87" s="470"/>
      <c r="AJ87" s="470"/>
      <c r="AK87" s="470"/>
      <c r="AL87" s="470"/>
      <c r="AM87" s="470"/>
      <c r="AN87" s="470"/>
      <c r="AO87" s="470"/>
    </row>
    <row r="88" spans="1:41" s="1" customFormat="1" ht="24.9" customHeight="1">
      <c r="A88" s="592">
        <v>75</v>
      </c>
      <c r="B88" s="488" t="str">
        <f>IF(基本情報入力シート!C127="","",基本情報入力シート!C127)</f>
        <v/>
      </c>
      <c r="C88" s="488"/>
      <c r="D88" s="488"/>
      <c r="E88" s="488"/>
      <c r="F88" s="488"/>
      <c r="G88" s="488"/>
      <c r="H88" s="488"/>
      <c r="I88" s="488"/>
      <c r="J88" s="494" t="str">
        <f>IF(基本情報入力シート!M127="","",基本情報入力シート!M127)</f>
        <v/>
      </c>
      <c r="K88" s="495" t="str">
        <f>IF(基本情報入力シート!R127="","",基本情報入力シート!R127)</f>
        <v/>
      </c>
      <c r="L88" s="495" t="str">
        <f>IF(基本情報入力シート!W127="","",基本情報入力シート!W127)</f>
        <v/>
      </c>
      <c r="M88" s="502" t="str">
        <f>IF(基本情報入力シート!X127="","",基本情報入力シート!X127)</f>
        <v/>
      </c>
      <c r="N88" s="512" t="str">
        <f>IF(基本情報入力シート!Y127="","",基本情報入力シート!Y127)</f>
        <v/>
      </c>
      <c r="O88" s="605"/>
      <c r="P88" s="610"/>
      <c r="Q88" s="610"/>
      <c r="R88" s="614" t="e">
        <v>#N/A</v>
      </c>
      <c r="S88" s="618"/>
      <c r="T88" s="623"/>
      <c r="U88" s="623"/>
      <c r="V88" s="627" t="e">
        <v>#N/A</v>
      </c>
      <c r="W88" s="633"/>
      <c r="X88" s="638"/>
      <c r="Y88" s="614" t="e">
        <v>#N/A</v>
      </c>
      <c r="Z88" s="614"/>
      <c r="AA88" s="618"/>
      <c r="AB88" s="637"/>
      <c r="AC88" s="651" t="e">
        <v>#N/A</v>
      </c>
      <c r="AD88" s="653" t="str">
        <f t="shared" si="2"/>
        <v/>
      </c>
      <c r="AE88" s="583" t="str">
        <f t="shared" si="3"/>
        <v/>
      </c>
      <c r="AF88" s="654" t="str">
        <f>IF(O88="","",'別紙様式3-2（４・５月）'!O90&amp;'別紙様式3-2（４・５月）'!P90&amp;'別紙様式3-2（４・５月）'!Q90&amp;"から"&amp;O88)</f>
        <v/>
      </c>
      <c r="AG88" s="654" t="str">
        <f>IF(OR(W88="",W88="―"),"",'別紙様式3-2（４・５月）'!O90&amp;'別紙様式3-2（４・５月）'!P90&amp;'別紙様式3-2（４・５月）'!Q90&amp;"から"&amp;W88)</f>
        <v/>
      </c>
      <c r="AH88" s="470"/>
      <c r="AI88" s="470"/>
      <c r="AJ88" s="470"/>
      <c r="AK88" s="470"/>
      <c r="AL88" s="470"/>
      <c r="AM88" s="470"/>
      <c r="AN88" s="470"/>
      <c r="AO88" s="470"/>
    </row>
    <row r="89" spans="1:41" s="1" customFormat="1" ht="24.9" customHeight="1">
      <c r="A89" s="592">
        <v>76</v>
      </c>
      <c r="B89" s="488" t="str">
        <f>IF(基本情報入力シート!C128="","",基本情報入力シート!C128)</f>
        <v/>
      </c>
      <c r="C89" s="488"/>
      <c r="D89" s="488"/>
      <c r="E89" s="488"/>
      <c r="F89" s="488"/>
      <c r="G89" s="488"/>
      <c r="H89" s="488"/>
      <c r="I89" s="488"/>
      <c r="J89" s="494" t="str">
        <f>IF(基本情報入力シート!M128="","",基本情報入力シート!M128)</f>
        <v/>
      </c>
      <c r="K89" s="495" t="str">
        <f>IF(基本情報入力シート!R128="","",基本情報入力シート!R128)</f>
        <v/>
      </c>
      <c r="L89" s="495" t="str">
        <f>IF(基本情報入力シート!W128="","",基本情報入力シート!W128)</f>
        <v/>
      </c>
      <c r="M89" s="502" t="str">
        <f>IF(基本情報入力シート!X128="","",基本情報入力シート!X128)</f>
        <v/>
      </c>
      <c r="N89" s="512" t="str">
        <f>IF(基本情報入力シート!Y128="","",基本情報入力シート!Y128)</f>
        <v/>
      </c>
      <c r="O89" s="605"/>
      <c r="P89" s="610"/>
      <c r="Q89" s="610"/>
      <c r="R89" s="614" t="e">
        <v>#N/A</v>
      </c>
      <c r="S89" s="618"/>
      <c r="T89" s="623"/>
      <c r="U89" s="623"/>
      <c r="V89" s="627" t="e">
        <v>#N/A</v>
      </c>
      <c r="W89" s="633"/>
      <c r="X89" s="638"/>
      <c r="Y89" s="614" t="e">
        <v>#N/A</v>
      </c>
      <c r="Z89" s="614"/>
      <c r="AA89" s="618"/>
      <c r="AB89" s="637"/>
      <c r="AC89" s="651" t="e">
        <v>#N/A</v>
      </c>
      <c r="AD89" s="653" t="str">
        <f t="shared" si="2"/>
        <v/>
      </c>
      <c r="AE89" s="583" t="str">
        <f t="shared" si="3"/>
        <v/>
      </c>
      <c r="AF89" s="654" t="str">
        <f>IF(O89="","",'別紙様式3-2（４・５月）'!O91&amp;'別紙様式3-2（４・５月）'!P91&amp;'別紙様式3-2（４・５月）'!Q91&amp;"から"&amp;O89)</f>
        <v/>
      </c>
      <c r="AG89" s="654" t="str">
        <f>IF(OR(W89="",W89="―"),"",'別紙様式3-2（４・５月）'!O91&amp;'別紙様式3-2（４・５月）'!P91&amp;'別紙様式3-2（４・５月）'!Q91&amp;"から"&amp;W89)</f>
        <v/>
      </c>
      <c r="AH89" s="470"/>
      <c r="AI89" s="470"/>
      <c r="AJ89" s="470"/>
      <c r="AK89" s="470"/>
      <c r="AL89" s="470"/>
      <c r="AM89" s="470"/>
      <c r="AN89" s="470"/>
      <c r="AO89" s="470"/>
    </row>
    <row r="90" spans="1:41" s="1" customFormat="1" ht="24.9" customHeight="1">
      <c r="A90" s="592">
        <v>77</v>
      </c>
      <c r="B90" s="488" t="str">
        <f>IF(基本情報入力シート!C129="","",基本情報入力シート!C129)</f>
        <v/>
      </c>
      <c r="C90" s="488"/>
      <c r="D90" s="488"/>
      <c r="E90" s="488"/>
      <c r="F90" s="488"/>
      <c r="G90" s="488"/>
      <c r="H90" s="488"/>
      <c r="I90" s="488"/>
      <c r="J90" s="494" t="str">
        <f>IF(基本情報入力シート!M129="","",基本情報入力シート!M129)</f>
        <v/>
      </c>
      <c r="K90" s="495" t="str">
        <f>IF(基本情報入力シート!R129="","",基本情報入力シート!R129)</f>
        <v/>
      </c>
      <c r="L90" s="495" t="str">
        <f>IF(基本情報入力シート!W129="","",基本情報入力シート!W129)</f>
        <v/>
      </c>
      <c r="M90" s="502" t="str">
        <f>IF(基本情報入力シート!X129="","",基本情報入力シート!X129)</f>
        <v/>
      </c>
      <c r="N90" s="512" t="str">
        <f>IF(基本情報入力シート!Y129="","",基本情報入力シート!Y129)</f>
        <v/>
      </c>
      <c r="O90" s="605"/>
      <c r="P90" s="610"/>
      <c r="Q90" s="610"/>
      <c r="R90" s="614" t="e">
        <v>#N/A</v>
      </c>
      <c r="S90" s="618"/>
      <c r="T90" s="623"/>
      <c r="U90" s="623"/>
      <c r="V90" s="627" t="e">
        <v>#N/A</v>
      </c>
      <c r="W90" s="633"/>
      <c r="X90" s="638"/>
      <c r="Y90" s="614" t="e">
        <v>#N/A</v>
      </c>
      <c r="Z90" s="614"/>
      <c r="AA90" s="618"/>
      <c r="AB90" s="637"/>
      <c r="AC90" s="651" t="e">
        <v>#N/A</v>
      </c>
      <c r="AD90" s="653" t="str">
        <f t="shared" si="2"/>
        <v/>
      </c>
      <c r="AE90" s="583" t="str">
        <f t="shared" si="3"/>
        <v/>
      </c>
      <c r="AF90" s="654" t="str">
        <f>IF(O90="","",'別紙様式3-2（４・５月）'!O92&amp;'別紙様式3-2（４・５月）'!P92&amp;'別紙様式3-2（４・５月）'!Q92&amp;"から"&amp;O90)</f>
        <v/>
      </c>
      <c r="AG90" s="654" t="str">
        <f>IF(OR(W90="",W90="―"),"",'別紙様式3-2（４・５月）'!O92&amp;'別紙様式3-2（４・５月）'!P92&amp;'別紙様式3-2（４・５月）'!Q92&amp;"から"&amp;W90)</f>
        <v/>
      </c>
      <c r="AH90" s="470"/>
      <c r="AI90" s="470"/>
      <c r="AJ90" s="470"/>
      <c r="AK90" s="470"/>
      <c r="AL90" s="470"/>
      <c r="AM90" s="470"/>
      <c r="AN90" s="470"/>
      <c r="AO90" s="470"/>
    </row>
    <row r="91" spans="1:41" s="1" customFormat="1" ht="24.9" customHeight="1">
      <c r="A91" s="592">
        <v>78</v>
      </c>
      <c r="B91" s="488" t="str">
        <f>IF(基本情報入力シート!C130="","",基本情報入力シート!C130)</f>
        <v/>
      </c>
      <c r="C91" s="488"/>
      <c r="D91" s="488"/>
      <c r="E91" s="488"/>
      <c r="F91" s="488"/>
      <c r="G91" s="488"/>
      <c r="H91" s="488"/>
      <c r="I91" s="488"/>
      <c r="J91" s="494" t="str">
        <f>IF(基本情報入力シート!M130="","",基本情報入力シート!M130)</f>
        <v/>
      </c>
      <c r="K91" s="495" t="str">
        <f>IF(基本情報入力シート!R130="","",基本情報入力シート!R130)</f>
        <v/>
      </c>
      <c r="L91" s="495" t="str">
        <f>IF(基本情報入力シート!W130="","",基本情報入力シート!W130)</f>
        <v/>
      </c>
      <c r="M91" s="502" t="str">
        <f>IF(基本情報入力シート!X130="","",基本情報入力シート!X130)</f>
        <v/>
      </c>
      <c r="N91" s="512" t="str">
        <f>IF(基本情報入力シート!Y130="","",基本情報入力シート!Y130)</f>
        <v/>
      </c>
      <c r="O91" s="605"/>
      <c r="P91" s="610"/>
      <c r="Q91" s="610"/>
      <c r="R91" s="614" t="e">
        <v>#N/A</v>
      </c>
      <c r="S91" s="618"/>
      <c r="T91" s="623"/>
      <c r="U91" s="623"/>
      <c r="V91" s="627" t="e">
        <v>#N/A</v>
      </c>
      <c r="W91" s="633"/>
      <c r="X91" s="638"/>
      <c r="Y91" s="614" t="e">
        <v>#N/A</v>
      </c>
      <c r="Z91" s="614"/>
      <c r="AA91" s="618"/>
      <c r="AB91" s="637"/>
      <c r="AC91" s="651" t="e">
        <v>#N/A</v>
      </c>
      <c r="AD91" s="653" t="str">
        <f t="shared" si="2"/>
        <v/>
      </c>
      <c r="AE91" s="583" t="str">
        <f t="shared" si="3"/>
        <v/>
      </c>
      <c r="AF91" s="654" t="str">
        <f>IF(O91="","",'別紙様式3-2（４・５月）'!O93&amp;'別紙様式3-2（４・５月）'!P93&amp;'別紙様式3-2（４・５月）'!Q93&amp;"から"&amp;O91)</f>
        <v/>
      </c>
      <c r="AG91" s="654" t="str">
        <f>IF(OR(W91="",W91="―"),"",'別紙様式3-2（４・５月）'!O93&amp;'別紙様式3-2（４・５月）'!P93&amp;'別紙様式3-2（４・５月）'!Q93&amp;"から"&amp;W91)</f>
        <v/>
      </c>
      <c r="AH91" s="470"/>
      <c r="AI91" s="470"/>
      <c r="AJ91" s="470"/>
      <c r="AK91" s="470"/>
      <c r="AL91" s="470"/>
      <c r="AM91" s="470"/>
      <c r="AN91" s="470"/>
      <c r="AO91" s="470"/>
    </row>
    <row r="92" spans="1:41" s="1" customFormat="1" ht="24.9" customHeight="1">
      <c r="A92" s="592">
        <v>79</v>
      </c>
      <c r="B92" s="488" t="str">
        <f>IF(基本情報入力シート!C131="","",基本情報入力シート!C131)</f>
        <v/>
      </c>
      <c r="C92" s="488"/>
      <c r="D92" s="488"/>
      <c r="E92" s="488"/>
      <c r="F92" s="488"/>
      <c r="G92" s="488"/>
      <c r="H92" s="488"/>
      <c r="I92" s="488"/>
      <c r="J92" s="494" t="str">
        <f>IF(基本情報入力シート!M131="","",基本情報入力シート!M131)</f>
        <v/>
      </c>
      <c r="K92" s="495" t="str">
        <f>IF(基本情報入力シート!R131="","",基本情報入力シート!R131)</f>
        <v/>
      </c>
      <c r="L92" s="495" t="str">
        <f>IF(基本情報入力シート!W131="","",基本情報入力シート!W131)</f>
        <v/>
      </c>
      <c r="M92" s="502" t="str">
        <f>IF(基本情報入力シート!X131="","",基本情報入力シート!X131)</f>
        <v/>
      </c>
      <c r="N92" s="512" t="str">
        <f>IF(基本情報入力シート!Y131="","",基本情報入力シート!Y131)</f>
        <v/>
      </c>
      <c r="O92" s="605"/>
      <c r="P92" s="610"/>
      <c r="Q92" s="610"/>
      <c r="R92" s="614" t="e">
        <v>#N/A</v>
      </c>
      <c r="S92" s="618"/>
      <c r="T92" s="623"/>
      <c r="U92" s="623"/>
      <c r="V92" s="627" t="e">
        <v>#N/A</v>
      </c>
      <c r="W92" s="633"/>
      <c r="X92" s="638"/>
      <c r="Y92" s="614" t="e">
        <v>#N/A</v>
      </c>
      <c r="Z92" s="614"/>
      <c r="AA92" s="618"/>
      <c r="AB92" s="637"/>
      <c r="AC92" s="651" t="e">
        <v>#N/A</v>
      </c>
      <c r="AD92" s="653" t="str">
        <f t="shared" si="2"/>
        <v/>
      </c>
      <c r="AE92" s="583" t="str">
        <f t="shared" si="3"/>
        <v/>
      </c>
      <c r="AF92" s="654" t="str">
        <f>IF(O92="","",'別紙様式3-2（４・５月）'!O94&amp;'別紙様式3-2（４・５月）'!P94&amp;'別紙様式3-2（４・５月）'!Q94&amp;"から"&amp;O92)</f>
        <v/>
      </c>
      <c r="AG92" s="654" t="str">
        <f>IF(OR(W92="",W92="―"),"",'別紙様式3-2（４・５月）'!O94&amp;'別紙様式3-2（４・５月）'!P94&amp;'別紙様式3-2（４・５月）'!Q94&amp;"から"&amp;W92)</f>
        <v/>
      </c>
      <c r="AH92" s="470"/>
      <c r="AI92" s="470"/>
      <c r="AJ92" s="470"/>
      <c r="AK92" s="470"/>
      <c r="AL92" s="470"/>
      <c r="AM92" s="470"/>
      <c r="AN92" s="470"/>
      <c r="AO92" s="470"/>
    </row>
    <row r="93" spans="1:41" s="1" customFormat="1" ht="24.9" customHeight="1">
      <c r="A93" s="592">
        <v>80</v>
      </c>
      <c r="B93" s="488" t="str">
        <f>IF(基本情報入力シート!C132="","",基本情報入力シート!C132)</f>
        <v/>
      </c>
      <c r="C93" s="488"/>
      <c r="D93" s="488"/>
      <c r="E93" s="488"/>
      <c r="F93" s="488"/>
      <c r="G93" s="488"/>
      <c r="H93" s="488"/>
      <c r="I93" s="488"/>
      <c r="J93" s="494" t="str">
        <f>IF(基本情報入力シート!M132="","",基本情報入力シート!M132)</f>
        <v/>
      </c>
      <c r="K93" s="495" t="str">
        <f>IF(基本情報入力シート!R132="","",基本情報入力シート!R132)</f>
        <v/>
      </c>
      <c r="L93" s="495" t="str">
        <f>IF(基本情報入力シート!W132="","",基本情報入力シート!W132)</f>
        <v/>
      </c>
      <c r="M93" s="502" t="str">
        <f>IF(基本情報入力シート!X132="","",基本情報入力シート!X132)</f>
        <v/>
      </c>
      <c r="N93" s="512" t="str">
        <f>IF(基本情報入力シート!Y132="","",基本情報入力シート!Y132)</f>
        <v/>
      </c>
      <c r="O93" s="605"/>
      <c r="P93" s="610"/>
      <c r="Q93" s="610"/>
      <c r="R93" s="614" t="e">
        <v>#N/A</v>
      </c>
      <c r="S93" s="618"/>
      <c r="T93" s="623"/>
      <c r="U93" s="623"/>
      <c r="V93" s="627" t="e">
        <v>#N/A</v>
      </c>
      <c r="W93" s="633"/>
      <c r="X93" s="638"/>
      <c r="Y93" s="614" t="e">
        <v>#N/A</v>
      </c>
      <c r="Z93" s="614"/>
      <c r="AA93" s="618"/>
      <c r="AB93" s="637"/>
      <c r="AC93" s="651" t="e">
        <v>#N/A</v>
      </c>
      <c r="AD93" s="653" t="str">
        <f t="shared" si="2"/>
        <v/>
      </c>
      <c r="AE93" s="583" t="str">
        <f t="shared" si="3"/>
        <v/>
      </c>
      <c r="AF93" s="654" t="str">
        <f>IF(O93="","",'別紙様式3-2（４・５月）'!O95&amp;'別紙様式3-2（４・５月）'!P95&amp;'別紙様式3-2（４・５月）'!Q95&amp;"から"&amp;O93)</f>
        <v/>
      </c>
      <c r="AG93" s="654" t="str">
        <f>IF(OR(W93="",W93="―"),"",'別紙様式3-2（４・５月）'!O95&amp;'別紙様式3-2（４・５月）'!P95&amp;'別紙様式3-2（４・５月）'!Q95&amp;"から"&amp;W93)</f>
        <v/>
      </c>
      <c r="AH93" s="470"/>
      <c r="AI93" s="470"/>
      <c r="AJ93" s="470"/>
      <c r="AK93" s="470"/>
      <c r="AL93" s="470"/>
      <c r="AM93" s="470"/>
      <c r="AN93" s="470"/>
      <c r="AO93" s="470"/>
    </row>
    <row r="94" spans="1:41" s="1" customFormat="1" ht="24.9" customHeight="1">
      <c r="A94" s="592">
        <v>81</v>
      </c>
      <c r="B94" s="488" t="str">
        <f>IF(基本情報入力シート!C133="","",基本情報入力シート!C133)</f>
        <v/>
      </c>
      <c r="C94" s="488"/>
      <c r="D94" s="488"/>
      <c r="E94" s="488"/>
      <c r="F94" s="488"/>
      <c r="G94" s="488"/>
      <c r="H94" s="488"/>
      <c r="I94" s="488"/>
      <c r="J94" s="494" t="str">
        <f>IF(基本情報入力シート!M133="","",基本情報入力シート!M133)</f>
        <v/>
      </c>
      <c r="K94" s="495" t="str">
        <f>IF(基本情報入力シート!R133="","",基本情報入力シート!R133)</f>
        <v/>
      </c>
      <c r="L94" s="495" t="str">
        <f>IF(基本情報入力シート!W133="","",基本情報入力シート!W133)</f>
        <v/>
      </c>
      <c r="M94" s="502" t="str">
        <f>IF(基本情報入力シート!X133="","",基本情報入力シート!X133)</f>
        <v/>
      </c>
      <c r="N94" s="512" t="str">
        <f>IF(基本情報入力シート!Y133="","",基本情報入力シート!Y133)</f>
        <v/>
      </c>
      <c r="O94" s="605"/>
      <c r="P94" s="610"/>
      <c r="Q94" s="610"/>
      <c r="R94" s="614" t="e">
        <v>#N/A</v>
      </c>
      <c r="S94" s="618"/>
      <c r="T94" s="623"/>
      <c r="U94" s="623"/>
      <c r="V94" s="627" t="e">
        <v>#N/A</v>
      </c>
      <c r="W94" s="633"/>
      <c r="X94" s="638"/>
      <c r="Y94" s="614" t="e">
        <v>#N/A</v>
      </c>
      <c r="Z94" s="614"/>
      <c r="AA94" s="618"/>
      <c r="AB94" s="637"/>
      <c r="AC94" s="651" t="e">
        <v>#N/A</v>
      </c>
      <c r="AD94" s="653" t="str">
        <f t="shared" si="2"/>
        <v/>
      </c>
      <c r="AE94" s="583" t="str">
        <f t="shared" si="3"/>
        <v/>
      </c>
      <c r="AF94" s="654" t="str">
        <f>IF(O94="","",'別紙様式3-2（４・５月）'!O96&amp;'別紙様式3-2（４・５月）'!P96&amp;'別紙様式3-2（４・５月）'!Q96&amp;"から"&amp;O94)</f>
        <v/>
      </c>
      <c r="AG94" s="654" t="str">
        <f>IF(OR(W94="",W94="―"),"",'別紙様式3-2（４・５月）'!O96&amp;'別紙様式3-2（４・５月）'!P96&amp;'別紙様式3-2（４・５月）'!Q96&amp;"から"&amp;W94)</f>
        <v/>
      </c>
      <c r="AH94" s="470"/>
      <c r="AI94" s="470"/>
      <c r="AJ94" s="470"/>
      <c r="AK94" s="470"/>
      <c r="AL94" s="470"/>
      <c r="AM94" s="470"/>
      <c r="AN94" s="470"/>
      <c r="AO94" s="470"/>
    </row>
    <row r="95" spans="1:41" s="1" customFormat="1" ht="24.9" customHeight="1">
      <c r="A95" s="592">
        <v>82</v>
      </c>
      <c r="B95" s="488" t="str">
        <f>IF(基本情報入力シート!C134="","",基本情報入力シート!C134)</f>
        <v/>
      </c>
      <c r="C95" s="488"/>
      <c r="D95" s="488"/>
      <c r="E95" s="488"/>
      <c r="F95" s="488"/>
      <c r="G95" s="488"/>
      <c r="H95" s="488"/>
      <c r="I95" s="488"/>
      <c r="J95" s="494" t="str">
        <f>IF(基本情報入力シート!M134="","",基本情報入力シート!M134)</f>
        <v/>
      </c>
      <c r="K95" s="495" t="str">
        <f>IF(基本情報入力シート!R134="","",基本情報入力シート!R134)</f>
        <v/>
      </c>
      <c r="L95" s="495" t="str">
        <f>IF(基本情報入力シート!W134="","",基本情報入力シート!W134)</f>
        <v/>
      </c>
      <c r="M95" s="502" t="str">
        <f>IF(基本情報入力シート!X134="","",基本情報入力シート!X134)</f>
        <v/>
      </c>
      <c r="N95" s="512" t="str">
        <f>IF(基本情報入力シート!Y134="","",基本情報入力シート!Y134)</f>
        <v/>
      </c>
      <c r="O95" s="605"/>
      <c r="P95" s="610"/>
      <c r="Q95" s="610"/>
      <c r="R95" s="614" t="e">
        <v>#N/A</v>
      </c>
      <c r="S95" s="618"/>
      <c r="T95" s="623"/>
      <c r="U95" s="623"/>
      <c r="V95" s="627" t="e">
        <v>#N/A</v>
      </c>
      <c r="W95" s="633"/>
      <c r="X95" s="638"/>
      <c r="Y95" s="614" t="e">
        <v>#N/A</v>
      </c>
      <c r="Z95" s="614"/>
      <c r="AA95" s="618"/>
      <c r="AB95" s="637"/>
      <c r="AC95" s="651" t="e">
        <v>#N/A</v>
      </c>
      <c r="AD95" s="653" t="str">
        <f t="shared" si="2"/>
        <v/>
      </c>
      <c r="AE95" s="583" t="str">
        <f t="shared" si="3"/>
        <v/>
      </c>
      <c r="AF95" s="654" t="str">
        <f>IF(O95="","",'別紙様式3-2（４・５月）'!O97&amp;'別紙様式3-2（４・５月）'!P97&amp;'別紙様式3-2（４・５月）'!Q97&amp;"から"&amp;O95)</f>
        <v/>
      </c>
      <c r="AG95" s="654" t="str">
        <f>IF(OR(W95="",W95="―"),"",'別紙様式3-2（４・５月）'!O97&amp;'別紙様式3-2（４・５月）'!P97&amp;'別紙様式3-2（４・５月）'!Q97&amp;"から"&amp;W95)</f>
        <v/>
      </c>
      <c r="AH95" s="470"/>
      <c r="AI95" s="470"/>
      <c r="AJ95" s="470"/>
      <c r="AK95" s="470"/>
      <c r="AL95" s="470"/>
      <c r="AM95" s="470"/>
      <c r="AN95" s="470"/>
      <c r="AO95" s="470"/>
    </row>
    <row r="96" spans="1:41" s="1" customFormat="1" ht="24.9" customHeight="1">
      <c r="A96" s="592">
        <v>83</v>
      </c>
      <c r="B96" s="488" t="str">
        <f>IF(基本情報入力シート!C135="","",基本情報入力シート!C135)</f>
        <v/>
      </c>
      <c r="C96" s="488"/>
      <c r="D96" s="488"/>
      <c r="E96" s="488"/>
      <c r="F96" s="488"/>
      <c r="G96" s="488"/>
      <c r="H96" s="488"/>
      <c r="I96" s="488"/>
      <c r="J96" s="494" t="str">
        <f>IF(基本情報入力シート!M135="","",基本情報入力シート!M135)</f>
        <v/>
      </c>
      <c r="K96" s="495" t="str">
        <f>IF(基本情報入力シート!R135="","",基本情報入力シート!R135)</f>
        <v/>
      </c>
      <c r="L96" s="495" t="str">
        <f>IF(基本情報入力シート!W135="","",基本情報入力シート!W135)</f>
        <v/>
      </c>
      <c r="M96" s="502" t="str">
        <f>IF(基本情報入力シート!X135="","",基本情報入力シート!X135)</f>
        <v/>
      </c>
      <c r="N96" s="512" t="str">
        <f>IF(基本情報入力シート!Y135="","",基本情報入力シート!Y135)</f>
        <v/>
      </c>
      <c r="O96" s="605"/>
      <c r="P96" s="610"/>
      <c r="Q96" s="610"/>
      <c r="R96" s="614" t="e">
        <v>#N/A</v>
      </c>
      <c r="S96" s="618"/>
      <c r="T96" s="623"/>
      <c r="U96" s="623"/>
      <c r="V96" s="627" t="e">
        <v>#N/A</v>
      </c>
      <c r="W96" s="633"/>
      <c r="X96" s="638"/>
      <c r="Y96" s="614" t="e">
        <v>#N/A</v>
      </c>
      <c r="Z96" s="614"/>
      <c r="AA96" s="618"/>
      <c r="AB96" s="637"/>
      <c r="AC96" s="651" t="e">
        <v>#N/A</v>
      </c>
      <c r="AD96" s="653" t="str">
        <f t="shared" si="2"/>
        <v/>
      </c>
      <c r="AE96" s="583" t="str">
        <f t="shared" si="3"/>
        <v/>
      </c>
      <c r="AF96" s="654" t="str">
        <f>IF(O96="","",'別紙様式3-2（４・５月）'!O98&amp;'別紙様式3-2（４・５月）'!P98&amp;'別紙様式3-2（４・５月）'!Q98&amp;"から"&amp;O96)</f>
        <v/>
      </c>
      <c r="AG96" s="654" t="str">
        <f>IF(OR(W96="",W96="―"),"",'別紙様式3-2（４・５月）'!O98&amp;'別紙様式3-2（４・５月）'!P98&amp;'別紙様式3-2（４・５月）'!Q98&amp;"から"&amp;W96)</f>
        <v/>
      </c>
      <c r="AH96" s="470"/>
      <c r="AI96" s="470"/>
      <c r="AJ96" s="470"/>
      <c r="AK96" s="470"/>
      <c r="AL96" s="470"/>
      <c r="AM96" s="470"/>
      <c r="AN96" s="470"/>
      <c r="AO96" s="470"/>
    </row>
    <row r="97" spans="1:41" s="1" customFormat="1" ht="24.9" customHeight="1">
      <c r="A97" s="592">
        <v>84</v>
      </c>
      <c r="B97" s="488" t="str">
        <f>IF(基本情報入力シート!C136="","",基本情報入力シート!C136)</f>
        <v/>
      </c>
      <c r="C97" s="488"/>
      <c r="D97" s="488"/>
      <c r="E97" s="488"/>
      <c r="F97" s="488"/>
      <c r="G97" s="488"/>
      <c r="H97" s="488"/>
      <c r="I97" s="488"/>
      <c r="J97" s="494" t="str">
        <f>IF(基本情報入力シート!M136="","",基本情報入力シート!M136)</f>
        <v/>
      </c>
      <c r="K97" s="495" t="str">
        <f>IF(基本情報入力シート!R136="","",基本情報入力シート!R136)</f>
        <v/>
      </c>
      <c r="L97" s="495" t="str">
        <f>IF(基本情報入力シート!W136="","",基本情報入力シート!W136)</f>
        <v/>
      </c>
      <c r="M97" s="502" t="str">
        <f>IF(基本情報入力シート!X136="","",基本情報入力シート!X136)</f>
        <v/>
      </c>
      <c r="N97" s="512" t="str">
        <f>IF(基本情報入力シート!Y136="","",基本情報入力シート!Y136)</f>
        <v/>
      </c>
      <c r="O97" s="605"/>
      <c r="P97" s="610"/>
      <c r="Q97" s="610"/>
      <c r="R97" s="614" t="e">
        <v>#N/A</v>
      </c>
      <c r="S97" s="618"/>
      <c r="T97" s="623"/>
      <c r="U97" s="623"/>
      <c r="V97" s="627" t="e">
        <v>#N/A</v>
      </c>
      <c r="W97" s="633"/>
      <c r="X97" s="638"/>
      <c r="Y97" s="614" t="e">
        <v>#N/A</v>
      </c>
      <c r="Z97" s="614"/>
      <c r="AA97" s="618"/>
      <c r="AB97" s="637"/>
      <c r="AC97" s="651" t="e">
        <v>#N/A</v>
      </c>
      <c r="AD97" s="653" t="str">
        <f t="shared" si="2"/>
        <v/>
      </c>
      <c r="AE97" s="583" t="str">
        <f t="shared" si="3"/>
        <v/>
      </c>
      <c r="AF97" s="654" t="str">
        <f>IF(O97="","",'別紙様式3-2（４・５月）'!O99&amp;'別紙様式3-2（４・５月）'!P99&amp;'別紙様式3-2（４・５月）'!Q99&amp;"から"&amp;O97)</f>
        <v/>
      </c>
      <c r="AG97" s="654" t="str">
        <f>IF(OR(W97="",W97="―"),"",'別紙様式3-2（４・５月）'!O99&amp;'別紙様式3-2（４・５月）'!P99&amp;'別紙様式3-2（４・５月）'!Q99&amp;"から"&amp;W97)</f>
        <v/>
      </c>
      <c r="AH97" s="470"/>
      <c r="AI97" s="470"/>
      <c r="AJ97" s="470"/>
      <c r="AK97" s="470"/>
      <c r="AL97" s="470"/>
      <c r="AM97" s="470"/>
      <c r="AN97" s="470"/>
      <c r="AO97" s="470"/>
    </row>
    <row r="98" spans="1:41" s="1" customFormat="1" ht="24.9" customHeight="1">
      <c r="A98" s="592">
        <v>85</v>
      </c>
      <c r="B98" s="488" t="str">
        <f>IF(基本情報入力シート!C137="","",基本情報入力シート!C137)</f>
        <v/>
      </c>
      <c r="C98" s="488"/>
      <c r="D98" s="488"/>
      <c r="E98" s="488"/>
      <c r="F98" s="488"/>
      <c r="G98" s="488"/>
      <c r="H98" s="488"/>
      <c r="I98" s="488"/>
      <c r="J98" s="494" t="str">
        <f>IF(基本情報入力シート!M137="","",基本情報入力シート!M137)</f>
        <v/>
      </c>
      <c r="K98" s="495" t="str">
        <f>IF(基本情報入力シート!R137="","",基本情報入力シート!R137)</f>
        <v/>
      </c>
      <c r="L98" s="495" t="str">
        <f>IF(基本情報入力シート!W137="","",基本情報入力シート!W137)</f>
        <v/>
      </c>
      <c r="M98" s="502" t="str">
        <f>IF(基本情報入力シート!X137="","",基本情報入力シート!X137)</f>
        <v/>
      </c>
      <c r="N98" s="512" t="str">
        <f>IF(基本情報入力シート!Y137="","",基本情報入力シート!Y137)</f>
        <v/>
      </c>
      <c r="O98" s="605"/>
      <c r="P98" s="610"/>
      <c r="Q98" s="610"/>
      <c r="R98" s="614" t="e">
        <v>#N/A</v>
      </c>
      <c r="S98" s="618"/>
      <c r="T98" s="623"/>
      <c r="U98" s="623"/>
      <c r="V98" s="627" t="e">
        <v>#N/A</v>
      </c>
      <c r="W98" s="633"/>
      <c r="X98" s="638"/>
      <c r="Y98" s="614" t="e">
        <v>#N/A</v>
      </c>
      <c r="Z98" s="614"/>
      <c r="AA98" s="618"/>
      <c r="AB98" s="637"/>
      <c r="AC98" s="651" t="e">
        <v>#N/A</v>
      </c>
      <c r="AD98" s="653" t="str">
        <f t="shared" si="2"/>
        <v/>
      </c>
      <c r="AE98" s="583" t="str">
        <f t="shared" si="3"/>
        <v/>
      </c>
      <c r="AF98" s="654" t="str">
        <f>IF(O98="","",'別紙様式3-2（４・５月）'!O100&amp;'別紙様式3-2（４・５月）'!P100&amp;'別紙様式3-2（４・５月）'!Q100&amp;"から"&amp;O98)</f>
        <v/>
      </c>
      <c r="AG98" s="654" t="str">
        <f>IF(OR(W98="",W98="―"),"",'別紙様式3-2（４・５月）'!O100&amp;'別紙様式3-2（４・５月）'!P100&amp;'別紙様式3-2（４・５月）'!Q100&amp;"から"&amp;W98)</f>
        <v/>
      </c>
      <c r="AH98" s="470"/>
      <c r="AI98" s="470"/>
      <c r="AJ98" s="470"/>
      <c r="AK98" s="470"/>
      <c r="AL98" s="470"/>
      <c r="AM98" s="470"/>
      <c r="AN98" s="470"/>
      <c r="AO98" s="470"/>
    </row>
    <row r="99" spans="1:41" s="1" customFormat="1" ht="24.9" customHeight="1">
      <c r="A99" s="592">
        <v>86</v>
      </c>
      <c r="B99" s="488" t="str">
        <f>IF(基本情報入力シート!C138="","",基本情報入力シート!C138)</f>
        <v/>
      </c>
      <c r="C99" s="488"/>
      <c r="D99" s="488"/>
      <c r="E99" s="488"/>
      <c r="F99" s="488"/>
      <c r="G99" s="488"/>
      <c r="H99" s="488"/>
      <c r="I99" s="488"/>
      <c r="J99" s="494" t="str">
        <f>IF(基本情報入力シート!M138="","",基本情報入力シート!M138)</f>
        <v/>
      </c>
      <c r="K99" s="495" t="str">
        <f>IF(基本情報入力シート!R138="","",基本情報入力シート!R138)</f>
        <v/>
      </c>
      <c r="L99" s="495" t="str">
        <f>IF(基本情報入力シート!W138="","",基本情報入力シート!W138)</f>
        <v/>
      </c>
      <c r="M99" s="502" t="str">
        <f>IF(基本情報入力シート!X138="","",基本情報入力シート!X138)</f>
        <v/>
      </c>
      <c r="N99" s="512" t="str">
        <f>IF(基本情報入力シート!Y138="","",基本情報入力シート!Y138)</f>
        <v/>
      </c>
      <c r="O99" s="605"/>
      <c r="P99" s="610"/>
      <c r="Q99" s="610"/>
      <c r="R99" s="614" t="e">
        <v>#N/A</v>
      </c>
      <c r="S99" s="618"/>
      <c r="T99" s="623"/>
      <c r="U99" s="623"/>
      <c r="V99" s="627" t="e">
        <v>#N/A</v>
      </c>
      <c r="W99" s="633"/>
      <c r="X99" s="638"/>
      <c r="Y99" s="614" t="e">
        <v>#N/A</v>
      </c>
      <c r="Z99" s="614"/>
      <c r="AA99" s="618"/>
      <c r="AB99" s="637"/>
      <c r="AC99" s="651" t="e">
        <v>#N/A</v>
      </c>
      <c r="AD99" s="653" t="str">
        <f t="shared" si="2"/>
        <v/>
      </c>
      <c r="AE99" s="583" t="str">
        <f t="shared" si="3"/>
        <v/>
      </c>
      <c r="AF99" s="654" t="str">
        <f>IF(O99="","",'別紙様式3-2（４・５月）'!O101&amp;'別紙様式3-2（４・５月）'!P101&amp;'別紙様式3-2（４・５月）'!Q101&amp;"から"&amp;O99)</f>
        <v/>
      </c>
      <c r="AG99" s="654" t="str">
        <f>IF(OR(W99="",W99="―"),"",'別紙様式3-2（４・５月）'!O101&amp;'別紙様式3-2（４・５月）'!P101&amp;'別紙様式3-2（４・５月）'!Q101&amp;"から"&amp;W99)</f>
        <v/>
      </c>
      <c r="AH99" s="470"/>
      <c r="AI99" s="470"/>
      <c r="AJ99" s="470"/>
      <c r="AK99" s="470"/>
      <c r="AL99" s="470"/>
      <c r="AM99" s="470"/>
      <c r="AN99" s="470"/>
      <c r="AO99" s="470"/>
    </row>
    <row r="100" spans="1:41" s="1" customFormat="1" ht="24.9" customHeight="1">
      <c r="A100" s="592">
        <v>87</v>
      </c>
      <c r="B100" s="488" t="str">
        <f>IF(基本情報入力シート!C139="","",基本情報入力シート!C139)</f>
        <v/>
      </c>
      <c r="C100" s="488"/>
      <c r="D100" s="488"/>
      <c r="E100" s="488"/>
      <c r="F100" s="488"/>
      <c r="G100" s="488"/>
      <c r="H100" s="488"/>
      <c r="I100" s="488"/>
      <c r="J100" s="494" t="str">
        <f>IF(基本情報入力シート!M139="","",基本情報入力シート!M139)</f>
        <v/>
      </c>
      <c r="K100" s="495" t="str">
        <f>IF(基本情報入力シート!R139="","",基本情報入力シート!R139)</f>
        <v/>
      </c>
      <c r="L100" s="495" t="str">
        <f>IF(基本情報入力シート!W139="","",基本情報入力シート!W139)</f>
        <v/>
      </c>
      <c r="M100" s="502" t="str">
        <f>IF(基本情報入力シート!X139="","",基本情報入力シート!X139)</f>
        <v/>
      </c>
      <c r="N100" s="512" t="str">
        <f>IF(基本情報入力シート!Y139="","",基本情報入力シート!Y139)</f>
        <v/>
      </c>
      <c r="O100" s="605"/>
      <c r="P100" s="610"/>
      <c r="Q100" s="610"/>
      <c r="R100" s="614" t="e">
        <v>#N/A</v>
      </c>
      <c r="S100" s="618"/>
      <c r="T100" s="623"/>
      <c r="U100" s="623"/>
      <c r="V100" s="627" t="e">
        <v>#N/A</v>
      </c>
      <c r="W100" s="633"/>
      <c r="X100" s="638"/>
      <c r="Y100" s="614" t="e">
        <v>#N/A</v>
      </c>
      <c r="Z100" s="614"/>
      <c r="AA100" s="618"/>
      <c r="AB100" s="637"/>
      <c r="AC100" s="651" t="e">
        <v>#N/A</v>
      </c>
      <c r="AD100" s="653" t="str">
        <f t="shared" si="2"/>
        <v/>
      </c>
      <c r="AE100" s="583" t="str">
        <f t="shared" si="3"/>
        <v/>
      </c>
      <c r="AF100" s="654" t="str">
        <f>IF(O100="","",'別紙様式3-2（４・５月）'!O102&amp;'別紙様式3-2（４・５月）'!P102&amp;'別紙様式3-2（４・５月）'!Q102&amp;"から"&amp;O100)</f>
        <v/>
      </c>
      <c r="AG100" s="654" t="str">
        <f>IF(OR(W100="",W100="―"),"",'別紙様式3-2（４・５月）'!O102&amp;'別紙様式3-2（４・５月）'!P102&amp;'別紙様式3-2（４・５月）'!Q102&amp;"から"&amp;W100)</f>
        <v/>
      </c>
      <c r="AH100" s="470"/>
      <c r="AI100" s="470"/>
      <c r="AJ100" s="470"/>
      <c r="AK100" s="470"/>
      <c r="AL100" s="470"/>
      <c r="AM100" s="470"/>
      <c r="AN100" s="470"/>
      <c r="AO100" s="470"/>
    </row>
    <row r="101" spans="1:41" s="1" customFormat="1" ht="24.9" customHeight="1">
      <c r="A101" s="592">
        <v>88</v>
      </c>
      <c r="B101" s="488" t="str">
        <f>IF(基本情報入力シート!C140="","",基本情報入力シート!C140)</f>
        <v/>
      </c>
      <c r="C101" s="488"/>
      <c r="D101" s="488"/>
      <c r="E101" s="488"/>
      <c r="F101" s="488"/>
      <c r="G101" s="488"/>
      <c r="H101" s="488"/>
      <c r="I101" s="488"/>
      <c r="J101" s="494" t="str">
        <f>IF(基本情報入力シート!M140="","",基本情報入力シート!M140)</f>
        <v/>
      </c>
      <c r="K101" s="495" t="str">
        <f>IF(基本情報入力シート!R140="","",基本情報入力シート!R140)</f>
        <v/>
      </c>
      <c r="L101" s="495" t="str">
        <f>IF(基本情報入力シート!W140="","",基本情報入力シート!W140)</f>
        <v/>
      </c>
      <c r="M101" s="502" t="str">
        <f>IF(基本情報入力シート!X140="","",基本情報入力シート!X140)</f>
        <v/>
      </c>
      <c r="N101" s="512" t="str">
        <f>IF(基本情報入力シート!Y140="","",基本情報入力シート!Y140)</f>
        <v/>
      </c>
      <c r="O101" s="605"/>
      <c r="P101" s="610"/>
      <c r="Q101" s="610"/>
      <c r="R101" s="614" t="e">
        <v>#N/A</v>
      </c>
      <c r="S101" s="618"/>
      <c r="T101" s="623"/>
      <c r="U101" s="623"/>
      <c r="V101" s="627" t="e">
        <v>#N/A</v>
      </c>
      <c r="W101" s="633"/>
      <c r="X101" s="638"/>
      <c r="Y101" s="614" t="e">
        <v>#N/A</v>
      </c>
      <c r="Z101" s="614"/>
      <c r="AA101" s="618"/>
      <c r="AB101" s="637"/>
      <c r="AC101" s="651" t="e">
        <v>#N/A</v>
      </c>
      <c r="AD101" s="653" t="str">
        <f t="shared" si="2"/>
        <v/>
      </c>
      <c r="AE101" s="583" t="str">
        <f t="shared" si="3"/>
        <v/>
      </c>
      <c r="AF101" s="654" t="str">
        <f>IF(O101="","",'別紙様式3-2（４・５月）'!O103&amp;'別紙様式3-2（４・５月）'!P103&amp;'別紙様式3-2（４・５月）'!Q103&amp;"から"&amp;O101)</f>
        <v/>
      </c>
      <c r="AG101" s="654" t="str">
        <f>IF(OR(W101="",W101="―"),"",'別紙様式3-2（４・５月）'!O103&amp;'別紙様式3-2（４・５月）'!P103&amp;'別紙様式3-2（４・５月）'!Q103&amp;"から"&amp;W101)</f>
        <v/>
      </c>
      <c r="AH101" s="470"/>
      <c r="AI101" s="470"/>
      <c r="AJ101" s="470"/>
      <c r="AK101" s="470"/>
      <c r="AL101" s="470"/>
      <c r="AM101" s="470"/>
      <c r="AN101" s="470"/>
      <c r="AO101" s="470"/>
    </row>
    <row r="102" spans="1:41" s="1" customFormat="1" ht="24.9" customHeight="1">
      <c r="A102" s="592">
        <v>89</v>
      </c>
      <c r="B102" s="488" t="str">
        <f>IF(基本情報入力シート!C141="","",基本情報入力シート!C141)</f>
        <v/>
      </c>
      <c r="C102" s="488"/>
      <c r="D102" s="488"/>
      <c r="E102" s="488"/>
      <c r="F102" s="488"/>
      <c r="G102" s="488"/>
      <c r="H102" s="488"/>
      <c r="I102" s="488"/>
      <c r="J102" s="494" t="str">
        <f>IF(基本情報入力シート!M141="","",基本情報入力シート!M141)</f>
        <v/>
      </c>
      <c r="K102" s="495" t="str">
        <f>IF(基本情報入力シート!R141="","",基本情報入力シート!R141)</f>
        <v/>
      </c>
      <c r="L102" s="495" t="str">
        <f>IF(基本情報入力シート!W141="","",基本情報入力シート!W141)</f>
        <v/>
      </c>
      <c r="M102" s="502" t="str">
        <f>IF(基本情報入力シート!X141="","",基本情報入力シート!X141)</f>
        <v/>
      </c>
      <c r="N102" s="512" t="str">
        <f>IF(基本情報入力シート!Y141="","",基本情報入力シート!Y141)</f>
        <v/>
      </c>
      <c r="O102" s="605"/>
      <c r="P102" s="610"/>
      <c r="Q102" s="610"/>
      <c r="R102" s="614" t="e">
        <v>#N/A</v>
      </c>
      <c r="S102" s="618"/>
      <c r="T102" s="623"/>
      <c r="U102" s="623"/>
      <c r="V102" s="627" t="e">
        <v>#N/A</v>
      </c>
      <c r="W102" s="633"/>
      <c r="X102" s="638"/>
      <c r="Y102" s="614" t="e">
        <v>#N/A</v>
      </c>
      <c r="Z102" s="614"/>
      <c r="AA102" s="618"/>
      <c r="AB102" s="637"/>
      <c r="AC102" s="651" t="e">
        <v>#N/A</v>
      </c>
      <c r="AD102" s="653" t="str">
        <f t="shared" si="2"/>
        <v/>
      </c>
      <c r="AE102" s="583" t="str">
        <f t="shared" si="3"/>
        <v/>
      </c>
      <c r="AF102" s="654" t="str">
        <f>IF(O102="","",'別紙様式3-2（４・５月）'!O104&amp;'別紙様式3-2（４・５月）'!P104&amp;'別紙様式3-2（４・５月）'!Q104&amp;"から"&amp;O102)</f>
        <v/>
      </c>
      <c r="AG102" s="654" t="str">
        <f>IF(OR(W102="",W102="―"),"",'別紙様式3-2（４・５月）'!O104&amp;'別紙様式3-2（４・５月）'!P104&amp;'別紙様式3-2（４・５月）'!Q104&amp;"から"&amp;W102)</f>
        <v/>
      </c>
      <c r="AH102" s="470"/>
      <c r="AI102" s="470"/>
      <c r="AJ102" s="470"/>
      <c r="AK102" s="470"/>
      <c r="AL102" s="470"/>
      <c r="AM102" s="470"/>
      <c r="AN102" s="470"/>
      <c r="AO102" s="470"/>
    </row>
    <row r="103" spans="1:41" s="1" customFormat="1" ht="24.9" customHeight="1">
      <c r="A103" s="592">
        <v>90</v>
      </c>
      <c r="B103" s="488" t="str">
        <f>IF(基本情報入力シート!C142="","",基本情報入力シート!C142)</f>
        <v/>
      </c>
      <c r="C103" s="488"/>
      <c r="D103" s="488"/>
      <c r="E103" s="488"/>
      <c r="F103" s="488"/>
      <c r="G103" s="488"/>
      <c r="H103" s="488"/>
      <c r="I103" s="488"/>
      <c r="J103" s="494" t="str">
        <f>IF(基本情報入力シート!M142="","",基本情報入力シート!M142)</f>
        <v/>
      </c>
      <c r="K103" s="495" t="str">
        <f>IF(基本情報入力シート!R142="","",基本情報入力シート!R142)</f>
        <v/>
      </c>
      <c r="L103" s="495" t="str">
        <f>IF(基本情報入力シート!W142="","",基本情報入力シート!W142)</f>
        <v/>
      </c>
      <c r="M103" s="502" t="str">
        <f>IF(基本情報入力シート!X142="","",基本情報入力シート!X142)</f>
        <v/>
      </c>
      <c r="N103" s="512" t="str">
        <f>IF(基本情報入力シート!Y142="","",基本情報入力シート!Y142)</f>
        <v/>
      </c>
      <c r="O103" s="605"/>
      <c r="P103" s="610"/>
      <c r="Q103" s="610"/>
      <c r="R103" s="614" t="e">
        <v>#N/A</v>
      </c>
      <c r="S103" s="618"/>
      <c r="T103" s="623"/>
      <c r="U103" s="623"/>
      <c r="V103" s="627" t="e">
        <v>#N/A</v>
      </c>
      <c r="W103" s="633"/>
      <c r="X103" s="638"/>
      <c r="Y103" s="614" t="e">
        <v>#N/A</v>
      </c>
      <c r="Z103" s="614"/>
      <c r="AA103" s="618"/>
      <c r="AB103" s="637"/>
      <c r="AC103" s="651" t="e">
        <v>#N/A</v>
      </c>
      <c r="AD103" s="653" t="str">
        <f t="shared" si="2"/>
        <v/>
      </c>
      <c r="AE103" s="583" t="str">
        <f t="shared" si="3"/>
        <v/>
      </c>
      <c r="AF103" s="654" t="str">
        <f>IF(O103="","",'別紙様式3-2（４・５月）'!O105&amp;'別紙様式3-2（４・５月）'!P105&amp;'別紙様式3-2（４・５月）'!Q105&amp;"から"&amp;O103)</f>
        <v/>
      </c>
      <c r="AG103" s="654" t="str">
        <f>IF(OR(W103="",W103="―"),"",'別紙様式3-2（４・５月）'!O105&amp;'別紙様式3-2（４・５月）'!P105&amp;'別紙様式3-2（４・５月）'!Q105&amp;"から"&amp;W103)</f>
        <v/>
      </c>
      <c r="AH103" s="470"/>
      <c r="AI103" s="470"/>
      <c r="AJ103" s="470"/>
      <c r="AK103" s="470"/>
      <c r="AL103" s="470"/>
      <c r="AM103" s="470"/>
      <c r="AN103" s="470"/>
      <c r="AO103" s="470"/>
    </row>
    <row r="104" spans="1:41" s="1" customFormat="1" ht="24.9" customHeight="1">
      <c r="A104" s="592">
        <v>91</v>
      </c>
      <c r="B104" s="488" t="str">
        <f>IF(基本情報入力シート!C143="","",基本情報入力シート!C143)</f>
        <v/>
      </c>
      <c r="C104" s="488"/>
      <c r="D104" s="488"/>
      <c r="E104" s="488"/>
      <c r="F104" s="488"/>
      <c r="G104" s="488"/>
      <c r="H104" s="488"/>
      <c r="I104" s="488"/>
      <c r="J104" s="494" t="str">
        <f>IF(基本情報入力シート!M143="","",基本情報入力シート!M143)</f>
        <v/>
      </c>
      <c r="K104" s="495" t="str">
        <f>IF(基本情報入力シート!R143="","",基本情報入力シート!R143)</f>
        <v/>
      </c>
      <c r="L104" s="495" t="str">
        <f>IF(基本情報入力シート!W143="","",基本情報入力シート!W143)</f>
        <v/>
      </c>
      <c r="M104" s="502" t="str">
        <f>IF(基本情報入力シート!X143="","",基本情報入力シート!X143)</f>
        <v/>
      </c>
      <c r="N104" s="512" t="str">
        <f>IF(基本情報入力シート!Y143="","",基本情報入力シート!Y143)</f>
        <v/>
      </c>
      <c r="O104" s="605"/>
      <c r="P104" s="610"/>
      <c r="Q104" s="610"/>
      <c r="R104" s="614" t="e">
        <v>#N/A</v>
      </c>
      <c r="S104" s="618"/>
      <c r="T104" s="623"/>
      <c r="U104" s="623"/>
      <c r="V104" s="627" t="e">
        <v>#N/A</v>
      </c>
      <c r="W104" s="633"/>
      <c r="X104" s="638"/>
      <c r="Y104" s="614" t="e">
        <v>#N/A</v>
      </c>
      <c r="Z104" s="614"/>
      <c r="AA104" s="618"/>
      <c r="AB104" s="637"/>
      <c r="AC104" s="651" t="e">
        <v>#N/A</v>
      </c>
      <c r="AD104" s="653" t="str">
        <f t="shared" si="2"/>
        <v/>
      </c>
      <c r="AE104" s="583" t="str">
        <f t="shared" si="3"/>
        <v/>
      </c>
      <c r="AF104" s="654" t="str">
        <f>IF(O104="","",'別紙様式3-2（４・５月）'!O106&amp;'別紙様式3-2（４・５月）'!P106&amp;'別紙様式3-2（４・５月）'!Q106&amp;"から"&amp;O104)</f>
        <v/>
      </c>
      <c r="AG104" s="654" t="str">
        <f>IF(OR(W104="",W104="―"),"",'別紙様式3-2（４・５月）'!O106&amp;'別紙様式3-2（４・５月）'!P106&amp;'別紙様式3-2（４・５月）'!Q106&amp;"から"&amp;W104)</f>
        <v/>
      </c>
      <c r="AH104" s="470"/>
      <c r="AI104" s="470"/>
      <c r="AJ104" s="470"/>
      <c r="AK104" s="470"/>
      <c r="AL104" s="470"/>
      <c r="AM104" s="470"/>
      <c r="AN104" s="470"/>
      <c r="AO104" s="470"/>
    </row>
    <row r="105" spans="1:41" s="1" customFormat="1" ht="24.9" customHeight="1">
      <c r="A105" s="592">
        <v>92</v>
      </c>
      <c r="B105" s="488" t="str">
        <f>IF(基本情報入力シート!C144="","",基本情報入力シート!C144)</f>
        <v/>
      </c>
      <c r="C105" s="488"/>
      <c r="D105" s="488"/>
      <c r="E105" s="488"/>
      <c r="F105" s="488"/>
      <c r="G105" s="488"/>
      <c r="H105" s="488"/>
      <c r="I105" s="488"/>
      <c r="J105" s="494" t="str">
        <f>IF(基本情報入力シート!M144="","",基本情報入力シート!M144)</f>
        <v/>
      </c>
      <c r="K105" s="495" t="str">
        <f>IF(基本情報入力シート!R144="","",基本情報入力シート!R144)</f>
        <v/>
      </c>
      <c r="L105" s="495" t="str">
        <f>IF(基本情報入力シート!W144="","",基本情報入力シート!W144)</f>
        <v/>
      </c>
      <c r="M105" s="502" t="str">
        <f>IF(基本情報入力シート!X144="","",基本情報入力シート!X144)</f>
        <v/>
      </c>
      <c r="N105" s="512" t="str">
        <f>IF(基本情報入力シート!Y144="","",基本情報入力シート!Y144)</f>
        <v/>
      </c>
      <c r="O105" s="605"/>
      <c r="P105" s="610"/>
      <c r="Q105" s="610"/>
      <c r="R105" s="614" t="e">
        <v>#N/A</v>
      </c>
      <c r="S105" s="618"/>
      <c r="T105" s="623"/>
      <c r="U105" s="623"/>
      <c r="V105" s="627" t="e">
        <v>#N/A</v>
      </c>
      <c r="W105" s="633"/>
      <c r="X105" s="638"/>
      <c r="Y105" s="614" t="e">
        <v>#N/A</v>
      </c>
      <c r="Z105" s="614"/>
      <c r="AA105" s="618"/>
      <c r="AB105" s="637"/>
      <c r="AC105" s="651" t="e">
        <v>#N/A</v>
      </c>
      <c r="AD105" s="653" t="str">
        <f t="shared" si="2"/>
        <v/>
      </c>
      <c r="AE105" s="583" t="str">
        <f t="shared" si="3"/>
        <v/>
      </c>
      <c r="AF105" s="654" t="str">
        <f>IF(O105="","",'別紙様式3-2（４・５月）'!O107&amp;'別紙様式3-2（４・５月）'!P107&amp;'別紙様式3-2（４・５月）'!Q107&amp;"から"&amp;O105)</f>
        <v/>
      </c>
      <c r="AG105" s="654" t="str">
        <f>IF(OR(W105="",W105="―"),"",'別紙様式3-2（４・５月）'!O107&amp;'別紙様式3-2（４・５月）'!P107&amp;'別紙様式3-2（４・５月）'!Q107&amp;"から"&amp;W105)</f>
        <v/>
      </c>
      <c r="AH105" s="470"/>
      <c r="AI105" s="470"/>
      <c r="AJ105" s="470"/>
      <c r="AK105" s="470"/>
      <c r="AL105" s="470"/>
      <c r="AM105" s="470"/>
      <c r="AN105" s="470"/>
      <c r="AO105" s="470"/>
    </row>
    <row r="106" spans="1:41" s="1" customFormat="1" ht="24.9" customHeight="1">
      <c r="A106" s="592">
        <v>93</v>
      </c>
      <c r="B106" s="488" t="str">
        <f>IF(基本情報入力シート!C145="","",基本情報入力シート!C145)</f>
        <v/>
      </c>
      <c r="C106" s="488"/>
      <c r="D106" s="488"/>
      <c r="E106" s="488"/>
      <c r="F106" s="488"/>
      <c r="G106" s="488"/>
      <c r="H106" s="488"/>
      <c r="I106" s="488"/>
      <c r="J106" s="494" t="str">
        <f>IF(基本情報入力シート!M145="","",基本情報入力シート!M145)</f>
        <v/>
      </c>
      <c r="K106" s="495" t="str">
        <f>IF(基本情報入力シート!R145="","",基本情報入力シート!R145)</f>
        <v/>
      </c>
      <c r="L106" s="495" t="str">
        <f>IF(基本情報入力シート!W145="","",基本情報入力シート!W145)</f>
        <v/>
      </c>
      <c r="M106" s="502" t="str">
        <f>IF(基本情報入力シート!X145="","",基本情報入力シート!X145)</f>
        <v/>
      </c>
      <c r="N106" s="512" t="str">
        <f>IF(基本情報入力シート!Y145="","",基本情報入力シート!Y145)</f>
        <v/>
      </c>
      <c r="O106" s="605"/>
      <c r="P106" s="610"/>
      <c r="Q106" s="610"/>
      <c r="R106" s="614" t="e">
        <v>#N/A</v>
      </c>
      <c r="S106" s="618"/>
      <c r="T106" s="623"/>
      <c r="U106" s="623"/>
      <c r="V106" s="627" t="e">
        <v>#N/A</v>
      </c>
      <c r="W106" s="633"/>
      <c r="X106" s="638"/>
      <c r="Y106" s="614" t="e">
        <v>#N/A</v>
      </c>
      <c r="Z106" s="614"/>
      <c r="AA106" s="618"/>
      <c r="AB106" s="637"/>
      <c r="AC106" s="651" t="e">
        <v>#N/A</v>
      </c>
      <c r="AD106" s="653" t="str">
        <f t="shared" si="2"/>
        <v/>
      </c>
      <c r="AE106" s="583" t="str">
        <f t="shared" si="3"/>
        <v/>
      </c>
      <c r="AF106" s="654" t="str">
        <f>IF(O106="","",'別紙様式3-2（４・５月）'!O108&amp;'別紙様式3-2（４・５月）'!P108&amp;'別紙様式3-2（４・５月）'!Q108&amp;"から"&amp;O106)</f>
        <v/>
      </c>
      <c r="AG106" s="654" t="str">
        <f>IF(OR(W106="",W106="―"),"",'別紙様式3-2（４・５月）'!O108&amp;'別紙様式3-2（４・５月）'!P108&amp;'別紙様式3-2（４・５月）'!Q108&amp;"から"&amp;W106)</f>
        <v/>
      </c>
      <c r="AH106" s="470"/>
      <c r="AI106" s="470"/>
      <c r="AJ106" s="470"/>
      <c r="AK106" s="470"/>
      <c r="AL106" s="470"/>
      <c r="AM106" s="470"/>
      <c r="AN106" s="470"/>
      <c r="AO106" s="470"/>
    </row>
    <row r="107" spans="1:41" s="1" customFormat="1" ht="24.9" customHeight="1">
      <c r="A107" s="592">
        <v>94</v>
      </c>
      <c r="B107" s="488" t="str">
        <f>IF(基本情報入力シート!C146="","",基本情報入力シート!C146)</f>
        <v/>
      </c>
      <c r="C107" s="488"/>
      <c r="D107" s="488"/>
      <c r="E107" s="488"/>
      <c r="F107" s="488"/>
      <c r="G107" s="488"/>
      <c r="H107" s="488"/>
      <c r="I107" s="488"/>
      <c r="J107" s="494" t="str">
        <f>IF(基本情報入力シート!M146="","",基本情報入力シート!M146)</f>
        <v/>
      </c>
      <c r="K107" s="495" t="str">
        <f>IF(基本情報入力シート!R146="","",基本情報入力シート!R146)</f>
        <v/>
      </c>
      <c r="L107" s="495" t="str">
        <f>IF(基本情報入力シート!W146="","",基本情報入力シート!W146)</f>
        <v/>
      </c>
      <c r="M107" s="502" t="str">
        <f>IF(基本情報入力シート!X146="","",基本情報入力シート!X146)</f>
        <v/>
      </c>
      <c r="N107" s="512" t="str">
        <f>IF(基本情報入力シート!Y146="","",基本情報入力シート!Y146)</f>
        <v/>
      </c>
      <c r="O107" s="605"/>
      <c r="P107" s="610"/>
      <c r="Q107" s="610"/>
      <c r="R107" s="614" t="e">
        <v>#N/A</v>
      </c>
      <c r="S107" s="618"/>
      <c r="T107" s="623"/>
      <c r="U107" s="623"/>
      <c r="V107" s="627" t="e">
        <v>#N/A</v>
      </c>
      <c r="W107" s="633"/>
      <c r="X107" s="638"/>
      <c r="Y107" s="614" t="e">
        <v>#N/A</v>
      </c>
      <c r="Z107" s="614"/>
      <c r="AA107" s="618"/>
      <c r="AB107" s="637"/>
      <c r="AC107" s="651" t="e">
        <v>#N/A</v>
      </c>
      <c r="AD107" s="653" t="str">
        <f t="shared" si="2"/>
        <v/>
      </c>
      <c r="AE107" s="583" t="str">
        <f t="shared" si="3"/>
        <v/>
      </c>
      <c r="AF107" s="654" t="str">
        <f>IF(O107="","",'別紙様式3-2（４・５月）'!O109&amp;'別紙様式3-2（４・５月）'!P109&amp;'別紙様式3-2（４・５月）'!Q109&amp;"から"&amp;O107)</f>
        <v/>
      </c>
      <c r="AG107" s="654" t="str">
        <f>IF(OR(W107="",W107="―"),"",'別紙様式3-2（４・５月）'!O109&amp;'別紙様式3-2（４・５月）'!P109&amp;'別紙様式3-2（４・５月）'!Q109&amp;"から"&amp;W107)</f>
        <v/>
      </c>
      <c r="AH107" s="470"/>
      <c r="AI107" s="470"/>
      <c r="AJ107" s="470"/>
      <c r="AK107" s="470"/>
      <c r="AL107" s="470"/>
      <c r="AM107" s="470"/>
      <c r="AN107" s="470"/>
      <c r="AO107" s="470"/>
    </row>
    <row r="108" spans="1:41" s="1" customFormat="1" ht="24.9" customHeight="1">
      <c r="A108" s="592">
        <v>95</v>
      </c>
      <c r="B108" s="488" t="str">
        <f>IF(基本情報入力シート!C147="","",基本情報入力シート!C147)</f>
        <v/>
      </c>
      <c r="C108" s="488"/>
      <c r="D108" s="488"/>
      <c r="E108" s="488"/>
      <c r="F108" s="488"/>
      <c r="G108" s="488"/>
      <c r="H108" s="488"/>
      <c r="I108" s="488"/>
      <c r="J108" s="494" t="str">
        <f>IF(基本情報入力シート!M147="","",基本情報入力シート!M147)</f>
        <v/>
      </c>
      <c r="K108" s="495" t="str">
        <f>IF(基本情報入力シート!R147="","",基本情報入力シート!R147)</f>
        <v/>
      </c>
      <c r="L108" s="495" t="str">
        <f>IF(基本情報入力シート!W147="","",基本情報入力シート!W147)</f>
        <v/>
      </c>
      <c r="M108" s="502" t="str">
        <f>IF(基本情報入力シート!X147="","",基本情報入力シート!X147)</f>
        <v/>
      </c>
      <c r="N108" s="512" t="str">
        <f>IF(基本情報入力シート!Y147="","",基本情報入力シート!Y147)</f>
        <v/>
      </c>
      <c r="O108" s="605"/>
      <c r="P108" s="610"/>
      <c r="Q108" s="610"/>
      <c r="R108" s="614" t="e">
        <v>#N/A</v>
      </c>
      <c r="S108" s="618"/>
      <c r="T108" s="623"/>
      <c r="U108" s="623"/>
      <c r="V108" s="627" t="e">
        <v>#N/A</v>
      </c>
      <c r="W108" s="633"/>
      <c r="X108" s="638"/>
      <c r="Y108" s="614" t="e">
        <v>#N/A</v>
      </c>
      <c r="Z108" s="614"/>
      <c r="AA108" s="618"/>
      <c r="AB108" s="637"/>
      <c r="AC108" s="651" t="e">
        <v>#N/A</v>
      </c>
      <c r="AD108" s="653" t="str">
        <f t="shared" si="2"/>
        <v/>
      </c>
      <c r="AE108" s="583" t="str">
        <f t="shared" si="3"/>
        <v/>
      </c>
      <c r="AF108" s="654" t="str">
        <f>IF(O108="","",'別紙様式3-2（４・５月）'!O110&amp;'別紙様式3-2（４・５月）'!P110&amp;'別紙様式3-2（４・５月）'!Q110&amp;"から"&amp;O108)</f>
        <v/>
      </c>
      <c r="AG108" s="654" t="str">
        <f>IF(OR(W108="",W108="―"),"",'別紙様式3-2（４・５月）'!O110&amp;'別紙様式3-2（４・５月）'!P110&amp;'別紙様式3-2（４・５月）'!Q110&amp;"から"&amp;W108)</f>
        <v/>
      </c>
      <c r="AH108" s="470"/>
      <c r="AI108" s="470"/>
      <c r="AJ108" s="470"/>
      <c r="AK108" s="470"/>
      <c r="AL108" s="470"/>
      <c r="AM108" s="470"/>
      <c r="AN108" s="470"/>
      <c r="AO108" s="470"/>
    </row>
    <row r="109" spans="1:41" s="1" customFormat="1" ht="24.9" customHeight="1">
      <c r="A109" s="592">
        <v>96</v>
      </c>
      <c r="B109" s="488" t="str">
        <f>IF(基本情報入力シート!C148="","",基本情報入力シート!C148)</f>
        <v/>
      </c>
      <c r="C109" s="488"/>
      <c r="D109" s="488"/>
      <c r="E109" s="488"/>
      <c r="F109" s="488"/>
      <c r="G109" s="488"/>
      <c r="H109" s="488"/>
      <c r="I109" s="488"/>
      <c r="J109" s="494" t="str">
        <f>IF(基本情報入力シート!M148="","",基本情報入力シート!M148)</f>
        <v/>
      </c>
      <c r="K109" s="495" t="str">
        <f>IF(基本情報入力シート!R148="","",基本情報入力シート!R148)</f>
        <v/>
      </c>
      <c r="L109" s="495" t="str">
        <f>IF(基本情報入力シート!W148="","",基本情報入力シート!W148)</f>
        <v/>
      </c>
      <c r="M109" s="502" t="str">
        <f>IF(基本情報入力シート!X148="","",基本情報入力シート!X148)</f>
        <v/>
      </c>
      <c r="N109" s="512" t="str">
        <f>IF(基本情報入力シート!Y148="","",基本情報入力シート!Y148)</f>
        <v/>
      </c>
      <c r="O109" s="605"/>
      <c r="P109" s="610"/>
      <c r="Q109" s="610"/>
      <c r="R109" s="614" t="e">
        <v>#N/A</v>
      </c>
      <c r="S109" s="618"/>
      <c r="T109" s="623"/>
      <c r="U109" s="623"/>
      <c r="V109" s="627" t="e">
        <v>#N/A</v>
      </c>
      <c r="W109" s="633"/>
      <c r="X109" s="638"/>
      <c r="Y109" s="614" t="e">
        <v>#N/A</v>
      </c>
      <c r="Z109" s="614"/>
      <c r="AA109" s="618"/>
      <c r="AB109" s="637"/>
      <c r="AC109" s="651" t="e">
        <v>#N/A</v>
      </c>
      <c r="AD109" s="653" t="str">
        <f t="shared" si="2"/>
        <v/>
      </c>
      <c r="AE109" s="583" t="str">
        <f t="shared" si="3"/>
        <v/>
      </c>
      <c r="AF109" s="654" t="str">
        <f>IF(O109="","",'別紙様式3-2（４・５月）'!O111&amp;'別紙様式3-2（４・５月）'!P111&amp;'別紙様式3-2（４・５月）'!Q111&amp;"から"&amp;O109)</f>
        <v/>
      </c>
      <c r="AG109" s="654" t="str">
        <f>IF(OR(W109="",W109="―"),"",'別紙様式3-2（４・５月）'!O111&amp;'別紙様式3-2（４・５月）'!P111&amp;'別紙様式3-2（４・５月）'!Q111&amp;"から"&amp;W109)</f>
        <v/>
      </c>
      <c r="AH109" s="470"/>
      <c r="AI109" s="470"/>
      <c r="AJ109" s="470"/>
      <c r="AK109" s="470"/>
      <c r="AL109" s="470"/>
      <c r="AM109" s="470"/>
      <c r="AN109" s="470"/>
      <c r="AO109" s="470"/>
    </row>
    <row r="110" spans="1:41" s="1" customFormat="1" ht="24.9" customHeight="1">
      <c r="A110" s="592">
        <v>97</v>
      </c>
      <c r="B110" s="488" t="str">
        <f>IF(基本情報入力シート!C149="","",基本情報入力シート!C149)</f>
        <v/>
      </c>
      <c r="C110" s="488"/>
      <c r="D110" s="488"/>
      <c r="E110" s="488"/>
      <c r="F110" s="488"/>
      <c r="G110" s="488"/>
      <c r="H110" s="488"/>
      <c r="I110" s="488"/>
      <c r="J110" s="494" t="str">
        <f>IF(基本情報入力シート!M149="","",基本情報入力シート!M149)</f>
        <v/>
      </c>
      <c r="K110" s="495" t="str">
        <f>IF(基本情報入力シート!R149="","",基本情報入力シート!R149)</f>
        <v/>
      </c>
      <c r="L110" s="495" t="str">
        <f>IF(基本情報入力シート!W149="","",基本情報入力シート!W149)</f>
        <v/>
      </c>
      <c r="M110" s="502" t="str">
        <f>IF(基本情報入力シート!X149="","",基本情報入力シート!X149)</f>
        <v/>
      </c>
      <c r="N110" s="512" t="str">
        <f>IF(基本情報入力シート!Y149="","",基本情報入力シート!Y149)</f>
        <v/>
      </c>
      <c r="O110" s="605"/>
      <c r="P110" s="610"/>
      <c r="Q110" s="610"/>
      <c r="R110" s="614" t="e">
        <v>#N/A</v>
      </c>
      <c r="S110" s="618"/>
      <c r="T110" s="623"/>
      <c r="U110" s="623"/>
      <c r="V110" s="627" t="e">
        <v>#N/A</v>
      </c>
      <c r="W110" s="633"/>
      <c r="X110" s="638"/>
      <c r="Y110" s="614" t="e">
        <v>#N/A</v>
      </c>
      <c r="Z110" s="614"/>
      <c r="AA110" s="618"/>
      <c r="AB110" s="637"/>
      <c r="AC110" s="651" t="e">
        <v>#N/A</v>
      </c>
      <c r="AD110" s="653" t="str">
        <f t="shared" si="2"/>
        <v/>
      </c>
      <c r="AE110" s="583" t="str">
        <f t="shared" si="3"/>
        <v/>
      </c>
      <c r="AF110" s="654" t="str">
        <f>IF(O110="","",'別紙様式3-2（４・５月）'!O112&amp;'別紙様式3-2（４・５月）'!P112&amp;'別紙様式3-2（４・５月）'!Q112&amp;"から"&amp;O110)</f>
        <v/>
      </c>
      <c r="AG110" s="654" t="str">
        <f>IF(OR(W110="",W110="―"),"",'別紙様式3-2（４・５月）'!O112&amp;'別紙様式3-2（４・５月）'!P112&amp;'別紙様式3-2（４・５月）'!Q112&amp;"から"&amp;W110)</f>
        <v/>
      </c>
      <c r="AH110" s="470"/>
      <c r="AI110" s="470"/>
      <c r="AJ110" s="470"/>
      <c r="AK110" s="470"/>
      <c r="AL110" s="470"/>
      <c r="AM110" s="470"/>
      <c r="AN110" s="470"/>
      <c r="AO110" s="470"/>
    </row>
    <row r="111" spans="1:41" s="1" customFormat="1" ht="24.9" customHeight="1">
      <c r="A111" s="592">
        <v>98</v>
      </c>
      <c r="B111" s="488" t="str">
        <f>IF(基本情報入力シート!C150="","",基本情報入力シート!C150)</f>
        <v/>
      </c>
      <c r="C111" s="488"/>
      <c r="D111" s="488"/>
      <c r="E111" s="488"/>
      <c r="F111" s="488"/>
      <c r="G111" s="488"/>
      <c r="H111" s="488"/>
      <c r="I111" s="488"/>
      <c r="J111" s="494" t="str">
        <f>IF(基本情報入力シート!M150="","",基本情報入力シート!M150)</f>
        <v/>
      </c>
      <c r="K111" s="495" t="str">
        <f>IF(基本情報入力シート!R150="","",基本情報入力シート!R150)</f>
        <v/>
      </c>
      <c r="L111" s="495" t="str">
        <f>IF(基本情報入力シート!W150="","",基本情報入力シート!W150)</f>
        <v/>
      </c>
      <c r="M111" s="502" t="str">
        <f>IF(基本情報入力シート!X150="","",基本情報入力シート!X150)</f>
        <v/>
      </c>
      <c r="N111" s="512" t="str">
        <f>IF(基本情報入力シート!Y150="","",基本情報入力シート!Y150)</f>
        <v/>
      </c>
      <c r="O111" s="605"/>
      <c r="P111" s="610"/>
      <c r="Q111" s="610"/>
      <c r="R111" s="614" t="e">
        <v>#N/A</v>
      </c>
      <c r="S111" s="618"/>
      <c r="T111" s="623"/>
      <c r="U111" s="623"/>
      <c r="V111" s="627" t="e">
        <v>#N/A</v>
      </c>
      <c r="W111" s="633"/>
      <c r="X111" s="638"/>
      <c r="Y111" s="614" t="e">
        <v>#N/A</v>
      </c>
      <c r="Z111" s="614"/>
      <c r="AA111" s="618"/>
      <c r="AB111" s="637"/>
      <c r="AC111" s="651" t="e">
        <v>#N/A</v>
      </c>
      <c r="AD111" s="653" t="str">
        <f t="shared" si="2"/>
        <v/>
      </c>
      <c r="AE111" s="583" t="str">
        <f t="shared" si="3"/>
        <v/>
      </c>
      <c r="AF111" s="654" t="str">
        <f>IF(O111="","",'別紙様式3-2（４・５月）'!O113&amp;'別紙様式3-2（４・５月）'!P113&amp;'別紙様式3-2（４・５月）'!Q113&amp;"から"&amp;O111)</f>
        <v/>
      </c>
      <c r="AG111" s="654" t="str">
        <f>IF(OR(W111="",W111="―"),"",'別紙様式3-2（４・５月）'!O113&amp;'別紙様式3-2（４・５月）'!P113&amp;'別紙様式3-2（４・５月）'!Q113&amp;"から"&amp;W111)</f>
        <v/>
      </c>
      <c r="AH111" s="470"/>
      <c r="AI111" s="470"/>
      <c r="AJ111" s="470"/>
      <c r="AK111" s="470"/>
      <c r="AL111" s="470"/>
      <c r="AM111" s="470"/>
      <c r="AN111" s="470"/>
      <c r="AO111" s="470"/>
    </row>
    <row r="112" spans="1:41" s="1" customFormat="1" ht="24.9" customHeight="1">
      <c r="A112" s="592">
        <v>99</v>
      </c>
      <c r="B112" s="488" t="str">
        <f>IF(基本情報入力シート!C151="","",基本情報入力シート!C151)</f>
        <v/>
      </c>
      <c r="C112" s="488"/>
      <c r="D112" s="488"/>
      <c r="E112" s="488"/>
      <c r="F112" s="488"/>
      <c r="G112" s="488"/>
      <c r="H112" s="488"/>
      <c r="I112" s="488"/>
      <c r="J112" s="494" t="str">
        <f>IF(基本情報入力シート!M151="","",基本情報入力シート!M151)</f>
        <v/>
      </c>
      <c r="K112" s="495" t="str">
        <f>IF(基本情報入力シート!R151="","",基本情報入力シート!R151)</f>
        <v/>
      </c>
      <c r="L112" s="495" t="str">
        <f>IF(基本情報入力シート!W151="","",基本情報入力シート!W151)</f>
        <v/>
      </c>
      <c r="M112" s="502" t="str">
        <f>IF(基本情報入力シート!X151="","",基本情報入力シート!X151)</f>
        <v/>
      </c>
      <c r="N112" s="512" t="str">
        <f>IF(基本情報入力シート!Y151="","",基本情報入力シート!Y151)</f>
        <v/>
      </c>
      <c r="O112" s="605"/>
      <c r="P112" s="610"/>
      <c r="Q112" s="610"/>
      <c r="R112" s="614" t="e">
        <v>#N/A</v>
      </c>
      <c r="S112" s="618"/>
      <c r="T112" s="623"/>
      <c r="U112" s="623"/>
      <c r="V112" s="627" t="e">
        <v>#N/A</v>
      </c>
      <c r="W112" s="633"/>
      <c r="X112" s="638"/>
      <c r="Y112" s="614" t="e">
        <v>#N/A</v>
      </c>
      <c r="Z112" s="614"/>
      <c r="AA112" s="618"/>
      <c r="AB112" s="637"/>
      <c r="AC112" s="651" t="e">
        <v>#N/A</v>
      </c>
      <c r="AD112" s="653" t="str">
        <f t="shared" si="2"/>
        <v/>
      </c>
      <c r="AE112" s="583" t="str">
        <f t="shared" si="3"/>
        <v/>
      </c>
      <c r="AF112" s="654" t="str">
        <f>IF(O112="","",'別紙様式3-2（４・５月）'!O114&amp;'別紙様式3-2（４・５月）'!P114&amp;'別紙様式3-2（４・５月）'!Q114&amp;"から"&amp;O112)</f>
        <v/>
      </c>
      <c r="AG112" s="654" t="str">
        <f>IF(OR(W112="",W112="―"),"",'別紙様式3-2（４・５月）'!O114&amp;'別紙様式3-2（４・５月）'!P114&amp;'別紙様式3-2（４・５月）'!Q114&amp;"から"&amp;W112)</f>
        <v/>
      </c>
      <c r="AH112" s="470"/>
      <c r="AI112" s="470"/>
      <c r="AJ112" s="470"/>
      <c r="AK112" s="470"/>
      <c r="AL112" s="470"/>
      <c r="AM112" s="470"/>
      <c r="AN112" s="470"/>
      <c r="AO112" s="470"/>
    </row>
    <row r="113" spans="1:41" s="1" customFormat="1" ht="24.9" customHeight="1">
      <c r="A113" s="592">
        <v>100</v>
      </c>
      <c r="B113" s="488" t="str">
        <f>IF(基本情報入力シート!C152="","",基本情報入力シート!C152)</f>
        <v/>
      </c>
      <c r="C113" s="488"/>
      <c r="D113" s="488"/>
      <c r="E113" s="488"/>
      <c r="F113" s="488"/>
      <c r="G113" s="488"/>
      <c r="H113" s="488"/>
      <c r="I113" s="488"/>
      <c r="J113" s="494" t="str">
        <f>IF(基本情報入力シート!M152="","",基本情報入力シート!M152)</f>
        <v/>
      </c>
      <c r="K113" s="495" t="str">
        <f>IF(基本情報入力シート!R152="","",基本情報入力シート!R152)</f>
        <v/>
      </c>
      <c r="L113" s="495" t="str">
        <f>IF(基本情報入力シート!W152="","",基本情報入力シート!W152)</f>
        <v/>
      </c>
      <c r="M113" s="502" t="str">
        <f>IF(基本情報入力シート!X152="","",基本情報入力シート!X152)</f>
        <v/>
      </c>
      <c r="N113" s="512" t="str">
        <f>IF(基本情報入力シート!Y152="","",基本情報入力シート!Y152)</f>
        <v/>
      </c>
      <c r="O113" s="605"/>
      <c r="P113" s="610"/>
      <c r="Q113" s="610"/>
      <c r="R113" s="614" t="e">
        <v>#N/A</v>
      </c>
      <c r="S113" s="618"/>
      <c r="T113" s="623"/>
      <c r="U113" s="623"/>
      <c r="V113" s="627" t="e">
        <v>#N/A</v>
      </c>
      <c r="W113" s="633"/>
      <c r="X113" s="638"/>
      <c r="Y113" s="614" t="e">
        <v>#N/A</v>
      </c>
      <c r="Z113" s="614"/>
      <c r="AA113" s="618"/>
      <c r="AB113" s="637"/>
      <c r="AC113" s="651" t="e">
        <v>#N/A</v>
      </c>
      <c r="AD113" s="653" t="str">
        <f t="shared" si="2"/>
        <v/>
      </c>
      <c r="AE113" s="583" t="str">
        <f t="shared" si="3"/>
        <v/>
      </c>
      <c r="AF113" s="654" t="str">
        <f>IF(O113="","",'別紙様式3-2（４・５月）'!O115&amp;'別紙様式3-2（４・５月）'!P115&amp;'別紙様式3-2（４・５月）'!Q115&amp;"から"&amp;O113)</f>
        <v/>
      </c>
      <c r="AG113" s="654" t="str">
        <f>IF(OR(W113="",W113="―"),"",'別紙様式3-2（４・５月）'!O115&amp;'別紙様式3-2（４・５月）'!P115&amp;'別紙様式3-2（４・５月）'!Q115&amp;"から"&amp;W113)</f>
        <v/>
      </c>
      <c r="AH113" s="470"/>
      <c r="AI113" s="470"/>
      <c r="AJ113" s="470"/>
      <c r="AK113" s="470"/>
      <c r="AL113" s="470"/>
      <c r="AM113" s="470"/>
      <c r="AN113" s="470"/>
      <c r="AO113" s="470"/>
    </row>
    <row r="114" spans="1:41" s="1" customFormat="1" ht="24.9" customHeight="1">
      <c r="A114" s="592">
        <v>101</v>
      </c>
      <c r="B114" s="488" t="str">
        <f>IF(基本情報入力シート!C153="","",基本情報入力シート!C153)</f>
        <v/>
      </c>
      <c r="C114" s="488"/>
      <c r="D114" s="488"/>
      <c r="E114" s="488"/>
      <c r="F114" s="488"/>
      <c r="G114" s="488"/>
      <c r="H114" s="488"/>
      <c r="I114" s="488"/>
      <c r="J114" s="494" t="str">
        <f>IF(基本情報入力シート!M153="","",基本情報入力シート!M153)</f>
        <v/>
      </c>
      <c r="K114" s="495" t="str">
        <f>IF(基本情報入力シート!R153="","",基本情報入力シート!R153)</f>
        <v/>
      </c>
      <c r="L114" s="495" t="str">
        <f>IF(基本情報入力シート!W153="","",基本情報入力シート!W153)</f>
        <v/>
      </c>
      <c r="M114" s="502" t="str">
        <f>IF(基本情報入力シート!X153="","",基本情報入力シート!X153)</f>
        <v/>
      </c>
      <c r="N114" s="512" t="str">
        <f>IF(基本情報入力シート!Y153="","",基本情報入力シート!Y153)</f>
        <v/>
      </c>
      <c r="O114" s="605"/>
      <c r="P114" s="610"/>
      <c r="Q114" s="610"/>
      <c r="R114" s="614" t="e">
        <v>#N/A</v>
      </c>
      <c r="S114" s="618"/>
      <c r="T114" s="623"/>
      <c r="U114" s="623"/>
      <c r="V114" s="627" t="e">
        <v>#N/A</v>
      </c>
      <c r="W114" s="633"/>
      <c r="X114" s="638"/>
      <c r="Y114" s="614" t="e">
        <v>#N/A</v>
      </c>
      <c r="Z114" s="614"/>
      <c r="AA114" s="618"/>
      <c r="AB114" s="637"/>
      <c r="AC114" s="651" t="e">
        <v>#N/A</v>
      </c>
      <c r="AD114" s="653" t="str">
        <f t="shared" si="2"/>
        <v/>
      </c>
      <c r="AE114" s="583" t="str">
        <f t="shared" si="3"/>
        <v/>
      </c>
      <c r="AF114" s="654" t="str">
        <f>IF(O114="","",'別紙様式3-2（４・５月）'!O116&amp;'別紙様式3-2（４・５月）'!P116&amp;'別紙様式3-2（４・５月）'!Q116&amp;"から"&amp;O114)</f>
        <v/>
      </c>
      <c r="AG114" s="654" t="str">
        <f>IF(OR(W114="",W114="―"),"",'別紙様式3-2（４・５月）'!O116&amp;'別紙様式3-2（４・５月）'!P116&amp;'別紙様式3-2（４・５月）'!Q116&amp;"から"&amp;W114)</f>
        <v/>
      </c>
      <c r="AH114" s="470"/>
      <c r="AI114" s="470"/>
      <c r="AJ114" s="470"/>
      <c r="AK114" s="470"/>
      <c r="AL114" s="470"/>
      <c r="AM114" s="470"/>
      <c r="AN114" s="470"/>
      <c r="AO114" s="470"/>
    </row>
    <row r="115" spans="1:41" ht="24.9" customHeight="1">
      <c r="A115" s="592">
        <v>102</v>
      </c>
      <c r="B115" s="488" t="str">
        <f>IF(基本情報入力シート!C154="","",基本情報入力シート!C154)</f>
        <v/>
      </c>
      <c r="C115" s="488"/>
      <c r="D115" s="488"/>
      <c r="E115" s="488"/>
      <c r="F115" s="488"/>
      <c r="G115" s="488"/>
      <c r="H115" s="488"/>
      <c r="I115" s="488"/>
      <c r="J115" s="494" t="str">
        <f>IF(基本情報入力シート!M154="","",基本情報入力シート!M154)</f>
        <v/>
      </c>
      <c r="K115" s="495" t="str">
        <f>IF(基本情報入力シート!R154="","",基本情報入力シート!R154)</f>
        <v/>
      </c>
      <c r="L115" s="495" t="str">
        <f>IF(基本情報入力シート!W154="","",基本情報入力シート!W154)</f>
        <v/>
      </c>
      <c r="M115" s="502" t="str">
        <f>IF(基本情報入力シート!X154="","",基本情報入力シート!X154)</f>
        <v/>
      </c>
      <c r="N115" s="512" t="str">
        <f>IF(基本情報入力シート!Y154="","",基本情報入力シート!Y154)</f>
        <v/>
      </c>
      <c r="O115" s="605"/>
      <c r="P115" s="610"/>
      <c r="Q115" s="610"/>
      <c r="R115" s="614" t="e">
        <v>#N/A</v>
      </c>
      <c r="S115" s="618"/>
      <c r="T115" s="623"/>
      <c r="U115" s="623"/>
      <c r="V115" s="627" t="e">
        <v>#N/A</v>
      </c>
      <c r="W115" s="633"/>
      <c r="X115" s="638"/>
      <c r="Y115" s="614" t="e">
        <v>#N/A</v>
      </c>
      <c r="Z115" s="614"/>
      <c r="AA115" s="618"/>
      <c r="AB115" s="637"/>
      <c r="AC115" s="651" t="e">
        <v>#N/A</v>
      </c>
      <c r="AD115" s="653" t="str">
        <f t="shared" si="2"/>
        <v/>
      </c>
      <c r="AE115" s="583" t="str">
        <f t="shared" si="3"/>
        <v/>
      </c>
      <c r="AF115" s="654" t="str">
        <f>IF(O115="","",'別紙様式3-2（４・５月）'!O117&amp;'別紙様式3-2（４・５月）'!P117&amp;'別紙様式3-2（４・５月）'!Q117&amp;"から"&amp;O115)</f>
        <v/>
      </c>
      <c r="AG115" s="654" t="str">
        <f>IF(OR(W115="",W115="―"),"",'別紙様式3-2（４・５月）'!O117&amp;'別紙様式3-2（４・５月）'!P117&amp;'別紙様式3-2（４・５月）'!Q117&amp;"から"&amp;W115)</f>
        <v/>
      </c>
    </row>
    <row r="116" spans="1:41" ht="24.9" customHeight="1">
      <c r="A116" s="592">
        <v>103</v>
      </c>
      <c r="B116" s="488" t="str">
        <f>IF(基本情報入力シート!C155="","",基本情報入力シート!C155)</f>
        <v/>
      </c>
      <c r="C116" s="488"/>
      <c r="D116" s="488"/>
      <c r="E116" s="488"/>
      <c r="F116" s="488"/>
      <c r="G116" s="488"/>
      <c r="H116" s="488"/>
      <c r="I116" s="488"/>
      <c r="J116" s="494" t="str">
        <f>IF(基本情報入力シート!M155="","",基本情報入力シート!M155)</f>
        <v/>
      </c>
      <c r="K116" s="495" t="str">
        <f>IF(基本情報入力シート!R155="","",基本情報入力シート!R155)</f>
        <v/>
      </c>
      <c r="L116" s="495" t="str">
        <f>IF(基本情報入力シート!W155="","",基本情報入力シート!W155)</f>
        <v/>
      </c>
      <c r="M116" s="502" t="str">
        <f>IF(基本情報入力シート!X155="","",基本情報入力シート!X155)</f>
        <v/>
      </c>
      <c r="N116" s="512" t="str">
        <f>IF(基本情報入力シート!Y155="","",基本情報入力シート!Y155)</f>
        <v/>
      </c>
      <c r="O116" s="605"/>
      <c r="P116" s="610"/>
      <c r="Q116" s="610"/>
      <c r="R116" s="614" t="e">
        <v>#N/A</v>
      </c>
      <c r="S116" s="618"/>
      <c r="T116" s="623"/>
      <c r="U116" s="623"/>
      <c r="V116" s="627" t="e">
        <v>#N/A</v>
      </c>
      <c r="W116" s="633"/>
      <c r="X116" s="638"/>
      <c r="Y116" s="614" t="e">
        <v>#N/A</v>
      </c>
      <c r="Z116" s="614"/>
      <c r="AA116" s="618"/>
      <c r="AB116" s="637"/>
      <c r="AC116" s="651" t="e">
        <v>#N/A</v>
      </c>
      <c r="AD116" s="653" t="str">
        <f t="shared" si="2"/>
        <v/>
      </c>
      <c r="AE116" s="583" t="str">
        <f t="shared" si="3"/>
        <v/>
      </c>
      <c r="AF116" s="654" t="str">
        <f>IF(O116="","",'別紙様式3-2（４・５月）'!O118&amp;'別紙様式3-2（４・５月）'!P118&amp;'別紙様式3-2（４・５月）'!Q118&amp;"から"&amp;O116)</f>
        <v/>
      </c>
      <c r="AG116" s="654" t="str">
        <f>IF(OR(W116="",W116="―"),"",'別紙様式3-2（４・５月）'!O118&amp;'別紙様式3-2（４・５月）'!P118&amp;'別紙様式3-2（４・５月）'!Q118&amp;"から"&amp;W116)</f>
        <v/>
      </c>
    </row>
    <row r="117" spans="1:41" ht="24.9" customHeight="1">
      <c r="A117" s="592">
        <v>104</v>
      </c>
      <c r="B117" s="488" t="str">
        <f>IF(基本情報入力シート!C156="","",基本情報入力シート!C156)</f>
        <v/>
      </c>
      <c r="C117" s="488"/>
      <c r="D117" s="488"/>
      <c r="E117" s="488"/>
      <c r="F117" s="488"/>
      <c r="G117" s="488"/>
      <c r="H117" s="488"/>
      <c r="I117" s="488"/>
      <c r="J117" s="494" t="str">
        <f>IF(基本情報入力シート!M156="","",基本情報入力シート!M156)</f>
        <v/>
      </c>
      <c r="K117" s="495" t="str">
        <f>IF(基本情報入力シート!R156="","",基本情報入力シート!R156)</f>
        <v/>
      </c>
      <c r="L117" s="495" t="str">
        <f>IF(基本情報入力シート!W156="","",基本情報入力シート!W156)</f>
        <v/>
      </c>
      <c r="M117" s="502" t="str">
        <f>IF(基本情報入力シート!X156="","",基本情報入力シート!X156)</f>
        <v/>
      </c>
      <c r="N117" s="512" t="str">
        <f>IF(基本情報入力シート!Y156="","",基本情報入力シート!Y156)</f>
        <v/>
      </c>
      <c r="O117" s="605"/>
      <c r="P117" s="610"/>
      <c r="Q117" s="610"/>
      <c r="R117" s="614" t="e">
        <v>#N/A</v>
      </c>
      <c r="S117" s="618"/>
      <c r="T117" s="623"/>
      <c r="U117" s="623"/>
      <c r="V117" s="627" t="e">
        <v>#N/A</v>
      </c>
      <c r="W117" s="633"/>
      <c r="X117" s="638"/>
      <c r="Y117" s="614" t="e">
        <v>#N/A</v>
      </c>
      <c r="Z117" s="614"/>
      <c r="AA117" s="618"/>
      <c r="AB117" s="637"/>
      <c r="AC117" s="651" t="e">
        <v>#N/A</v>
      </c>
      <c r="AD117" s="653" t="str">
        <f t="shared" si="2"/>
        <v/>
      </c>
      <c r="AE117" s="583" t="str">
        <f t="shared" si="3"/>
        <v/>
      </c>
      <c r="AF117" s="654" t="str">
        <f>IF(O117="","",'別紙様式3-2（４・５月）'!O119&amp;'別紙様式3-2（４・５月）'!P119&amp;'別紙様式3-2（４・５月）'!Q119&amp;"から"&amp;O117)</f>
        <v/>
      </c>
      <c r="AG117" s="654" t="str">
        <f>IF(OR(W117="",W117="―"),"",'別紙様式3-2（４・５月）'!O119&amp;'別紙様式3-2（４・５月）'!P119&amp;'別紙様式3-2（４・５月）'!Q119&amp;"から"&amp;W117)</f>
        <v/>
      </c>
    </row>
    <row r="118" spans="1:41" ht="24.9" customHeight="1">
      <c r="A118" s="592">
        <v>105</v>
      </c>
      <c r="B118" s="488" t="str">
        <f>IF(基本情報入力シート!C157="","",基本情報入力シート!C157)</f>
        <v/>
      </c>
      <c r="C118" s="488"/>
      <c r="D118" s="488"/>
      <c r="E118" s="488"/>
      <c r="F118" s="488"/>
      <c r="G118" s="488"/>
      <c r="H118" s="488"/>
      <c r="I118" s="488"/>
      <c r="J118" s="494" t="str">
        <f>IF(基本情報入力シート!M157="","",基本情報入力シート!M157)</f>
        <v/>
      </c>
      <c r="K118" s="495" t="str">
        <f>IF(基本情報入力シート!R157="","",基本情報入力シート!R157)</f>
        <v/>
      </c>
      <c r="L118" s="495" t="str">
        <f>IF(基本情報入力シート!W157="","",基本情報入力シート!W157)</f>
        <v/>
      </c>
      <c r="M118" s="502" t="str">
        <f>IF(基本情報入力シート!X157="","",基本情報入力シート!X157)</f>
        <v/>
      </c>
      <c r="N118" s="512" t="str">
        <f>IF(基本情報入力シート!Y157="","",基本情報入力シート!Y157)</f>
        <v/>
      </c>
      <c r="O118" s="605"/>
      <c r="P118" s="610"/>
      <c r="Q118" s="610"/>
      <c r="R118" s="614" t="e">
        <v>#N/A</v>
      </c>
      <c r="S118" s="618"/>
      <c r="T118" s="623"/>
      <c r="U118" s="623"/>
      <c r="V118" s="627" t="e">
        <v>#N/A</v>
      </c>
      <c r="W118" s="633"/>
      <c r="X118" s="638"/>
      <c r="Y118" s="614" t="e">
        <v>#N/A</v>
      </c>
      <c r="Z118" s="614"/>
      <c r="AA118" s="618"/>
      <c r="AB118" s="637"/>
      <c r="AC118" s="651" t="e">
        <v>#N/A</v>
      </c>
      <c r="AD118" s="653" t="str">
        <f t="shared" si="2"/>
        <v/>
      </c>
      <c r="AE118" s="583" t="str">
        <f t="shared" si="3"/>
        <v/>
      </c>
      <c r="AF118" s="654" t="str">
        <f>IF(O118="","",'別紙様式3-2（４・５月）'!O120&amp;'別紙様式3-2（４・５月）'!P120&amp;'別紙様式3-2（４・５月）'!Q120&amp;"から"&amp;O118)</f>
        <v/>
      </c>
      <c r="AG118" s="654" t="str">
        <f>IF(OR(W118="",W118="―"),"",'別紙様式3-2（４・５月）'!O120&amp;'別紙様式3-2（４・５月）'!P120&amp;'別紙様式3-2（４・５月）'!Q120&amp;"から"&amp;W118)</f>
        <v/>
      </c>
    </row>
    <row r="119" spans="1:41" ht="24.9" customHeight="1">
      <c r="A119" s="592">
        <v>106</v>
      </c>
      <c r="B119" s="488" t="str">
        <f>IF(基本情報入力シート!C158="","",基本情報入力シート!C158)</f>
        <v/>
      </c>
      <c r="C119" s="488"/>
      <c r="D119" s="488"/>
      <c r="E119" s="488"/>
      <c r="F119" s="488"/>
      <c r="G119" s="488"/>
      <c r="H119" s="488"/>
      <c r="I119" s="488"/>
      <c r="J119" s="494" t="str">
        <f>IF(基本情報入力シート!M158="","",基本情報入力シート!M158)</f>
        <v/>
      </c>
      <c r="K119" s="495" t="str">
        <f>IF(基本情報入力シート!R158="","",基本情報入力シート!R158)</f>
        <v/>
      </c>
      <c r="L119" s="495" t="str">
        <f>IF(基本情報入力シート!W158="","",基本情報入力シート!W158)</f>
        <v/>
      </c>
      <c r="M119" s="502" t="str">
        <f>IF(基本情報入力シート!X158="","",基本情報入力シート!X158)</f>
        <v/>
      </c>
      <c r="N119" s="512" t="str">
        <f>IF(基本情報入力シート!Y158="","",基本情報入力シート!Y158)</f>
        <v/>
      </c>
      <c r="O119" s="605"/>
      <c r="P119" s="610"/>
      <c r="Q119" s="610"/>
      <c r="R119" s="614" t="e">
        <v>#N/A</v>
      </c>
      <c r="S119" s="618"/>
      <c r="T119" s="623"/>
      <c r="U119" s="623"/>
      <c r="V119" s="627" t="e">
        <v>#N/A</v>
      </c>
      <c r="W119" s="633"/>
      <c r="X119" s="638"/>
      <c r="Y119" s="614" t="e">
        <v>#N/A</v>
      </c>
      <c r="Z119" s="614"/>
      <c r="AA119" s="618"/>
      <c r="AB119" s="637"/>
      <c r="AC119" s="651" t="e">
        <v>#N/A</v>
      </c>
      <c r="AD119" s="653" t="str">
        <f t="shared" si="2"/>
        <v/>
      </c>
      <c r="AE119" s="583" t="str">
        <f t="shared" si="3"/>
        <v/>
      </c>
      <c r="AF119" s="654" t="str">
        <f>IF(O119="","",'別紙様式3-2（４・５月）'!O121&amp;'別紙様式3-2（４・５月）'!P121&amp;'別紙様式3-2（４・５月）'!Q121&amp;"から"&amp;O119)</f>
        <v/>
      </c>
      <c r="AG119" s="654" t="str">
        <f>IF(OR(W119="",W119="―"),"",'別紙様式3-2（４・５月）'!O121&amp;'別紙様式3-2（４・５月）'!P121&amp;'別紙様式3-2（４・５月）'!Q121&amp;"から"&amp;W119)</f>
        <v/>
      </c>
    </row>
    <row r="120" spans="1:41" ht="24.9" customHeight="1">
      <c r="A120" s="592">
        <v>107</v>
      </c>
      <c r="B120" s="488" t="str">
        <f>IF(基本情報入力シート!C159="","",基本情報入力シート!C159)</f>
        <v/>
      </c>
      <c r="C120" s="488"/>
      <c r="D120" s="488"/>
      <c r="E120" s="488"/>
      <c r="F120" s="488"/>
      <c r="G120" s="488"/>
      <c r="H120" s="488"/>
      <c r="I120" s="488"/>
      <c r="J120" s="494" t="str">
        <f>IF(基本情報入力シート!M159="","",基本情報入力シート!M159)</f>
        <v/>
      </c>
      <c r="K120" s="495" t="str">
        <f>IF(基本情報入力シート!R159="","",基本情報入力シート!R159)</f>
        <v/>
      </c>
      <c r="L120" s="495" t="str">
        <f>IF(基本情報入力シート!W159="","",基本情報入力シート!W159)</f>
        <v/>
      </c>
      <c r="M120" s="502" t="str">
        <f>IF(基本情報入力シート!X159="","",基本情報入力シート!X159)</f>
        <v/>
      </c>
      <c r="N120" s="512" t="str">
        <f>IF(基本情報入力シート!Y159="","",基本情報入力シート!Y159)</f>
        <v/>
      </c>
      <c r="O120" s="605"/>
      <c r="P120" s="610"/>
      <c r="Q120" s="610"/>
      <c r="R120" s="614" t="e">
        <v>#N/A</v>
      </c>
      <c r="S120" s="618"/>
      <c r="T120" s="623"/>
      <c r="U120" s="623"/>
      <c r="V120" s="627" t="e">
        <v>#N/A</v>
      </c>
      <c r="W120" s="633"/>
      <c r="X120" s="638"/>
      <c r="Y120" s="614" t="e">
        <v>#N/A</v>
      </c>
      <c r="Z120" s="614"/>
      <c r="AA120" s="618"/>
      <c r="AB120" s="637"/>
      <c r="AC120" s="651" t="e">
        <v>#N/A</v>
      </c>
      <c r="AD120" s="653" t="str">
        <f t="shared" si="2"/>
        <v/>
      </c>
      <c r="AE120" s="583" t="str">
        <f t="shared" si="3"/>
        <v/>
      </c>
      <c r="AF120" s="654" t="str">
        <f>IF(O120="","",'別紙様式3-2（４・５月）'!O122&amp;'別紙様式3-2（４・５月）'!P122&amp;'別紙様式3-2（４・５月）'!Q122&amp;"から"&amp;O120)</f>
        <v/>
      </c>
      <c r="AG120" s="654" t="str">
        <f>IF(OR(W120="",W120="―"),"",'別紙様式3-2（４・５月）'!O122&amp;'別紙様式3-2（４・５月）'!P122&amp;'別紙様式3-2（４・５月）'!Q122&amp;"から"&amp;W120)</f>
        <v/>
      </c>
    </row>
    <row r="121" spans="1:41" ht="24.9" customHeight="1">
      <c r="A121" s="592">
        <v>108</v>
      </c>
      <c r="B121" s="488" t="str">
        <f>IF(基本情報入力シート!C160="","",基本情報入力シート!C160)</f>
        <v/>
      </c>
      <c r="C121" s="488"/>
      <c r="D121" s="488"/>
      <c r="E121" s="488"/>
      <c r="F121" s="488"/>
      <c r="G121" s="488"/>
      <c r="H121" s="488"/>
      <c r="I121" s="488"/>
      <c r="J121" s="494" t="str">
        <f>IF(基本情報入力シート!M160="","",基本情報入力シート!M160)</f>
        <v/>
      </c>
      <c r="K121" s="495" t="str">
        <f>IF(基本情報入力シート!R160="","",基本情報入力シート!R160)</f>
        <v/>
      </c>
      <c r="L121" s="495" t="str">
        <f>IF(基本情報入力シート!W160="","",基本情報入力シート!W160)</f>
        <v/>
      </c>
      <c r="M121" s="502" t="str">
        <f>IF(基本情報入力シート!X160="","",基本情報入力シート!X160)</f>
        <v/>
      </c>
      <c r="N121" s="512" t="str">
        <f>IF(基本情報入力シート!Y160="","",基本情報入力シート!Y160)</f>
        <v/>
      </c>
      <c r="O121" s="605"/>
      <c r="P121" s="610"/>
      <c r="Q121" s="610"/>
      <c r="R121" s="614" t="e">
        <v>#N/A</v>
      </c>
      <c r="S121" s="618"/>
      <c r="T121" s="623"/>
      <c r="U121" s="623"/>
      <c r="V121" s="627" t="e">
        <v>#N/A</v>
      </c>
      <c r="W121" s="633"/>
      <c r="X121" s="638"/>
      <c r="Y121" s="614" t="e">
        <v>#N/A</v>
      </c>
      <c r="Z121" s="614"/>
      <c r="AA121" s="618"/>
      <c r="AB121" s="637"/>
      <c r="AC121" s="651" t="e">
        <v>#N/A</v>
      </c>
      <c r="AD121" s="653" t="str">
        <f t="shared" si="2"/>
        <v/>
      </c>
      <c r="AE121" s="583" t="str">
        <f t="shared" si="3"/>
        <v/>
      </c>
      <c r="AF121" s="654" t="str">
        <f>IF(O121="","",'別紙様式3-2（４・５月）'!O123&amp;'別紙様式3-2（４・５月）'!P123&amp;'別紙様式3-2（４・５月）'!Q123&amp;"から"&amp;O121)</f>
        <v/>
      </c>
      <c r="AG121" s="654" t="str">
        <f>IF(OR(W121="",W121="―"),"",'別紙様式3-2（４・５月）'!O123&amp;'別紙様式3-2（４・５月）'!P123&amp;'別紙様式3-2（４・５月）'!Q123&amp;"から"&amp;W121)</f>
        <v/>
      </c>
    </row>
    <row r="122" spans="1:41" ht="24.9" customHeight="1">
      <c r="A122" s="592">
        <v>109</v>
      </c>
      <c r="B122" s="488" t="str">
        <f>IF(基本情報入力シート!C161="","",基本情報入力シート!C161)</f>
        <v/>
      </c>
      <c r="C122" s="488"/>
      <c r="D122" s="488"/>
      <c r="E122" s="488"/>
      <c r="F122" s="488"/>
      <c r="G122" s="488"/>
      <c r="H122" s="488"/>
      <c r="I122" s="488"/>
      <c r="J122" s="494" t="str">
        <f>IF(基本情報入力シート!M161="","",基本情報入力シート!M161)</f>
        <v/>
      </c>
      <c r="K122" s="495" t="str">
        <f>IF(基本情報入力シート!R161="","",基本情報入力シート!R161)</f>
        <v/>
      </c>
      <c r="L122" s="495" t="str">
        <f>IF(基本情報入力シート!W161="","",基本情報入力シート!W161)</f>
        <v/>
      </c>
      <c r="M122" s="502" t="str">
        <f>IF(基本情報入力シート!X161="","",基本情報入力シート!X161)</f>
        <v/>
      </c>
      <c r="N122" s="512" t="str">
        <f>IF(基本情報入力シート!Y161="","",基本情報入力シート!Y161)</f>
        <v/>
      </c>
      <c r="O122" s="605"/>
      <c r="P122" s="610"/>
      <c r="Q122" s="610"/>
      <c r="R122" s="614" t="e">
        <v>#N/A</v>
      </c>
      <c r="S122" s="618"/>
      <c r="T122" s="623"/>
      <c r="U122" s="623"/>
      <c r="V122" s="627" t="e">
        <v>#N/A</v>
      </c>
      <c r="W122" s="633"/>
      <c r="X122" s="638"/>
      <c r="Y122" s="614" t="e">
        <v>#N/A</v>
      </c>
      <c r="Z122" s="614"/>
      <c r="AA122" s="618"/>
      <c r="AB122" s="637"/>
      <c r="AC122" s="651" t="e">
        <v>#N/A</v>
      </c>
      <c r="AD122" s="653" t="str">
        <f t="shared" si="2"/>
        <v/>
      </c>
      <c r="AE122" s="583" t="str">
        <f t="shared" si="3"/>
        <v/>
      </c>
      <c r="AF122" s="654" t="str">
        <f>IF(O122="","",'別紙様式3-2（４・５月）'!O124&amp;'別紙様式3-2（４・５月）'!P124&amp;'別紙様式3-2（４・５月）'!Q124&amp;"から"&amp;O122)</f>
        <v/>
      </c>
      <c r="AG122" s="654" t="str">
        <f>IF(OR(W122="",W122="―"),"",'別紙様式3-2（４・５月）'!O124&amp;'別紙様式3-2（４・５月）'!P124&amp;'別紙様式3-2（４・５月）'!Q124&amp;"から"&amp;W122)</f>
        <v/>
      </c>
    </row>
    <row r="123" spans="1:41" ht="24.9" customHeight="1">
      <c r="A123" s="592">
        <v>110</v>
      </c>
      <c r="B123" s="488" t="str">
        <f>IF(基本情報入力シート!C162="","",基本情報入力シート!C162)</f>
        <v/>
      </c>
      <c r="C123" s="488"/>
      <c r="D123" s="488"/>
      <c r="E123" s="488"/>
      <c r="F123" s="488"/>
      <c r="G123" s="488"/>
      <c r="H123" s="488"/>
      <c r="I123" s="488"/>
      <c r="J123" s="494" t="str">
        <f>IF(基本情報入力シート!M162="","",基本情報入力シート!M162)</f>
        <v/>
      </c>
      <c r="K123" s="495" t="str">
        <f>IF(基本情報入力シート!R162="","",基本情報入力シート!R162)</f>
        <v/>
      </c>
      <c r="L123" s="495" t="str">
        <f>IF(基本情報入力シート!W162="","",基本情報入力シート!W162)</f>
        <v/>
      </c>
      <c r="M123" s="502" t="str">
        <f>IF(基本情報入力シート!X162="","",基本情報入力シート!X162)</f>
        <v/>
      </c>
      <c r="N123" s="512" t="str">
        <f>IF(基本情報入力シート!Y162="","",基本情報入力シート!Y162)</f>
        <v/>
      </c>
      <c r="O123" s="605"/>
      <c r="P123" s="610"/>
      <c r="Q123" s="610"/>
      <c r="R123" s="614" t="e">
        <v>#N/A</v>
      </c>
      <c r="S123" s="618"/>
      <c r="T123" s="623"/>
      <c r="U123" s="623"/>
      <c r="V123" s="627" t="e">
        <v>#N/A</v>
      </c>
      <c r="W123" s="633"/>
      <c r="X123" s="638"/>
      <c r="Y123" s="614" t="e">
        <v>#N/A</v>
      </c>
      <c r="Z123" s="614"/>
      <c r="AA123" s="618"/>
      <c r="AB123" s="637"/>
      <c r="AC123" s="651" t="e">
        <v>#N/A</v>
      </c>
      <c r="AD123" s="653" t="str">
        <f t="shared" si="2"/>
        <v/>
      </c>
      <c r="AE123" s="583" t="str">
        <f t="shared" si="3"/>
        <v/>
      </c>
      <c r="AF123" s="654" t="str">
        <f>IF(O123="","",'別紙様式3-2（４・５月）'!O125&amp;'別紙様式3-2（４・５月）'!P125&amp;'別紙様式3-2（４・５月）'!Q125&amp;"から"&amp;O123)</f>
        <v/>
      </c>
      <c r="AG123" s="654" t="str">
        <f>IF(OR(W123="",W123="―"),"",'別紙様式3-2（４・５月）'!O125&amp;'別紙様式3-2（４・５月）'!P125&amp;'別紙様式3-2（４・５月）'!Q125&amp;"から"&amp;W123)</f>
        <v/>
      </c>
    </row>
    <row r="124" spans="1:41" ht="24.9" customHeight="1">
      <c r="A124" s="592">
        <v>111</v>
      </c>
      <c r="B124" s="488" t="str">
        <f>IF(基本情報入力シート!C163="","",基本情報入力シート!C163)</f>
        <v/>
      </c>
      <c r="C124" s="488"/>
      <c r="D124" s="488"/>
      <c r="E124" s="488"/>
      <c r="F124" s="488"/>
      <c r="G124" s="488"/>
      <c r="H124" s="488"/>
      <c r="I124" s="488"/>
      <c r="J124" s="494" t="str">
        <f>IF(基本情報入力シート!M163="","",基本情報入力シート!M163)</f>
        <v/>
      </c>
      <c r="K124" s="495" t="str">
        <f>IF(基本情報入力シート!R163="","",基本情報入力シート!R163)</f>
        <v/>
      </c>
      <c r="L124" s="495" t="str">
        <f>IF(基本情報入力シート!W163="","",基本情報入力シート!W163)</f>
        <v/>
      </c>
      <c r="M124" s="502" t="str">
        <f>IF(基本情報入力シート!X163="","",基本情報入力シート!X163)</f>
        <v/>
      </c>
      <c r="N124" s="512" t="str">
        <f>IF(基本情報入力シート!Y163="","",基本情報入力シート!Y163)</f>
        <v/>
      </c>
      <c r="O124" s="605"/>
      <c r="P124" s="610"/>
      <c r="Q124" s="610"/>
      <c r="R124" s="614" t="e">
        <v>#N/A</v>
      </c>
      <c r="S124" s="618"/>
      <c r="T124" s="623"/>
      <c r="U124" s="623"/>
      <c r="V124" s="627" t="e">
        <v>#N/A</v>
      </c>
      <c r="W124" s="633"/>
      <c r="X124" s="638"/>
      <c r="Y124" s="614" t="e">
        <v>#N/A</v>
      </c>
      <c r="Z124" s="614"/>
      <c r="AA124" s="618"/>
      <c r="AB124" s="637"/>
      <c r="AC124" s="651" t="e">
        <v>#N/A</v>
      </c>
      <c r="AD124" s="653" t="str">
        <f t="shared" si="2"/>
        <v/>
      </c>
      <c r="AE124" s="583" t="str">
        <f t="shared" si="3"/>
        <v/>
      </c>
      <c r="AF124" s="654" t="str">
        <f>IF(O124="","",'別紙様式3-2（４・５月）'!O126&amp;'別紙様式3-2（４・５月）'!P126&amp;'別紙様式3-2（４・５月）'!Q126&amp;"から"&amp;O124)</f>
        <v/>
      </c>
      <c r="AG124" s="654" t="str">
        <f>IF(OR(W124="",W124="―"),"",'別紙様式3-2（４・５月）'!O126&amp;'別紙様式3-2（４・５月）'!P126&amp;'別紙様式3-2（４・５月）'!Q126&amp;"から"&amp;W124)</f>
        <v/>
      </c>
    </row>
    <row r="125" spans="1:41" ht="24.9" customHeight="1">
      <c r="A125" s="592">
        <v>112</v>
      </c>
      <c r="B125" s="488" t="str">
        <f>IF(基本情報入力シート!C164="","",基本情報入力シート!C164)</f>
        <v/>
      </c>
      <c r="C125" s="488"/>
      <c r="D125" s="488"/>
      <c r="E125" s="488"/>
      <c r="F125" s="488"/>
      <c r="G125" s="488"/>
      <c r="H125" s="488"/>
      <c r="I125" s="488"/>
      <c r="J125" s="495" t="str">
        <f>IF(基本情報入力シート!M164="","",基本情報入力シート!M164)</f>
        <v/>
      </c>
      <c r="K125" s="495" t="str">
        <f>IF(基本情報入力シート!R164="","",基本情報入力シート!R164)</f>
        <v/>
      </c>
      <c r="L125" s="495" t="str">
        <f>IF(基本情報入力シート!W164="","",基本情報入力シート!W164)</f>
        <v/>
      </c>
      <c r="M125" s="503" t="str">
        <f>IF(基本情報入力シート!X164="","",基本情報入力シート!X164)</f>
        <v/>
      </c>
      <c r="N125" s="513" t="str">
        <f>IF(基本情報入力シート!Y164="","",基本情報入力シート!Y164)</f>
        <v/>
      </c>
      <c r="O125" s="606"/>
      <c r="P125" s="610"/>
      <c r="Q125" s="610"/>
      <c r="R125" s="614" t="e">
        <v>#N/A</v>
      </c>
      <c r="S125" s="618"/>
      <c r="T125" s="623"/>
      <c r="U125" s="623"/>
      <c r="V125" s="627" t="e">
        <v>#N/A</v>
      </c>
      <c r="W125" s="634"/>
      <c r="X125" s="638"/>
      <c r="Y125" s="614" t="e">
        <v>#N/A</v>
      </c>
      <c r="Z125" s="614"/>
      <c r="AA125" s="618"/>
      <c r="AB125" s="637"/>
      <c r="AC125" s="651" t="e">
        <v>#N/A</v>
      </c>
      <c r="AD125" s="653" t="str">
        <f t="shared" si="2"/>
        <v/>
      </c>
      <c r="AE125" s="583" t="str">
        <f t="shared" si="3"/>
        <v/>
      </c>
      <c r="AF125" s="654" t="str">
        <f>IF(O125="","",'別紙様式3-2（４・５月）'!O127&amp;'別紙様式3-2（４・５月）'!P127&amp;'別紙様式3-2（４・５月）'!Q127&amp;"から"&amp;O125)</f>
        <v/>
      </c>
      <c r="AG125" s="654" t="str">
        <f>IF(OR(W125="",W125="―"),"",'別紙様式3-2（４・５月）'!O127&amp;'別紙様式3-2（４・５月）'!P127&amp;'別紙様式3-2（４・５月）'!Q127&amp;"から"&amp;W125)</f>
        <v/>
      </c>
    </row>
    <row r="126" spans="1:41" ht="24.9" customHeight="1">
      <c r="A126" s="592">
        <v>113</v>
      </c>
      <c r="B126" s="488" t="str">
        <f>IF(基本情報入力シート!C165="","",基本情報入力シート!C165)</f>
        <v/>
      </c>
      <c r="C126" s="488"/>
      <c r="D126" s="488"/>
      <c r="E126" s="488"/>
      <c r="F126" s="488"/>
      <c r="G126" s="488"/>
      <c r="H126" s="488"/>
      <c r="I126" s="488"/>
      <c r="J126" s="495" t="str">
        <f>IF(基本情報入力シート!M165="","",基本情報入力シート!M165)</f>
        <v/>
      </c>
      <c r="K126" s="495" t="str">
        <f>IF(基本情報入力シート!R165="","",基本情報入力シート!R165)</f>
        <v/>
      </c>
      <c r="L126" s="495" t="str">
        <f>IF(基本情報入力シート!W165="","",基本情報入力シート!W165)</f>
        <v/>
      </c>
      <c r="M126" s="503" t="str">
        <f>IF(基本情報入力シート!X165="","",基本情報入力シート!X165)</f>
        <v/>
      </c>
      <c r="N126" s="513" t="str">
        <f>IF(基本情報入力シート!Y165="","",基本情報入力シート!Y165)</f>
        <v/>
      </c>
      <c r="O126" s="606"/>
      <c r="P126" s="610"/>
      <c r="Q126" s="610"/>
      <c r="R126" s="614" t="e">
        <v>#N/A</v>
      </c>
      <c r="S126" s="618"/>
      <c r="T126" s="623"/>
      <c r="U126" s="623"/>
      <c r="V126" s="627" t="e">
        <v>#N/A</v>
      </c>
      <c r="W126" s="634"/>
      <c r="X126" s="638"/>
      <c r="Y126" s="614" t="e">
        <v>#N/A</v>
      </c>
      <c r="Z126" s="614"/>
      <c r="AA126" s="618"/>
      <c r="AB126" s="637"/>
      <c r="AC126" s="651" t="e">
        <v>#N/A</v>
      </c>
      <c r="AD126" s="653" t="str">
        <f t="shared" si="2"/>
        <v/>
      </c>
      <c r="AE126" s="583" t="str">
        <f t="shared" si="3"/>
        <v/>
      </c>
      <c r="AF126" s="654" t="str">
        <f>IF(O126="","",'別紙様式3-2（４・５月）'!O128&amp;'別紙様式3-2（４・５月）'!P128&amp;'別紙様式3-2（４・５月）'!Q128&amp;"から"&amp;O126)</f>
        <v/>
      </c>
      <c r="AG126" s="654" t="str">
        <f>IF(OR(W126="",W126="―"),"",'別紙様式3-2（４・５月）'!O128&amp;'別紙様式3-2（４・５月）'!P128&amp;'別紙様式3-2（４・５月）'!Q128&amp;"から"&amp;W126)</f>
        <v/>
      </c>
    </row>
    <row r="127" spans="1:41" ht="24.9" customHeight="1">
      <c r="A127" s="592">
        <v>114</v>
      </c>
      <c r="B127" s="488" t="str">
        <f>IF(基本情報入力シート!C166="","",基本情報入力シート!C166)</f>
        <v/>
      </c>
      <c r="C127" s="488"/>
      <c r="D127" s="488"/>
      <c r="E127" s="488"/>
      <c r="F127" s="488"/>
      <c r="G127" s="488"/>
      <c r="H127" s="488"/>
      <c r="I127" s="488"/>
      <c r="J127" s="495" t="str">
        <f>IF(基本情報入力シート!M166="","",基本情報入力シート!M166)</f>
        <v/>
      </c>
      <c r="K127" s="495" t="str">
        <f>IF(基本情報入力シート!R166="","",基本情報入力シート!R166)</f>
        <v/>
      </c>
      <c r="L127" s="495" t="str">
        <f>IF(基本情報入力シート!W166="","",基本情報入力シート!W166)</f>
        <v/>
      </c>
      <c r="M127" s="503" t="str">
        <f>IF(基本情報入力シート!X166="","",基本情報入力シート!X166)</f>
        <v/>
      </c>
      <c r="N127" s="513" t="str">
        <f>IF(基本情報入力シート!Y166="","",基本情報入力シート!Y166)</f>
        <v/>
      </c>
      <c r="O127" s="606"/>
      <c r="P127" s="610"/>
      <c r="Q127" s="610"/>
      <c r="R127" s="614" t="e">
        <v>#N/A</v>
      </c>
      <c r="S127" s="618"/>
      <c r="T127" s="623"/>
      <c r="U127" s="623"/>
      <c r="V127" s="627" t="e">
        <v>#N/A</v>
      </c>
      <c r="W127" s="634"/>
      <c r="X127" s="638"/>
      <c r="Y127" s="614" t="e">
        <v>#N/A</v>
      </c>
      <c r="Z127" s="614"/>
      <c r="AA127" s="618"/>
      <c r="AB127" s="637"/>
      <c r="AC127" s="651" t="e">
        <v>#N/A</v>
      </c>
      <c r="AD127" s="653" t="str">
        <f t="shared" si="2"/>
        <v/>
      </c>
      <c r="AE127" s="583" t="str">
        <f t="shared" si="3"/>
        <v/>
      </c>
      <c r="AF127" s="654" t="str">
        <f>IF(O127="","",'別紙様式3-2（４・５月）'!O129&amp;'別紙様式3-2（４・５月）'!P129&amp;'別紙様式3-2（４・５月）'!Q129&amp;"から"&amp;O127)</f>
        <v/>
      </c>
      <c r="AG127" s="654" t="str">
        <f>IF(OR(W127="",W127="―"),"",'別紙様式3-2（４・５月）'!O129&amp;'別紙様式3-2（４・５月）'!P129&amp;'別紙様式3-2（４・５月）'!Q129&amp;"から"&amp;W127)</f>
        <v/>
      </c>
    </row>
    <row r="128" spans="1:41" ht="24.9" customHeight="1">
      <c r="A128" s="592">
        <v>115</v>
      </c>
      <c r="B128" s="488" t="str">
        <f>IF(基本情報入力シート!C167="","",基本情報入力シート!C167)</f>
        <v/>
      </c>
      <c r="C128" s="488"/>
      <c r="D128" s="488"/>
      <c r="E128" s="488"/>
      <c r="F128" s="488"/>
      <c r="G128" s="488"/>
      <c r="H128" s="488"/>
      <c r="I128" s="488"/>
      <c r="J128" s="495" t="str">
        <f>IF(基本情報入力シート!M167="","",基本情報入力シート!M167)</f>
        <v/>
      </c>
      <c r="K128" s="495" t="str">
        <f>IF(基本情報入力シート!R167="","",基本情報入力シート!R167)</f>
        <v/>
      </c>
      <c r="L128" s="495" t="str">
        <f>IF(基本情報入力シート!W167="","",基本情報入力シート!W167)</f>
        <v/>
      </c>
      <c r="M128" s="503" t="str">
        <f>IF(基本情報入力シート!X167="","",基本情報入力シート!X167)</f>
        <v/>
      </c>
      <c r="N128" s="513" t="str">
        <f>IF(基本情報入力シート!Y167="","",基本情報入力シート!Y167)</f>
        <v/>
      </c>
      <c r="O128" s="606"/>
      <c r="P128" s="610"/>
      <c r="Q128" s="610"/>
      <c r="R128" s="614" t="e">
        <v>#N/A</v>
      </c>
      <c r="S128" s="618"/>
      <c r="T128" s="623"/>
      <c r="U128" s="623"/>
      <c r="V128" s="627" t="e">
        <v>#N/A</v>
      </c>
      <c r="W128" s="634"/>
      <c r="X128" s="638"/>
      <c r="Y128" s="614" t="e">
        <v>#N/A</v>
      </c>
      <c r="Z128" s="614"/>
      <c r="AA128" s="618"/>
      <c r="AB128" s="637"/>
      <c r="AC128" s="651" t="e">
        <v>#N/A</v>
      </c>
      <c r="AD128" s="653" t="str">
        <f t="shared" si="2"/>
        <v/>
      </c>
      <c r="AE128" s="583" t="str">
        <f t="shared" si="3"/>
        <v/>
      </c>
      <c r="AF128" s="654" t="str">
        <f>IF(O128="","",'別紙様式3-2（４・５月）'!O130&amp;'別紙様式3-2（４・５月）'!P130&amp;'別紙様式3-2（４・５月）'!Q130&amp;"から"&amp;O128)</f>
        <v/>
      </c>
      <c r="AG128" s="654" t="str">
        <f>IF(OR(W128="",W128="―"),"",'別紙様式3-2（４・５月）'!O130&amp;'別紙様式3-2（４・５月）'!P130&amp;'別紙様式3-2（４・５月）'!Q130&amp;"から"&amp;W128)</f>
        <v/>
      </c>
    </row>
    <row r="129" spans="1:33" ht="24.9" customHeight="1">
      <c r="A129" s="592">
        <v>116</v>
      </c>
      <c r="B129" s="488" t="str">
        <f>IF(基本情報入力シート!C168="","",基本情報入力シート!C168)</f>
        <v/>
      </c>
      <c r="C129" s="488"/>
      <c r="D129" s="488"/>
      <c r="E129" s="488"/>
      <c r="F129" s="488"/>
      <c r="G129" s="488"/>
      <c r="H129" s="488"/>
      <c r="I129" s="488"/>
      <c r="J129" s="495" t="str">
        <f>IF(基本情報入力シート!M168="","",基本情報入力シート!M168)</f>
        <v/>
      </c>
      <c r="K129" s="495" t="str">
        <f>IF(基本情報入力シート!R168="","",基本情報入力シート!R168)</f>
        <v/>
      </c>
      <c r="L129" s="495" t="str">
        <f>IF(基本情報入力シート!W168="","",基本情報入力シート!W168)</f>
        <v/>
      </c>
      <c r="M129" s="503" t="str">
        <f>IF(基本情報入力シート!X168="","",基本情報入力シート!X168)</f>
        <v/>
      </c>
      <c r="N129" s="513" t="str">
        <f>IF(基本情報入力シート!Y168="","",基本情報入力シート!Y168)</f>
        <v/>
      </c>
      <c r="O129" s="606"/>
      <c r="P129" s="610"/>
      <c r="Q129" s="610"/>
      <c r="R129" s="614" t="e">
        <v>#N/A</v>
      </c>
      <c r="S129" s="618"/>
      <c r="T129" s="623"/>
      <c r="U129" s="623"/>
      <c r="V129" s="627" t="e">
        <v>#N/A</v>
      </c>
      <c r="W129" s="634"/>
      <c r="X129" s="638"/>
      <c r="Y129" s="614" t="e">
        <v>#N/A</v>
      </c>
      <c r="Z129" s="614"/>
      <c r="AA129" s="618"/>
      <c r="AB129" s="637"/>
      <c r="AC129" s="651" t="e">
        <v>#N/A</v>
      </c>
      <c r="AD129" s="653" t="str">
        <f t="shared" si="2"/>
        <v/>
      </c>
      <c r="AE129" s="583" t="str">
        <f t="shared" si="3"/>
        <v/>
      </c>
      <c r="AF129" s="654" t="str">
        <f>IF(O129="","",'別紙様式3-2（４・５月）'!O131&amp;'別紙様式3-2（４・５月）'!P131&amp;'別紙様式3-2（４・５月）'!Q131&amp;"から"&amp;O129)</f>
        <v/>
      </c>
      <c r="AG129" s="654" t="str">
        <f>IF(OR(W129="",W129="―"),"",'別紙様式3-2（４・５月）'!O131&amp;'別紙様式3-2（４・５月）'!P131&amp;'別紙様式3-2（４・５月）'!Q131&amp;"から"&amp;W129)</f>
        <v/>
      </c>
    </row>
    <row r="130" spans="1:33" ht="24.9" customHeight="1">
      <c r="A130" s="592">
        <v>117</v>
      </c>
      <c r="B130" s="488" t="str">
        <f>IF(基本情報入力シート!C169="","",基本情報入力シート!C169)</f>
        <v/>
      </c>
      <c r="C130" s="488"/>
      <c r="D130" s="488"/>
      <c r="E130" s="488"/>
      <c r="F130" s="488"/>
      <c r="G130" s="488"/>
      <c r="H130" s="488"/>
      <c r="I130" s="488"/>
      <c r="J130" s="495" t="str">
        <f>IF(基本情報入力シート!M169="","",基本情報入力シート!M169)</f>
        <v/>
      </c>
      <c r="K130" s="495" t="str">
        <f>IF(基本情報入力シート!R169="","",基本情報入力シート!R169)</f>
        <v/>
      </c>
      <c r="L130" s="495" t="str">
        <f>IF(基本情報入力シート!W169="","",基本情報入力シート!W169)</f>
        <v/>
      </c>
      <c r="M130" s="503" t="str">
        <f>IF(基本情報入力シート!X169="","",基本情報入力シート!X169)</f>
        <v/>
      </c>
      <c r="N130" s="513" t="str">
        <f>IF(基本情報入力シート!Y169="","",基本情報入力シート!Y169)</f>
        <v/>
      </c>
      <c r="O130" s="606"/>
      <c r="P130" s="610"/>
      <c r="Q130" s="610"/>
      <c r="R130" s="614" t="e">
        <v>#N/A</v>
      </c>
      <c r="S130" s="618"/>
      <c r="T130" s="623"/>
      <c r="U130" s="623"/>
      <c r="V130" s="627" t="e">
        <v>#N/A</v>
      </c>
      <c r="W130" s="634"/>
      <c r="X130" s="638"/>
      <c r="Y130" s="614" t="e">
        <v>#N/A</v>
      </c>
      <c r="Z130" s="614"/>
      <c r="AA130" s="618"/>
      <c r="AB130" s="637"/>
      <c r="AC130" s="651" t="e">
        <v>#N/A</v>
      </c>
      <c r="AD130" s="653" t="str">
        <f t="shared" si="2"/>
        <v/>
      </c>
      <c r="AE130" s="583" t="str">
        <f t="shared" si="3"/>
        <v/>
      </c>
      <c r="AF130" s="654" t="str">
        <f>IF(O130="","",'別紙様式3-2（４・５月）'!O132&amp;'別紙様式3-2（４・５月）'!P132&amp;'別紙様式3-2（４・５月）'!Q132&amp;"から"&amp;O130)</f>
        <v/>
      </c>
      <c r="AG130" s="654" t="str">
        <f>IF(OR(W130="",W130="―"),"",'別紙様式3-2（４・５月）'!O132&amp;'別紙様式3-2（４・５月）'!P132&amp;'別紙様式3-2（４・５月）'!Q132&amp;"から"&amp;W130)</f>
        <v/>
      </c>
    </row>
    <row r="131" spans="1:33" ht="24.9" customHeight="1">
      <c r="A131" s="592">
        <v>118</v>
      </c>
      <c r="B131" s="488" t="str">
        <f>IF(基本情報入力シート!C170="","",基本情報入力シート!C170)</f>
        <v/>
      </c>
      <c r="C131" s="488"/>
      <c r="D131" s="488"/>
      <c r="E131" s="488"/>
      <c r="F131" s="488"/>
      <c r="G131" s="488"/>
      <c r="H131" s="488"/>
      <c r="I131" s="488"/>
      <c r="J131" s="495" t="str">
        <f>IF(基本情報入力シート!M170="","",基本情報入力シート!M170)</f>
        <v/>
      </c>
      <c r="K131" s="495" t="str">
        <f>IF(基本情報入力シート!R170="","",基本情報入力シート!R170)</f>
        <v/>
      </c>
      <c r="L131" s="495" t="str">
        <f>IF(基本情報入力シート!W170="","",基本情報入力シート!W170)</f>
        <v/>
      </c>
      <c r="M131" s="503" t="str">
        <f>IF(基本情報入力シート!X170="","",基本情報入力シート!X170)</f>
        <v/>
      </c>
      <c r="N131" s="513" t="str">
        <f>IF(基本情報入力シート!Y170="","",基本情報入力シート!Y170)</f>
        <v/>
      </c>
      <c r="O131" s="606"/>
      <c r="P131" s="610"/>
      <c r="Q131" s="610"/>
      <c r="R131" s="614" t="e">
        <v>#N/A</v>
      </c>
      <c r="S131" s="618"/>
      <c r="T131" s="623"/>
      <c r="U131" s="623"/>
      <c r="V131" s="627" t="e">
        <v>#N/A</v>
      </c>
      <c r="W131" s="634"/>
      <c r="X131" s="638"/>
      <c r="Y131" s="614" t="e">
        <v>#N/A</v>
      </c>
      <c r="Z131" s="614"/>
      <c r="AA131" s="618"/>
      <c r="AB131" s="637"/>
      <c r="AC131" s="651" t="e">
        <v>#N/A</v>
      </c>
      <c r="AD131" s="653" t="str">
        <f t="shared" si="2"/>
        <v/>
      </c>
      <c r="AE131" s="583" t="str">
        <f t="shared" si="3"/>
        <v/>
      </c>
      <c r="AF131" s="654" t="str">
        <f>IF(O131="","",'別紙様式3-2（４・５月）'!O133&amp;'別紙様式3-2（４・５月）'!P133&amp;'別紙様式3-2（４・５月）'!Q133&amp;"から"&amp;O131)</f>
        <v/>
      </c>
      <c r="AG131" s="654" t="str">
        <f>IF(OR(W131="",W131="―"),"",'別紙様式3-2（４・５月）'!O133&amp;'別紙様式3-2（４・５月）'!P133&amp;'別紙様式3-2（４・５月）'!Q133&amp;"から"&amp;W131)</f>
        <v/>
      </c>
    </row>
    <row r="132" spans="1:33" ht="24.9" customHeight="1">
      <c r="A132" s="592">
        <v>119</v>
      </c>
      <c r="B132" s="488" t="str">
        <f>IF(基本情報入力シート!C171="","",基本情報入力シート!C171)</f>
        <v/>
      </c>
      <c r="C132" s="488"/>
      <c r="D132" s="488"/>
      <c r="E132" s="488"/>
      <c r="F132" s="488"/>
      <c r="G132" s="488"/>
      <c r="H132" s="488"/>
      <c r="I132" s="488"/>
      <c r="J132" s="495" t="str">
        <f>IF(基本情報入力シート!M171="","",基本情報入力シート!M171)</f>
        <v/>
      </c>
      <c r="K132" s="495" t="str">
        <f>IF(基本情報入力シート!R171="","",基本情報入力シート!R171)</f>
        <v/>
      </c>
      <c r="L132" s="495" t="str">
        <f>IF(基本情報入力シート!W171="","",基本情報入力シート!W171)</f>
        <v/>
      </c>
      <c r="M132" s="503" t="str">
        <f>IF(基本情報入力シート!X171="","",基本情報入力シート!X171)</f>
        <v/>
      </c>
      <c r="N132" s="513" t="str">
        <f>IF(基本情報入力シート!Y171="","",基本情報入力シート!Y171)</f>
        <v/>
      </c>
      <c r="O132" s="606"/>
      <c r="P132" s="610"/>
      <c r="Q132" s="610"/>
      <c r="R132" s="614" t="e">
        <v>#N/A</v>
      </c>
      <c r="S132" s="618"/>
      <c r="T132" s="623"/>
      <c r="U132" s="623"/>
      <c r="V132" s="627" t="e">
        <v>#N/A</v>
      </c>
      <c r="W132" s="634"/>
      <c r="X132" s="638"/>
      <c r="Y132" s="614" t="e">
        <v>#N/A</v>
      </c>
      <c r="Z132" s="614"/>
      <c r="AA132" s="618"/>
      <c r="AB132" s="637"/>
      <c r="AC132" s="651" t="e">
        <v>#N/A</v>
      </c>
      <c r="AD132" s="653" t="str">
        <f t="shared" si="2"/>
        <v/>
      </c>
      <c r="AE132" s="583" t="str">
        <f t="shared" si="3"/>
        <v/>
      </c>
      <c r="AF132" s="654" t="str">
        <f>IF(O132="","",'別紙様式3-2（４・５月）'!O134&amp;'別紙様式3-2（４・５月）'!P134&amp;'別紙様式3-2（４・５月）'!Q134&amp;"から"&amp;O132)</f>
        <v/>
      </c>
      <c r="AG132" s="654" t="str">
        <f>IF(OR(W132="",W132="―"),"",'別紙様式3-2（４・５月）'!O134&amp;'別紙様式3-2（４・５月）'!P134&amp;'別紙様式3-2（４・５月）'!Q134&amp;"から"&amp;W132)</f>
        <v/>
      </c>
    </row>
    <row r="133" spans="1:33" ht="24.9" customHeight="1">
      <c r="A133" s="592">
        <v>120</v>
      </c>
      <c r="B133" s="488" t="str">
        <f>IF(基本情報入力シート!C172="","",基本情報入力シート!C172)</f>
        <v/>
      </c>
      <c r="C133" s="488"/>
      <c r="D133" s="488"/>
      <c r="E133" s="488"/>
      <c r="F133" s="488"/>
      <c r="G133" s="488"/>
      <c r="H133" s="488"/>
      <c r="I133" s="488"/>
      <c r="J133" s="495" t="str">
        <f>IF(基本情報入力シート!M172="","",基本情報入力シート!M172)</f>
        <v/>
      </c>
      <c r="K133" s="495" t="str">
        <f>IF(基本情報入力シート!R172="","",基本情報入力シート!R172)</f>
        <v/>
      </c>
      <c r="L133" s="495" t="str">
        <f>IF(基本情報入力シート!W172="","",基本情報入力シート!W172)</f>
        <v/>
      </c>
      <c r="M133" s="503" t="str">
        <f>IF(基本情報入力シート!X172="","",基本情報入力シート!X172)</f>
        <v/>
      </c>
      <c r="N133" s="513" t="str">
        <f>IF(基本情報入力シート!Y172="","",基本情報入力シート!Y172)</f>
        <v/>
      </c>
      <c r="O133" s="606"/>
      <c r="P133" s="610"/>
      <c r="Q133" s="610"/>
      <c r="R133" s="614" t="e">
        <v>#N/A</v>
      </c>
      <c r="S133" s="618"/>
      <c r="T133" s="623"/>
      <c r="U133" s="623"/>
      <c r="V133" s="627" t="e">
        <v>#N/A</v>
      </c>
      <c r="W133" s="634"/>
      <c r="X133" s="638"/>
      <c r="Y133" s="614" t="e">
        <v>#N/A</v>
      </c>
      <c r="Z133" s="614"/>
      <c r="AA133" s="618"/>
      <c r="AB133" s="637"/>
      <c r="AC133" s="651" t="e">
        <v>#N/A</v>
      </c>
      <c r="AD133" s="653" t="str">
        <f t="shared" si="2"/>
        <v/>
      </c>
      <c r="AE133" s="583" t="str">
        <f t="shared" si="3"/>
        <v/>
      </c>
      <c r="AF133" s="654" t="str">
        <f>IF(O133="","",'別紙様式3-2（４・５月）'!O135&amp;'別紙様式3-2（４・５月）'!P135&amp;'別紙様式3-2（４・５月）'!Q135&amp;"から"&amp;O133)</f>
        <v/>
      </c>
      <c r="AG133" s="654" t="str">
        <f>IF(OR(W133="",W133="―"),"",'別紙様式3-2（４・５月）'!O135&amp;'別紙様式3-2（４・５月）'!P135&amp;'別紙様式3-2（４・５月）'!Q135&amp;"から"&amp;W133)</f>
        <v/>
      </c>
    </row>
    <row r="134" spans="1:33" ht="24.9" customHeight="1">
      <c r="A134" s="592">
        <v>121</v>
      </c>
      <c r="B134" s="488" t="str">
        <f>IF(基本情報入力シート!C173="","",基本情報入力シート!C173)</f>
        <v/>
      </c>
      <c r="C134" s="488"/>
      <c r="D134" s="488"/>
      <c r="E134" s="488"/>
      <c r="F134" s="488"/>
      <c r="G134" s="488"/>
      <c r="H134" s="488"/>
      <c r="I134" s="488"/>
      <c r="J134" s="495" t="str">
        <f>IF(基本情報入力シート!M173="","",基本情報入力シート!M173)</f>
        <v/>
      </c>
      <c r="K134" s="495" t="str">
        <f>IF(基本情報入力シート!R173="","",基本情報入力シート!R173)</f>
        <v/>
      </c>
      <c r="L134" s="495" t="str">
        <f>IF(基本情報入力シート!W173="","",基本情報入力シート!W173)</f>
        <v/>
      </c>
      <c r="M134" s="503" t="str">
        <f>IF(基本情報入力シート!X173="","",基本情報入力シート!X173)</f>
        <v/>
      </c>
      <c r="N134" s="513" t="str">
        <f>IF(基本情報入力シート!Y173="","",基本情報入力シート!Y173)</f>
        <v/>
      </c>
      <c r="O134" s="606"/>
      <c r="P134" s="610"/>
      <c r="Q134" s="610"/>
      <c r="R134" s="614" t="e">
        <v>#N/A</v>
      </c>
      <c r="S134" s="618"/>
      <c r="T134" s="623"/>
      <c r="U134" s="623"/>
      <c r="V134" s="627" t="e">
        <v>#N/A</v>
      </c>
      <c r="W134" s="634"/>
      <c r="X134" s="638"/>
      <c r="Y134" s="614" t="e">
        <v>#N/A</v>
      </c>
      <c r="Z134" s="614"/>
      <c r="AA134" s="618"/>
      <c r="AB134" s="637"/>
      <c r="AC134" s="651" t="e">
        <v>#N/A</v>
      </c>
      <c r="AD134" s="653" t="str">
        <f t="shared" si="2"/>
        <v/>
      </c>
      <c r="AE134" s="583" t="str">
        <f t="shared" si="3"/>
        <v/>
      </c>
      <c r="AF134" s="654" t="str">
        <f>IF(O134="","",'別紙様式3-2（４・５月）'!O136&amp;'別紙様式3-2（４・５月）'!P136&amp;'別紙様式3-2（４・５月）'!Q136&amp;"から"&amp;O134)</f>
        <v/>
      </c>
      <c r="AG134" s="654" t="str">
        <f>IF(OR(W134="",W134="―"),"",'別紙様式3-2（４・５月）'!O136&amp;'別紙様式3-2（４・５月）'!P136&amp;'別紙様式3-2（４・５月）'!Q136&amp;"から"&amp;W134)</f>
        <v/>
      </c>
    </row>
    <row r="135" spans="1:33" ht="24.9" customHeight="1">
      <c r="A135" s="592">
        <v>122</v>
      </c>
      <c r="B135" s="488" t="str">
        <f>IF(基本情報入力シート!C174="","",基本情報入力シート!C174)</f>
        <v/>
      </c>
      <c r="C135" s="488"/>
      <c r="D135" s="488"/>
      <c r="E135" s="488"/>
      <c r="F135" s="488"/>
      <c r="G135" s="488"/>
      <c r="H135" s="488"/>
      <c r="I135" s="488"/>
      <c r="J135" s="495" t="str">
        <f>IF(基本情報入力シート!M174="","",基本情報入力シート!M174)</f>
        <v/>
      </c>
      <c r="K135" s="495" t="str">
        <f>IF(基本情報入力シート!R174="","",基本情報入力シート!R174)</f>
        <v/>
      </c>
      <c r="L135" s="495" t="str">
        <f>IF(基本情報入力シート!W174="","",基本情報入力シート!W174)</f>
        <v/>
      </c>
      <c r="M135" s="503" t="str">
        <f>IF(基本情報入力シート!X174="","",基本情報入力シート!X174)</f>
        <v/>
      </c>
      <c r="N135" s="513" t="str">
        <f>IF(基本情報入力シート!Y174="","",基本情報入力シート!Y174)</f>
        <v/>
      </c>
      <c r="O135" s="606"/>
      <c r="P135" s="610"/>
      <c r="Q135" s="610"/>
      <c r="R135" s="614" t="e">
        <v>#N/A</v>
      </c>
      <c r="S135" s="618"/>
      <c r="T135" s="623"/>
      <c r="U135" s="623"/>
      <c r="V135" s="627" t="e">
        <v>#N/A</v>
      </c>
      <c r="W135" s="634"/>
      <c r="X135" s="638"/>
      <c r="Y135" s="614" t="e">
        <v>#N/A</v>
      </c>
      <c r="Z135" s="614"/>
      <c r="AA135" s="618"/>
      <c r="AB135" s="637"/>
      <c r="AC135" s="651" t="e">
        <v>#N/A</v>
      </c>
      <c r="AD135" s="653" t="str">
        <f t="shared" si="2"/>
        <v/>
      </c>
      <c r="AE135" s="583" t="str">
        <f t="shared" si="3"/>
        <v/>
      </c>
      <c r="AF135" s="654" t="str">
        <f>IF(O135="","",'別紙様式3-2（４・５月）'!O137&amp;'別紙様式3-2（４・５月）'!P137&amp;'別紙様式3-2（４・５月）'!Q137&amp;"から"&amp;O135)</f>
        <v/>
      </c>
      <c r="AG135" s="654" t="str">
        <f>IF(OR(W135="",W135="―"),"",'別紙様式3-2（４・５月）'!O137&amp;'別紙様式3-2（４・５月）'!P137&amp;'別紙様式3-2（４・５月）'!Q137&amp;"から"&amp;W135)</f>
        <v/>
      </c>
    </row>
    <row r="136" spans="1:33" ht="24.9" customHeight="1">
      <c r="A136" s="592">
        <v>123</v>
      </c>
      <c r="B136" s="488" t="str">
        <f>IF(基本情報入力シート!C175="","",基本情報入力シート!C175)</f>
        <v/>
      </c>
      <c r="C136" s="488"/>
      <c r="D136" s="488"/>
      <c r="E136" s="488"/>
      <c r="F136" s="488"/>
      <c r="G136" s="488"/>
      <c r="H136" s="488"/>
      <c r="I136" s="488"/>
      <c r="J136" s="495" t="str">
        <f>IF(基本情報入力シート!M175="","",基本情報入力シート!M175)</f>
        <v/>
      </c>
      <c r="K136" s="495" t="str">
        <f>IF(基本情報入力シート!R175="","",基本情報入力シート!R175)</f>
        <v/>
      </c>
      <c r="L136" s="495" t="str">
        <f>IF(基本情報入力シート!W175="","",基本情報入力シート!W175)</f>
        <v/>
      </c>
      <c r="M136" s="503" t="str">
        <f>IF(基本情報入力シート!X175="","",基本情報入力シート!X175)</f>
        <v/>
      </c>
      <c r="N136" s="513" t="str">
        <f>IF(基本情報入力シート!Y175="","",基本情報入力シート!Y175)</f>
        <v/>
      </c>
      <c r="O136" s="606"/>
      <c r="P136" s="610"/>
      <c r="Q136" s="610"/>
      <c r="R136" s="614" t="e">
        <v>#N/A</v>
      </c>
      <c r="S136" s="618"/>
      <c r="T136" s="623"/>
      <c r="U136" s="623"/>
      <c r="V136" s="627" t="e">
        <v>#N/A</v>
      </c>
      <c r="W136" s="634"/>
      <c r="X136" s="638"/>
      <c r="Y136" s="614" t="e">
        <v>#N/A</v>
      </c>
      <c r="Z136" s="614"/>
      <c r="AA136" s="618"/>
      <c r="AB136" s="637"/>
      <c r="AC136" s="651" t="e">
        <v>#N/A</v>
      </c>
      <c r="AD136" s="653" t="str">
        <f t="shared" si="2"/>
        <v/>
      </c>
      <c r="AE136" s="583" t="str">
        <f t="shared" si="3"/>
        <v/>
      </c>
      <c r="AF136" s="654" t="str">
        <f>IF(O136="","",'別紙様式3-2（４・５月）'!O138&amp;'別紙様式3-2（４・５月）'!P138&amp;'別紙様式3-2（４・５月）'!Q138&amp;"から"&amp;O136)</f>
        <v/>
      </c>
      <c r="AG136" s="654" t="str">
        <f>IF(OR(W136="",W136="―"),"",'別紙様式3-2（４・５月）'!O138&amp;'別紙様式3-2（４・５月）'!P138&amp;'別紙様式3-2（４・５月）'!Q138&amp;"から"&amp;W136)</f>
        <v/>
      </c>
    </row>
    <row r="137" spans="1:33" ht="24.9" customHeight="1">
      <c r="A137" s="592">
        <v>124</v>
      </c>
      <c r="B137" s="488" t="str">
        <f>IF(基本情報入力シート!C176="","",基本情報入力シート!C176)</f>
        <v/>
      </c>
      <c r="C137" s="488"/>
      <c r="D137" s="488"/>
      <c r="E137" s="488"/>
      <c r="F137" s="488"/>
      <c r="G137" s="488"/>
      <c r="H137" s="488"/>
      <c r="I137" s="488"/>
      <c r="J137" s="495" t="str">
        <f>IF(基本情報入力シート!M176="","",基本情報入力シート!M176)</f>
        <v/>
      </c>
      <c r="K137" s="495" t="str">
        <f>IF(基本情報入力シート!R176="","",基本情報入力シート!R176)</f>
        <v/>
      </c>
      <c r="L137" s="495" t="str">
        <f>IF(基本情報入力シート!W176="","",基本情報入力シート!W176)</f>
        <v/>
      </c>
      <c r="M137" s="503" t="str">
        <f>IF(基本情報入力シート!X176="","",基本情報入力シート!X176)</f>
        <v/>
      </c>
      <c r="N137" s="513" t="str">
        <f>IF(基本情報入力シート!Y176="","",基本情報入力シート!Y176)</f>
        <v/>
      </c>
      <c r="O137" s="606"/>
      <c r="P137" s="610"/>
      <c r="Q137" s="610"/>
      <c r="R137" s="614" t="e">
        <v>#N/A</v>
      </c>
      <c r="S137" s="618"/>
      <c r="T137" s="623"/>
      <c r="U137" s="623"/>
      <c r="V137" s="627" t="e">
        <v>#N/A</v>
      </c>
      <c r="W137" s="634"/>
      <c r="X137" s="638"/>
      <c r="Y137" s="614" t="e">
        <v>#N/A</v>
      </c>
      <c r="Z137" s="614"/>
      <c r="AA137" s="618"/>
      <c r="AB137" s="637"/>
      <c r="AC137" s="651" t="e">
        <v>#N/A</v>
      </c>
      <c r="AD137" s="653" t="str">
        <f t="shared" si="2"/>
        <v/>
      </c>
      <c r="AE137" s="583" t="str">
        <f t="shared" si="3"/>
        <v/>
      </c>
      <c r="AF137" s="654" t="str">
        <f>IF(O137="","",'別紙様式3-2（４・５月）'!O139&amp;'別紙様式3-2（４・５月）'!P139&amp;'別紙様式3-2（４・５月）'!Q139&amp;"から"&amp;O137)</f>
        <v/>
      </c>
      <c r="AG137" s="654" t="str">
        <f>IF(OR(W137="",W137="―"),"",'別紙様式3-2（４・５月）'!O139&amp;'別紙様式3-2（４・５月）'!P139&amp;'別紙様式3-2（４・５月）'!Q139&amp;"から"&amp;W137)</f>
        <v/>
      </c>
    </row>
    <row r="138" spans="1:33" ht="24.9" customHeight="1">
      <c r="A138" s="592">
        <v>125</v>
      </c>
      <c r="B138" s="488" t="str">
        <f>IF(基本情報入力シート!C177="","",基本情報入力シート!C177)</f>
        <v/>
      </c>
      <c r="C138" s="488"/>
      <c r="D138" s="488"/>
      <c r="E138" s="488"/>
      <c r="F138" s="488"/>
      <c r="G138" s="488"/>
      <c r="H138" s="488"/>
      <c r="I138" s="488"/>
      <c r="J138" s="495" t="str">
        <f>IF(基本情報入力シート!M177="","",基本情報入力シート!M177)</f>
        <v/>
      </c>
      <c r="K138" s="495" t="str">
        <f>IF(基本情報入力シート!R177="","",基本情報入力シート!R177)</f>
        <v/>
      </c>
      <c r="L138" s="495" t="str">
        <f>IF(基本情報入力シート!W177="","",基本情報入力シート!W177)</f>
        <v/>
      </c>
      <c r="M138" s="503" t="str">
        <f>IF(基本情報入力シート!X177="","",基本情報入力シート!X177)</f>
        <v/>
      </c>
      <c r="N138" s="513" t="str">
        <f>IF(基本情報入力シート!Y177="","",基本情報入力シート!Y177)</f>
        <v/>
      </c>
      <c r="O138" s="606"/>
      <c r="P138" s="610"/>
      <c r="Q138" s="610"/>
      <c r="R138" s="614" t="e">
        <v>#N/A</v>
      </c>
      <c r="S138" s="618"/>
      <c r="T138" s="623"/>
      <c r="U138" s="623"/>
      <c r="V138" s="627" t="e">
        <v>#N/A</v>
      </c>
      <c r="W138" s="634"/>
      <c r="X138" s="638"/>
      <c r="Y138" s="614" t="e">
        <v>#N/A</v>
      </c>
      <c r="Z138" s="614"/>
      <c r="AA138" s="618"/>
      <c r="AB138" s="637"/>
      <c r="AC138" s="651" t="e">
        <v>#N/A</v>
      </c>
      <c r="AD138" s="653" t="str">
        <f t="shared" si="2"/>
        <v/>
      </c>
      <c r="AE138" s="583" t="str">
        <f t="shared" si="3"/>
        <v/>
      </c>
      <c r="AF138" s="654" t="str">
        <f>IF(O138="","",'別紙様式3-2（４・５月）'!O140&amp;'別紙様式3-2（４・５月）'!P140&amp;'別紙様式3-2（４・５月）'!Q140&amp;"から"&amp;O138)</f>
        <v/>
      </c>
      <c r="AG138" s="654" t="str">
        <f>IF(OR(W138="",W138="―"),"",'別紙様式3-2（４・５月）'!O140&amp;'別紙様式3-2（４・５月）'!P140&amp;'別紙様式3-2（４・５月）'!Q140&amp;"から"&amp;W138)</f>
        <v/>
      </c>
    </row>
    <row r="139" spans="1:33" ht="24.9" customHeight="1">
      <c r="A139" s="592">
        <v>126</v>
      </c>
      <c r="B139" s="488" t="str">
        <f>IF(基本情報入力シート!C178="","",基本情報入力シート!C178)</f>
        <v/>
      </c>
      <c r="C139" s="488"/>
      <c r="D139" s="488"/>
      <c r="E139" s="488"/>
      <c r="F139" s="488"/>
      <c r="G139" s="488"/>
      <c r="H139" s="488"/>
      <c r="I139" s="488"/>
      <c r="J139" s="495" t="str">
        <f>IF(基本情報入力シート!M178="","",基本情報入力シート!M178)</f>
        <v/>
      </c>
      <c r="K139" s="495" t="str">
        <f>IF(基本情報入力シート!R178="","",基本情報入力シート!R178)</f>
        <v/>
      </c>
      <c r="L139" s="495" t="str">
        <f>IF(基本情報入力シート!W178="","",基本情報入力シート!W178)</f>
        <v/>
      </c>
      <c r="M139" s="503" t="str">
        <f>IF(基本情報入力シート!X178="","",基本情報入力シート!X178)</f>
        <v/>
      </c>
      <c r="N139" s="513" t="str">
        <f>IF(基本情報入力シート!Y178="","",基本情報入力シート!Y178)</f>
        <v/>
      </c>
      <c r="O139" s="606"/>
      <c r="P139" s="610"/>
      <c r="Q139" s="610"/>
      <c r="R139" s="614" t="e">
        <v>#N/A</v>
      </c>
      <c r="S139" s="618"/>
      <c r="T139" s="623"/>
      <c r="U139" s="623"/>
      <c r="V139" s="627" t="e">
        <v>#N/A</v>
      </c>
      <c r="W139" s="634"/>
      <c r="X139" s="638"/>
      <c r="Y139" s="614" t="e">
        <v>#N/A</v>
      </c>
      <c r="Z139" s="614"/>
      <c r="AA139" s="618"/>
      <c r="AB139" s="637"/>
      <c r="AC139" s="651" t="e">
        <v>#N/A</v>
      </c>
      <c r="AD139" s="653" t="str">
        <f t="shared" si="2"/>
        <v/>
      </c>
      <c r="AE139" s="583" t="str">
        <f t="shared" si="3"/>
        <v/>
      </c>
      <c r="AF139" s="654" t="str">
        <f>IF(O139="","",'別紙様式3-2（４・５月）'!O141&amp;'別紙様式3-2（４・５月）'!P141&amp;'別紙様式3-2（４・５月）'!Q141&amp;"から"&amp;O139)</f>
        <v/>
      </c>
      <c r="AG139" s="654" t="str">
        <f>IF(OR(W139="",W139="―"),"",'別紙様式3-2（４・５月）'!O141&amp;'別紙様式3-2（４・５月）'!P141&amp;'別紙様式3-2（４・５月）'!Q141&amp;"から"&amp;W139)</f>
        <v/>
      </c>
    </row>
    <row r="140" spans="1:33" ht="24.9" customHeight="1">
      <c r="A140" s="592">
        <v>127</v>
      </c>
      <c r="B140" s="488" t="str">
        <f>IF(基本情報入力シート!C179="","",基本情報入力シート!C179)</f>
        <v/>
      </c>
      <c r="C140" s="488"/>
      <c r="D140" s="488"/>
      <c r="E140" s="488"/>
      <c r="F140" s="488"/>
      <c r="G140" s="488"/>
      <c r="H140" s="488"/>
      <c r="I140" s="488"/>
      <c r="J140" s="495" t="str">
        <f>IF(基本情報入力シート!M179="","",基本情報入力シート!M179)</f>
        <v/>
      </c>
      <c r="K140" s="495" t="str">
        <f>IF(基本情報入力シート!R179="","",基本情報入力シート!R179)</f>
        <v/>
      </c>
      <c r="L140" s="495" t="str">
        <f>IF(基本情報入力シート!W179="","",基本情報入力シート!W179)</f>
        <v/>
      </c>
      <c r="M140" s="503" t="str">
        <f>IF(基本情報入力シート!X179="","",基本情報入力シート!X179)</f>
        <v/>
      </c>
      <c r="N140" s="513" t="str">
        <f>IF(基本情報入力シート!Y179="","",基本情報入力シート!Y179)</f>
        <v/>
      </c>
      <c r="O140" s="606"/>
      <c r="P140" s="610"/>
      <c r="Q140" s="610"/>
      <c r="R140" s="614" t="e">
        <v>#N/A</v>
      </c>
      <c r="S140" s="618"/>
      <c r="T140" s="623"/>
      <c r="U140" s="623"/>
      <c r="V140" s="627" t="e">
        <v>#N/A</v>
      </c>
      <c r="W140" s="634"/>
      <c r="X140" s="638"/>
      <c r="Y140" s="614" t="e">
        <v>#N/A</v>
      </c>
      <c r="Z140" s="614"/>
      <c r="AA140" s="618"/>
      <c r="AB140" s="637"/>
      <c r="AC140" s="651" t="e">
        <v>#N/A</v>
      </c>
      <c r="AD140" s="653" t="str">
        <f t="shared" si="2"/>
        <v/>
      </c>
      <c r="AE140" s="583" t="str">
        <f t="shared" si="3"/>
        <v/>
      </c>
      <c r="AF140" s="654" t="str">
        <f>IF(O140="","",'別紙様式3-2（４・５月）'!O142&amp;'別紙様式3-2（４・５月）'!P142&amp;'別紙様式3-2（４・５月）'!Q142&amp;"から"&amp;O140)</f>
        <v/>
      </c>
      <c r="AG140" s="654" t="str">
        <f>IF(OR(W140="",W140="―"),"",'別紙様式3-2（４・５月）'!O142&amp;'別紙様式3-2（４・５月）'!P142&amp;'別紙様式3-2（４・５月）'!Q142&amp;"から"&amp;W140)</f>
        <v/>
      </c>
    </row>
    <row r="141" spans="1:33" ht="24.9" customHeight="1">
      <c r="A141" s="592">
        <v>128</v>
      </c>
      <c r="B141" s="488" t="str">
        <f>IF(基本情報入力シート!C180="","",基本情報入力シート!C180)</f>
        <v/>
      </c>
      <c r="C141" s="488"/>
      <c r="D141" s="488"/>
      <c r="E141" s="488"/>
      <c r="F141" s="488"/>
      <c r="G141" s="488"/>
      <c r="H141" s="488"/>
      <c r="I141" s="488"/>
      <c r="J141" s="495" t="str">
        <f>IF(基本情報入力シート!M180="","",基本情報入力シート!M180)</f>
        <v/>
      </c>
      <c r="K141" s="495" t="str">
        <f>IF(基本情報入力シート!R180="","",基本情報入力シート!R180)</f>
        <v/>
      </c>
      <c r="L141" s="495" t="str">
        <f>IF(基本情報入力シート!W180="","",基本情報入力シート!W180)</f>
        <v/>
      </c>
      <c r="M141" s="503" t="str">
        <f>IF(基本情報入力シート!X180="","",基本情報入力シート!X180)</f>
        <v/>
      </c>
      <c r="N141" s="513" t="str">
        <f>IF(基本情報入力シート!Y180="","",基本情報入力シート!Y180)</f>
        <v/>
      </c>
      <c r="O141" s="606"/>
      <c r="P141" s="610"/>
      <c r="Q141" s="610"/>
      <c r="R141" s="614" t="e">
        <v>#N/A</v>
      </c>
      <c r="S141" s="618"/>
      <c r="T141" s="623"/>
      <c r="U141" s="623"/>
      <c r="V141" s="627" t="e">
        <v>#N/A</v>
      </c>
      <c r="W141" s="634"/>
      <c r="X141" s="638"/>
      <c r="Y141" s="614" t="e">
        <v>#N/A</v>
      </c>
      <c r="Z141" s="614"/>
      <c r="AA141" s="618"/>
      <c r="AB141" s="637"/>
      <c r="AC141" s="651" t="e">
        <v>#N/A</v>
      </c>
      <c r="AD141" s="653" t="str">
        <f t="shared" si="2"/>
        <v/>
      </c>
      <c r="AE141" s="583" t="str">
        <f t="shared" si="3"/>
        <v/>
      </c>
      <c r="AF141" s="654" t="str">
        <f>IF(O141="","",'別紙様式3-2（４・５月）'!O143&amp;'別紙様式3-2（４・５月）'!P143&amp;'別紙様式3-2（４・５月）'!Q143&amp;"から"&amp;O141)</f>
        <v/>
      </c>
      <c r="AG141" s="654" t="str">
        <f>IF(OR(W141="",W141="―"),"",'別紙様式3-2（４・５月）'!O143&amp;'別紙様式3-2（４・５月）'!P143&amp;'別紙様式3-2（４・５月）'!Q143&amp;"から"&amp;W141)</f>
        <v/>
      </c>
    </row>
    <row r="142" spans="1:33" ht="24.9" customHeight="1">
      <c r="A142" s="592">
        <v>129</v>
      </c>
      <c r="B142" s="488" t="str">
        <f>IF(基本情報入力シート!C181="","",基本情報入力シート!C181)</f>
        <v/>
      </c>
      <c r="C142" s="488"/>
      <c r="D142" s="488"/>
      <c r="E142" s="488"/>
      <c r="F142" s="488"/>
      <c r="G142" s="488"/>
      <c r="H142" s="488"/>
      <c r="I142" s="488"/>
      <c r="J142" s="495" t="str">
        <f>IF(基本情報入力シート!M181="","",基本情報入力シート!M181)</f>
        <v/>
      </c>
      <c r="K142" s="495" t="str">
        <f>IF(基本情報入力シート!R181="","",基本情報入力シート!R181)</f>
        <v/>
      </c>
      <c r="L142" s="495" t="str">
        <f>IF(基本情報入力シート!W181="","",基本情報入力シート!W181)</f>
        <v/>
      </c>
      <c r="M142" s="503" t="str">
        <f>IF(基本情報入力シート!X181="","",基本情報入力シート!X181)</f>
        <v/>
      </c>
      <c r="N142" s="513" t="str">
        <f>IF(基本情報入力シート!Y181="","",基本情報入力シート!Y181)</f>
        <v/>
      </c>
      <c r="O142" s="606"/>
      <c r="P142" s="610"/>
      <c r="Q142" s="610"/>
      <c r="R142" s="614" t="e">
        <v>#N/A</v>
      </c>
      <c r="S142" s="618"/>
      <c r="T142" s="623"/>
      <c r="U142" s="623"/>
      <c r="V142" s="627" t="e">
        <v>#N/A</v>
      </c>
      <c r="W142" s="634"/>
      <c r="X142" s="638"/>
      <c r="Y142" s="614" t="e">
        <v>#N/A</v>
      </c>
      <c r="Z142" s="614"/>
      <c r="AA142" s="618"/>
      <c r="AB142" s="637"/>
      <c r="AC142" s="651" t="e">
        <v>#N/A</v>
      </c>
      <c r="AD142" s="653" t="str">
        <f t="shared" ref="AD142:AD205" si="4">IF(OR(O142="新加算Ⅰ",O142="新加算Ⅱ",O142="新加算Ⅴ（１）",O142="新加算Ⅴ（２）",O142="新加算Ⅴ（３）",O142="新加算Ⅴ（４）",O142="新加算Ⅴ（５）",O142="新加算Ⅴ（６）",O142="新加算Ⅴ（７）",O142="新加算Ⅴ（９）",O142="新加算Ⅴ（10）",O142="新加算Ⅴ（12）"),IF(AND(N142&lt;&gt;"訪問型サービス（総合事業）",N142&lt;&gt;"通所型サービス（総合事業）",N142&lt;&gt;"（介護予防）短期入所生活介護",N142&lt;&gt;"（介護予防）短期入所療養介護（老健）",N142&lt;&gt;"（介護予防）短期入所療養介護 （病院等（老健以外）)",N142&lt;&gt;"（介護予防）短期入所療養介護（医療院）"),1,""),"")</f>
        <v/>
      </c>
      <c r="AE142" s="583" t="str">
        <f t="shared" ref="AE142:AE205" si="5">IF(OR(W142="新加算Ⅰ",W142="新加算Ⅱ"),IF(AND(N142&lt;&gt;"訪問型サービス（総合事業）",N142&lt;&gt;"通所型サービス（総合事業）",N142&lt;&gt;"（介護予防）短期入所生活介護",N142&lt;&gt;"（介護予防）短期入所療養介護（老健）",N142&lt;&gt;"（介護予防）短期入所療養介護 （病院等（老健以外）)",N142&lt;&gt;"（介護予防）短期入所療養介護（医療院）"),1,""),"")</f>
        <v/>
      </c>
      <c r="AF142" s="654" t="str">
        <f>IF(O142="","",'別紙様式3-2（４・５月）'!O144&amp;'別紙様式3-2（４・５月）'!P144&amp;'別紙様式3-2（４・５月）'!Q144&amp;"から"&amp;O142)</f>
        <v/>
      </c>
      <c r="AG142" s="654" t="str">
        <f>IF(OR(W142="",W142="―"),"",'別紙様式3-2（４・５月）'!O144&amp;'別紙様式3-2（４・５月）'!P144&amp;'別紙様式3-2（４・５月）'!Q144&amp;"から"&amp;W142)</f>
        <v/>
      </c>
    </row>
    <row r="143" spans="1:33" ht="24.9" customHeight="1">
      <c r="A143" s="592">
        <v>130</v>
      </c>
      <c r="B143" s="488" t="str">
        <f>IF(基本情報入力シート!C182="","",基本情報入力シート!C182)</f>
        <v/>
      </c>
      <c r="C143" s="488"/>
      <c r="D143" s="488"/>
      <c r="E143" s="488"/>
      <c r="F143" s="488"/>
      <c r="G143" s="488"/>
      <c r="H143" s="488"/>
      <c r="I143" s="488"/>
      <c r="J143" s="495" t="str">
        <f>IF(基本情報入力シート!M182="","",基本情報入力シート!M182)</f>
        <v/>
      </c>
      <c r="K143" s="495" t="str">
        <f>IF(基本情報入力シート!R182="","",基本情報入力シート!R182)</f>
        <v/>
      </c>
      <c r="L143" s="495" t="str">
        <f>IF(基本情報入力シート!W182="","",基本情報入力シート!W182)</f>
        <v/>
      </c>
      <c r="M143" s="503" t="str">
        <f>IF(基本情報入力シート!X182="","",基本情報入力シート!X182)</f>
        <v/>
      </c>
      <c r="N143" s="513" t="str">
        <f>IF(基本情報入力シート!Y182="","",基本情報入力シート!Y182)</f>
        <v/>
      </c>
      <c r="O143" s="606"/>
      <c r="P143" s="610"/>
      <c r="Q143" s="610"/>
      <c r="R143" s="614" t="e">
        <v>#N/A</v>
      </c>
      <c r="S143" s="618"/>
      <c r="T143" s="623"/>
      <c r="U143" s="623"/>
      <c r="V143" s="627" t="e">
        <v>#N/A</v>
      </c>
      <c r="W143" s="634"/>
      <c r="X143" s="638"/>
      <c r="Y143" s="614" t="e">
        <v>#N/A</v>
      </c>
      <c r="Z143" s="614"/>
      <c r="AA143" s="618"/>
      <c r="AB143" s="637"/>
      <c r="AC143" s="651" t="e">
        <v>#N/A</v>
      </c>
      <c r="AD143" s="653" t="str">
        <f t="shared" si="4"/>
        <v/>
      </c>
      <c r="AE143" s="583" t="str">
        <f t="shared" si="5"/>
        <v/>
      </c>
      <c r="AF143" s="654" t="str">
        <f>IF(O143="","",'別紙様式3-2（４・５月）'!O145&amp;'別紙様式3-2（４・５月）'!P145&amp;'別紙様式3-2（４・５月）'!Q145&amp;"から"&amp;O143)</f>
        <v/>
      </c>
      <c r="AG143" s="654" t="str">
        <f>IF(OR(W143="",W143="―"),"",'別紙様式3-2（４・５月）'!O145&amp;'別紙様式3-2（４・５月）'!P145&amp;'別紙様式3-2（４・５月）'!Q145&amp;"から"&amp;W143)</f>
        <v/>
      </c>
    </row>
    <row r="144" spans="1:33" ht="24.9" customHeight="1">
      <c r="A144" s="592">
        <v>131</v>
      </c>
      <c r="B144" s="488" t="str">
        <f>IF(基本情報入力シート!C183="","",基本情報入力シート!C183)</f>
        <v/>
      </c>
      <c r="C144" s="488"/>
      <c r="D144" s="488"/>
      <c r="E144" s="488"/>
      <c r="F144" s="488"/>
      <c r="G144" s="488"/>
      <c r="H144" s="488"/>
      <c r="I144" s="488"/>
      <c r="J144" s="495" t="str">
        <f>IF(基本情報入力シート!M183="","",基本情報入力シート!M183)</f>
        <v/>
      </c>
      <c r="K144" s="495" t="str">
        <f>IF(基本情報入力シート!R183="","",基本情報入力シート!R183)</f>
        <v/>
      </c>
      <c r="L144" s="495" t="str">
        <f>IF(基本情報入力シート!W183="","",基本情報入力シート!W183)</f>
        <v/>
      </c>
      <c r="M144" s="503" t="str">
        <f>IF(基本情報入力シート!X183="","",基本情報入力シート!X183)</f>
        <v/>
      </c>
      <c r="N144" s="513" t="str">
        <f>IF(基本情報入力シート!Y183="","",基本情報入力シート!Y183)</f>
        <v/>
      </c>
      <c r="O144" s="606"/>
      <c r="P144" s="610"/>
      <c r="Q144" s="610"/>
      <c r="R144" s="614" t="e">
        <v>#N/A</v>
      </c>
      <c r="S144" s="618"/>
      <c r="T144" s="623"/>
      <c r="U144" s="623"/>
      <c r="V144" s="627" t="e">
        <v>#N/A</v>
      </c>
      <c r="W144" s="634"/>
      <c r="X144" s="638"/>
      <c r="Y144" s="614" t="e">
        <v>#N/A</v>
      </c>
      <c r="Z144" s="614"/>
      <c r="AA144" s="618"/>
      <c r="AB144" s="637"/>
      <c r="AC144" s="651" t="e">
        <v>#N/A</v>
      </c>
      <c r="AD144" s="653" t="str">
        <f t="shared" si="4"/>
        <v/>
      </c>
      <c r="AE144" s="583" t="str">
        <f t="shared" si="5"/>
        <v/>
      </c>
      <c r="AF144" s="654" t="str">
        <f>IF(O144="","",'別紙様式3-2（４・５月）'!O146&amp;'別紙様式3-2（４・５月）'!P146&amp;'別紙様式3-2（４・５月）'!Q146&amp;"から"&amp;O144)</f>
        <v/>
      </c>
      <c r="AG144" s="654" t="str">
        <f>IF(OR(W144="",W144="―"),"",'別紙様式3-2（４・５月）'!O146&amp;'別紙様式3-2（４・５月）'!P146&amp;'別紙様式3-2（４・５月）'!Q146&amp;"から"&amp;W144)</f>
        <v/>
      </c>
    </row>
    <row r="145" spans="1:33" ht="24.9" customHeight="1">
      <c r="A145" s="592">
        <v>132</v>
      </c>
      <c r="B145" s="488" t="str">
        <f>IF(基本情報入力シート!C184="","",基本情報入力シート!C184)</f>
        <v/>
      </c>
      <c r="C145" s="488"/>
      <c r="D145" s="488"/>
      <c r="E145" s="488"/>
      <c r="F145" s="488"/>
      <c r="G145" s="488"/>
      <c r="H145" s="488"/>
      <c r="I145" s="488"/>
      <c r="J145" s="495" t="str">
        <f>IF(基本情報入力シート!M184="","",基本情報入力シート!M184)</f>
        <v/>
      </c>
      <c r="K145" s="495" t="str">
        <f>IF(基本情報入力シート!R184="","",基本情報入力シート!R184)</f>
        <v/>
      </c>
      <c r="L145" s="495" t="str">
        <f>IF(基本情報入力シート!W184="","",基本情報入力シート!W184)</f>
        <v/>
      </c>
      <c r="M145" s="503" t="str">
        <f>IF(基本情報入力シート!X184="","",基本情報入力シート!X184)</f>
        <v/>
      </c>
      <c r="N145" s="513" t="str">
        <f>IF(基本情報入力シート!Y184="","",基本情報入力シート!Y184)</f>
        <v/>
      </c>
      <c r="O145" s="606"/>
      <c r="P145" s="610"/>
      <c r="Q145" s="610"/>
      <c r="R145" s="614" t="e">
        <v>#N/A</v>
      </c>
      <c r="S145" s="618"/>
      <c r="T145" s="623"/>
      <c r="U145" s="623"/>
      <c r="V145" s="627" t="e">
        <v>#N/A</v>
      </c>
      <c r="W145" s="634"/>
      <c r="X145" s="638"/>
      <c r="Y145" s="614" t="e">
        <v>#N/A</v>
      </c>
      <c r="Z145" s="614"/>
      <c r="AA145" s="618"/>
      <c r="AB145" s="637"/>
      <c r="AC145" s="651" t="e">
        <v>#N/A</v>
      </c>
      <c r="AD145" s="653" t="str">
        <f t="shared" si="4"/>
        <v/>
      </c>
      <c r="AE145" s="583" t="str">
        <f t="shared" si="5"/>
        <v/>
      </c>
      <c r="AF145" s="654" t="str">
        <f>IF(O145="","",'別紙様式3-2（４・５月）'!O147&amp;'別紙様式3-2（４・５月）'!P147&amp;'別紙様式3-2（４・５月）'!Q147&amp;"から"&amp;O145)</f>
        <v/>
      </c>
      <c r="AG145" s="654" t="str">
        <f>IF(OR(W145="",W145="―"),"",'別紙様式3-2（４・５月）'!O147&amp;'別紙様式3-2（４・５月）'!P147&amp;'別紙様式3-2（４・５月）'!Q147&amp;"から"&amp;W145)</f>
        <v/>
      </c>
    </row>
    <row r="146" spans="1:33" ht="24.9" customHeight="1">
      <c r="A146" s="592">
        <v>133</v>
      </c>
      <c r="B146" s="488" t="str">
        <f>IF(基本情報入力シート!C185="","",基本情報入力シート!C185)</f>
        <v/>
      </c>
      <c r="C146" s="488"/>
      <c r="D146" s="488"/>
      <c r="E146" s="488"/>
      <c r="F146" s="488"/>
      <c r="G146" s="488"/>
      <c r="H146" s="488"/>
      <c r="I146" s="488"/>
      <c r="J146" s="495" t="str">
        <f>IF(基本情報入力シート!M185="","",基本情報入力シート!M185)</f>
        <v/>
      </c>
      <c r="K146" s="495" t="str">
        <f>IF(基本情報入力シート!R185="","",基本情報入力シート!R185)</f>
        <v/>
      </c>
      <c r="L146" s="495" t="str">
        <f>IF(基本情報入力シート!W185="","",基本情報入力シート!W185)</f>
        <v/>
      </c>
      <c r="M146" s="503" t="str">
        <f>IF(基本情報入力シート!X185="","",基本情報入力シート!X185)</f>
        <v/>
      </c>
      <c r="N146" s="513" t="str">
        <f>IF(基本情報入力シート!Y185="","",基本情報入力シート!Y185)</f>
        <v/>
      </c>
      <c r="O146" s="606"/>
      <c r="P146" s="610"/>
      <c r="Q146" s="610"/>
      <c r="R146" s="614" t="e">
        <v>#N/A</v>
      </c>
      <c r="S146" s="618"/>
      <c r="T146" s="623"/>
      <c r="U146" s="623"/>
      <c r="V146" s="627" t="e">
        <v>#N/A</v>
      </c>
      <c r="W146" s="634"/>
      <c r="X146" s="638"/>
      <c r="Y146" s="614" t="e">
        <v>#N/A</v>
      </c>
      <c r="Z146" s="614"/>
      <c r="AA146" s="618"/>
      <c r="AB146" s="637"/>
      <c r="AC146" s="651" t="e">
        <v>#N/A</v>
      </c>
      <c r="AD146" s="653" t="str">
        <f t="shared" si="4"/>
        <v/>
      </c>
      <c r="AE146" s="583" t="str">
        <f t="shared" si="5"/>
        <v/>
      </c>
      <c r="AF146" s="654" t="str">
        <f>IF(O146="","",'別紙様式3-2（４・５月）'!O148&amp;'別紙様式3-2（４・５月）'!P148&amp;'別紙様式3-2（４・５月）'!Q148&amp;"から"&amp;O146)</f>
        <v/>
      </c>
      <c r="AG146" s="654" t="str">
        <f>IF(OR(W146="",W146="―"),"",'別紙様式3-2（４・５月）'!O148&amp;'別紙様式3-2（４・５月）'!P148&amp;'別紙様式3-2（４・５月）'!Q148&amp;"から"&amp;W146)</f>
        <v/>
      </c>
    </row>
    <row r="147" spans="1:33" ht="24.9" customHeight="1">
      <c r="A147" s="592">
        <v>134</v>
      </c>
      <c r="B147" s="488" t="str">
        <f>IF(基本情報入力シート!C186="","",基本情報入力シート!C186)</f>
        <v/>
      </c>
      <c r="C147" s="488"/>
      <c r="D147" s="488"/>
      <c r="E147" s="488"/>
      <c r="F147" s="488"/>
      <c r="G147" s="488"/>
      <c r="H147" s="488"/>
      <c r="I147" s="488"/>
      <c r="J147" s="495" t="str">
        <f>IF(基本情報入力シート!M186="","",基本情報入力シート!M186)</f>
        <v/>
      </c>
      <c r="K147" s="495" t="str">
        <f>IF(基本情報入力シート!R186="","",基本情報入力シート!R186)</f>
        <v/>
      </c>
      <c r="L147" s="495" t="str">
        <f>IF(基本情報入力シート!W186="","",基本情報入力シート!W186)</f>
        <v/>
      </c>
      <c r="M147" s="503" t="str">
        <f>IF(基本情報入力シート!X186="","",基本情報入力シート!X186)</f>
        <v/>
      </c>
      <c r="N147" s="513" t="str">
        <f>IF(基本情報入力シート!Y186="","",基本情報入力シート!Y186)</f>
        <v/>
      </c>
      <c r="O147" s="606"/>
      <c r="P147" s="610"/>
      <c r="Q147" s="610"/>
      <c r="R147" s="614" t="e">
        <v>#N/A</v>
      </c>
      <c r="S147" s="618"/>
      <c r="T147" s="623"/>
      <c r="U147" s="623"/>
      <c r="V147" s="627" t="e">
        <v>#N/A</v>
      </c>
      <c r="W147" s="634"/>
      <c r="X147" s="638"/>
      <c r="Y147" s="614" t="e">
        <v>#N/A</v>
      </c>
      <c r="Z147" s="614"/>
      <c r="AA147" s="618"/>
      <c r="AB147" s="637"/>
      <c r="AC147" s="651" t="e">
        <v>#N/A</v>
      </c>
      <c r="AD147" s="653" t="str">
        <f t="shared" si="4"/>
        <v/>
      </c>
      <c r="AE147" s="583" t="str">
        <f t="shared" si="5"/>
        <v/>
      </c>
      <c r="AF147" s="654" t="str">
        <f>IF(O147="","",'別紙様式3-2（４・５月）'!O149&amp;'別紙様式3-2（４・５月）'!P149&amp;'別紙様式3-2（４・５月）'!Q149&amp;"から"&amp;O147)</f>
        <v/>
      </c>
      <c r="AG147" s="654" t="str">
        <f>IF(OR(W147="",W147="―"),"",'別紙様式3-2（４・５月）'!O149&amp;'別紙様式3-2（４・５月）'!P149&amp;'別紙様式3-2（４・５月）'!Q149&amp;"から"&amp;W147)</f>
        <v/>
      </c>
    </row>
    <row r="148" spans="1:33" ht="24.9" customHeight="1">
      <c r="A148" s="592">
        <v>135</v>
      </c>
      <c r="B148" s="488" t="str">
        <f>IF(基本情報入力シート!C187="","",基本情報入力シート!C187)</f>
        <v/>
      </c>
      <c r="C148" s="488"/>
      <c r="D148" s="488"/>
      <c r="E148" s="488"/>
      <c r="F148" s="488"/>
      <c r="G148" s="488"/>
      <c r="H148" s="488"/>
      <c r="I148" s="488"/>
      <c r="J148" s="495" t="str">
        <f>IF(基本情報入力シート!M187="","",基本情報入力シート!M187)</f>
        <v/>
      </c>
      <c r="K148" s="495" t="str">
        <f>IF(基本情報入力シート!R187="","",基本情報入力シート!R187)</f>
        <v/>
      </c>
      <c r="L148" s="495" t="str">
        <f>IF(基本情報入力シート!W187="","",基本情報入力シート!W187)</f>
        <v/>
      </c>
      <c r="M148" s="503" t="str">
        <f>IF(基本情報入力シート!X187="","",基本情報入力シート!X187)</f>
        <v/>
      </c>
      <c r="N148" s="513" t="str">
        <f>IF(基本情報入力シート!Y187="","",基本情報入力シート!Y187)</f>
        <v/>
      </c>
      <c r="O148" s="606"/>
      <c r="P148" s="610"/>
      <c r="Q148" s="610"/>
      <c r="R148" s="614" t="e">
        <v>#N/A</v>
      </c>
      <c r="S148" s="618"/>
      <c r="T148" s="623"/>
      <c r="U148" s="623"/>
      <c r="V148" s="627" t="e">
        <v>#N/A</v>
      </c>
      <c r="W148" s="634"/>
      <c r="X148" s="638"/>
      <c r="Y148" s="614" t="e">
        <v>#N/A</v>
      </c>
      <c r="Z148" s="614"/>
      <c r="AA148" s="618"/>
      <c r="AB148" s="637"/>
      <c r="AC148" s="651" t="e">
        <v>#N/A</v>
      </c>
      <c r="AD148" s="653" t="str">
        <f t="shared" si="4"/>
        <v/>
      </c>
      <c r="AE148" s="583" t="str">
        <f t="shared" si="5"/>
        <v/>
      </c>
      <c r="AF148" s="654" t="str">
        <f>IF(O148="","",'別紙様式3-2（４・５月）'!O150&amp;'別紙様式3-2（４・５月）'!P150&amp;'別紙様式3-2（４・５月）'!Q150&amp;"から"&amp;O148)</f>
        <v/>
      </c>
      <c r="AG148" s="654" t="str">
        <f>IF(OR(W148="",W148="―"),"",'別紙様式3-2（４・５月）'!O150&amp;'別紙様式3-2（４・５月）'!P150&amp;'別紙様式3-2（４・５月）'!Q150&amp;"から"&amp;W148)</f>
        <v/>
      </c>
    </row>
    <row r="149" spans="1:33" ht="24.9" customHeight="1">
      <c r="A149" s="592">
        <v>136</v>
      </c>
      <c r="B149" s="488" t="str">
        <f>IF(基本情報入力シート!C188="","",基本情報入力シート!C188)</f>
        <v/>
      </c>
      <c r="C149" s="488"/>
      <c r="D149" s="488"/>
      <c r="E149" s="488"/>
      <c r="F149" s="488"/>
      <c r="G149" s="488"/>
      <c r="H149" s="488"/>
      <c r="I149" s="488"/>
      <c r="J149" s="495" t="str">
        <f>IF(基本情報入力シート!M188="","",基本情報入力シート!M188)</f>
        <v/>
      </c>
      <c r="K149" s="495" t="str">
        <f>IF(基本情報入力シート!R188="","",基本情報入力シート!R188)</f>
        <v/>
      </c>
      <c r="L149" s="495" t="str">
        <f>IF(基本情報入力シート!W188="","",基本情報入力シート!W188)</f>
        <v/>
      </c>
      <c r="M149" s="503" t="str">
        <f>IF(基本情報入力シート!X188="","",基本情報入力シート!X188)</f>
        <v/>
      </c>
      <c r="N149" s="513" t="str">
        <f>IF(基本情報入力シート!Y188="","",基本情報入力シート!Y188)</f>
        <v/>
      </c>
      <c r="O149" s="606"/>
      <c r="P149" s="610"/>
      <c r="Q149" s="610"/>
      <c r="R149" s="614" t="e">
        <v>#N/A</v>
      </c>
      <c r="S149" s="618"/>
      <c r="T149" s="623"/>
      <c r="U149" s="623"/>
      <c r="V149" s="627" t="e">
        <v>#N/A</v>
      </c>
      <c r="W149" s="634"/>
      <c r="X149" s="638"/>
      <c r="Y149" s="614" t="e">
        <v>#N/A</v>
      </c>
      <c r="Z149" s="614"/>
      <c r="AA149" s="618"/>
      <c r="AB149" s="637"/>
      <c r="AC149" s="651" t="e">
        <v>#N/A</v>
      </c>
      <c r="AD149" s="653" t="str">
        <f t="shared" si="4"/>
        <v/>
      </c>
      <c r="AE149" s="583" t="str">
        <f t="shared" si="5"/>
        <v/>
      </c>
      <c r="AF149" s="654" t="str">
        <f>IF(O149="","",'別紙様式3-2（４・５月）'!O151&amp;'別紙様式3-2（４・５月）'!P151&amp;'別紙様式3-2（４・５月）'!Q151&amp;"から"&amp;O149)</f>
        <v/>
      </c>
      <c r="AG149" s="654" t="str">
        <f>IF(OR(W149="",W149="―"),"",'別紙様式3-2（４・５月）'!O151&amp;'別紙様式3-2（４・５月）'!P151&amp;'別紙様式3-2（４・５月）'!Q151&amp;"から"&amp;W149)</f>
        <v/>
      </c>
    </row>
    <row r="150" spans="1:33" ht="24.9" customHeight="1">
      <c r="A150" s="592">
        <v>137</v>
      </c>
      <c r="B150" s="488" t="str">
        <f>IF(基本情報入力シート!C189="","",基本情報入力シート!C189)</f>
        <v/>
      </c>
      <c r="C150" s="488"/>
      <c r="D150" s="488"/>
      <c r="E150" s="488"/>
      <c r="F150" s="488"/>
      <c r="G150" s="488"/>
      <c r="H150" s="488"/>
      <c r="I150" s="488"/>
      <c r="J150" s="495" t="str">
        <f>IF(基本情報入力シート!M189="","",基本情報入力シート!M189)</f>
        <v/>
      </c>
      <c r="K150" s="495" t="str">
        <f>IF(基本情報入力シート!R189="","",基本情報入力シート!R189)</f>
        <v/>
      </c>
      <c r="L150" s="495" t="str">
        <f>IF(基本情報入力シート!W189="","",基本情報入力シート!W189)</f>
        <v/>
      </c>
      <c r="M150" s="503" t="str">
        <f>IF(基本情報入力シート!X189="","",基本情報入力シート!X189)</f>
        <v/>
      </c>
      <c r="N150" s="513" t="str">
        <f>IF(基本情報入力シート!Y189="","",基本情報入力シート!Y189)</f>
        <v/>
      </c>
      <c r="O150" s="606"/>
      <c r="P150" s="610"/>
      <c r="Q150" s="610"/>
      <c r="R150" s="614" t="e">
        <v>#N/A</v>
      </c>
      <c r="S150" s="618"/>
      <c r="T150" s="623"/>
      <c r="U150" s="623"/>
      <c r="V150" s="627" t="e">
        <v>#N/A</v>
      </c>
      <c r="W150" s="634"/>
      <c r="X150" s="638"/>
      <c r="Y150" s="614" t="e">
        <v>#N/A</v>
      </c>
      <c r="Z150" s="614"/>
      <c r="AA150" s="618"/>
      <c r="AB150" s="637"/>
      <c r="AC150" s="651" t="e">
        <v>#N/A</v>
      </c>
      <c r="AD150" s="653" t="str">
        <f t="shared" si="4"/>
        <v/>
      </c>
      <c r="AE150" s="583" t="str">
        <f t="shared" si="5"/>
        <v/>
      </c>
      <c r="AF150" s="654" t="str">
        <f>IF(O150="","",'別紙様式3-2（４・５月）'!O152&amp;'別紙様式3-2（４・５月）'!P152&amp;'別紙様式3-2（４・５月）'!Q152&amp;"から"&amp;O150)</f>
        <v/>
      </c>
      <c r="AG150" s="654" t="str">
        <f>IF(OR(W150="",W150="―"),"",'別紙様式3-2（４・５月）'!O152&amp;'別紙様式3-2（４・５月）'!P152&amp;'別紙様式3-2（４・５月）'!Q152&amp;"から"&amp;W150)</f>
        <v/>
      </c>
    </row>
    <row r="151" spans="1:33" ht="24.9" customHeight="1">
      <c r="A151" s="592">
        <v>138</v>
      </c>
      <c r="B151" s="488" t="str">
        <f>IF(基本情報入力シート!C190="","",基本情報入力シート!C190)</f>
        <v/>
      </c>
      <c r="C151" s="488"/>
      <c r="D151" s="488"/>
      <c r="E151" s="488"/>
      <c r="F151" s="488"/>
      <c r="G151" s="488"/>
      <c r="H151" s="488"/>
      <c r="I151" s="488"/>
      <c r="J151" s="495" t="str">
        <f>IF(基本情報入力シート!M190="","",基本情報入力シート!M190)</f>
        <v/>
      </c>
      <c r="K151" s="495" t="str">
        <f>IF(基本情報入力シート!R190="","",基本情報入力シート!R190)</f>
        <v/>
      </c>
      <c r="L151" s="495" t="str">
        <f>IF(基本情報入力シート!W190="","",基本情報入力シート!W190)</f>
        <v/>
      </c>
      <c r="M151" s="503" t="str">
        <f>IF(基本情報入力シート!X190="","",基本情報入力シート!X190)</f>
        <v/>
      </c>
      <c r="N151" s="513" t="str">
        <f>IF(基本情報入力シート!Y190="","",基本情報入力シート!Y190)</f>
        <v/>
      </c>
      <c r="O151" s="606"/>
      <c r="P151" s="610"/>
      <c r="Q151" s="610"/>
      <c r="R151" s="614" t="e">
        <v>#N/A</v>
      </c>
      <c r="S151" s="618"/>
      <c r="T151" s="623"/>
      <c r="U151" s="623"/>
      <c r="V151" s="627" t="e">
        <v>#N/A</v>
      </c>
      <c r="W151" s="634"/>
      <c r="X151" s="638"/>
      <c r="Y151" s="614" t="e">
        <v>#N/A</v>
      </c>
      <c r="Z151" s="614"/>
      <c r="AA151" s="618"/>
      <c r="AB151" s="637"/>
      <c r="AC151" s="651" t="e">
        <v>#N/A</v>
      </c>
      <c r="AD151" s="653" t="str">
        <f t="shared" si="4"/>
        <v/>
      </c>
      <c r="AE151" s="583" t="str">
        <f t="shared" si="5"/>
        <v/>
      </c>
      <c r="AF151" s="654" t="str">
        <f>IF(O151="","",'別紙様式3-2（４・５月）'!O153&amp;'別紙様式3-2（４・５月）'!P153&amp;'別紙様式3-2（４・５月）'!Q153&amp;"から"&amp;O151)</f>
        <v/>
      </c>
      <c r="AG151" s="654" t="str">
        <f>IF(OR(W151="",W151="―"),"",'別紙様式3-2（４・５月）'!O153&amp;'別紙様式3-2（４・５月）'!P153&amp;'別紙様式3-2（４・５月）'!Q153&amp;"から"&amp;W151)</f>
        <v/>
      </c>
    </row>
    <row r="152" spans="1:33" ht="24.9" customHeight="1">
      <c r="A152" s="592">
        <v>139</v>
      </c>
      <c r="B152" s="488" t="str">
        <f>IF(基本情報入力シート!C191="","",基本情報入力シート!C191)</f>
        <v/>
      </c>
      <c r="C152" s="488"/>
      <c r="D152" s="488"/>
      <c r="E152" s="488"/>
      <c r="F152" s="488"/>
      <c r="G152" s="488"/>
      <c r="H152" s="488"/>
      <c r="I152" s="488"/>
      <c r="J152" s="495" t="str">
        <f>IF(基本情報入力シート!M191="","",基本情報入力シート!M191)</f>
        <v/>
      </c>
      <c r="K152" s="495" t="str">
        <f>IF(基本情報入力シート!R191="","",基本情報入力シート!R191)</f>
        <v/>
      </c>
      <c r="L152" s="495" t="str">
        <f>IF(基本情報入力シート!W191="","",基本情報入力シート!W191)</f>
        <v/>
      </c>
      <c r="M152" s="503" t="str">
        <f>IF(基本情報入力シート!X191="","",基本情報入力シート!X191)</f>
        <v/>
      </c>
      <c r="N152" s="513" t="str">
        <f>IF(基本情報入力シート!Y191="","",基本情報入力シート!Y191)</f>
        <v/>
      </c>
      <c r="O152" s="606"/>
      <c r="P152" s="610"/>
      <c r="Q152" s="610"/>
      <c r="R152" s="614" t="e">
        <v>#N/A</v>
      </c>
      <c r="S152" s="618"/>
      <c r="T152" s="623"/>
      <c r="U152" s="623"/>
      <c r="V152" s="627" t="e">
        <v>#N/A</v>
      </c>
      <c r="W152" s="634"/>
      <c r="X152" s="638"/>
      <c r="Y152" s="614" t="e">
        <v>#N/A</v>
      </c>
      <c r="Z152" s="614"/>
      <c r="AA152" s="618"/>
      <c r="AB152" s="637"/>
      <c r="AC152" s="651" t="e">
        <v>#N/A</v>
      </c>
      <c r="AD152" s="653" t="str">
        <f t="shared" si="4"/>
        <v/>
      </c>
      <c r="AE152" s="583" t="str">
        <f t="shared" si="5"/>
        <v/>
      </c>
      <c r="AF152" s="654" t="str">
        <f>IF(O152="","",'別紙様式3-2（４・５月）'!O154&amp;'別紙様式3-2（４・５月）'!P154&amp;'別紙様式3-2（４・５月）'!Q154&amp;"から"&amp;O152)</f>
        <v/>
      </c>
      <c r="AG152" s="654" t="str">
        <f>IF(OR(W152="",W152="―"),"",'別紙様式3-2（４・５月）'!O154&amp;'別紙様式3-2（４・５月）'!P154&amp;'別紙様式3-2（４・５月）'!Q154&amp;"から"&amp;W152)</f>
        <v/>
      </c>
    </row>
    <row r="153" spans="1:33" ht="24.9" customHeight="1">
      <c r="A153" s="592">
        <v>140</v>
      </c>
      <c r="B153" s="488" t="str">
        <f>IF(基本情報入力シート!C192="","",基本情報入力シート!C192)</f>
        <v/>
      </c>
      <c r="C153" s="488"/>
      <c r="D153" s="488"/>
      <c r="E153" s="488"/>
      <c r="F153" s="488"/>
      <c r="G153" s="488"/>
      <c r="H153" s="488"/>
      <c r="I153" s="488"/>
      <c r="J153" s="495" t="str">
        <f>IF(基本情報入力シート!M192="","",基本情報入力シート!M192)</f>
        <v/>
      </c>
      <c r="K153" s="495" t="str">
        <f>IF(基本情報入力シート!R192="","",基本情報入力シート!R192)</f>
        <v/>
      </c>
      <c r="L153" s="495" t="str">
        <f>IF(基本情報入力シート!W192="","",基本情報入力シート!W192)</f>
        <v/>
      </c>
      <c r="M153" s="503" t="str">
        <f>IF(基本情報入力シート!X192="","",基本情報入力シート!X192)</f>
        <v/>
      </c>
      <c r="N153" s="513" t="str">
        <f>IF(基本情報入力シート!Y192="","",基本情報入力シート!Y192)</f>
        <v/>
      </c>
      <c r="O153" s="606"/>
      <c r="P153" s="610"/>
      <c r="Q153" s="610"/>
      <c r="R153" s="614" t="e">
        <v>#N/A</v>
      </c>
      <c r="S153" s="618"/>
      <c r="T153" s="623"/>
      <c r="U153" s="623"/>
      <c r="V153" s="627" t="e">
        <v>#N/A</v>
      </c>
      <c r="W153" s="634"/>
      <c r="X153" s="638"/>
      <c r="Y153" s="614" t="e">
        <v>#N/A</v>
      </c>
      <c r="Z153" s="614"/>
      <c r="AA153" s="618"/>
      <c r="AB153" s="637"/>
      <c r="AC153" s="651" t="e">
        <v>#N/A</v>
      </c>
      <c r="AD153" s="653" t="str">
        <f t="shared" si="4"/>
        <v/>
      </c>
      <c r="AE153" s="583" t="str">
        <f t="shared" si="5"/>
        <v/>
      </c>
      <c r="AF153" s="654" t="str">
        <f>IF(O153="","",'別紙様式3-2（４・５月）'!O155&amp;'別紙様式3-2（４・５月）'!P155&amp;'別紙様式3-2（４・５月）'!Q155&amp;"から"&amp;O153)</f>
        <v/>
      </c>
      <c r="AG153" s="654" t="str">
        <f>IF(OR(W153="",W153="―"),"",'別紙様式3-2（４・５月）'!O155&amp;'別紙様式3-2（４・５月）'!P155&amp;'別紙様式3-2（４・５月）'!Q155&amp;"から"&amp;W153)</f>
        <v/>
      </c>
    </row>
    <row r="154" spans="1:33" ht="24.9" customHeight="1">
      <c r="A154" s="592">
        <v>141</v>
      </c>
      <c r="B154" s="488" t="str">
        <f>IF(基本情報入力シート!C193="","",基本情報入力シート!C193)</f>
        <v/>
      </c>
      <c r="C154" s="488"/>
      <c r="D154" s="488"/>
      <c r="E154" s="488"/>
      <c r="F154" s="488"/>
      <c r="G154" s="488"/>
      <c r="H154" s="488"/>
      <c r="I154" s="488"/>
      <c r="J154" s="495" t="str">
        <f>IF(基本情報入力シート!M193="","",基本情報入力シート!M193)</f>
        <v/>
      </c>
      <c r="K154" s="495" t="str">
        <f>IF(基本情報入力シート!R193="","",基本情報入力シート!R193)</f>
        <v/>
      </c>
      <c r="L154" s="495" t="str">
        <f>IF(基本情報入力シート!W193="","",基本情報入力シート!W193)</f>
        <v/>
      </c>
      <c r="M154" s="503" t="str">
        <f>IF(基本情報入力シート!X193="","",基本情報入力シート!X193)</f>
        <v/>
      </c>
      <c r="N154" s="513" t="str">
        <f>IF(基本情報入力シート!Y193="","",基本情報入力シート!Y193)</f>
        <v/>
      </c>
      <c r="O154" s="606"/>
      <c r="P154" s="610"/>
      <c r="Q154" s="610"/>
      <c r="R154" s="614" t="e">
        <v>#N/A</v>
      </c>
      <c r="S154" s="618"/>
      <c r="T154" s="623"/>
      <c r="U154" s="623"/>
      <c r="V154" s="627" t="e">
        <v>#N/A</v>
      </c>
      <c r="W154" s="634"/>
      <c r="X154" s="638"/>
      <c r="Y154" s="614" t="e">
        <v>#N/A</v>
      </c>
      <c r="Z154" s="614"/>
      <c r="AA154" s="618"/>
      <c r="AB154" s="637"/>
      <c r="AC154" s="651" t="e">
        <v>#N/A</v>
      </c>
      <c r="AD154" s="653" t="str">
        <f t="shared" si="4"/>
        <v/>
      </c>
      <c r="AE154" s="583" t="str">
        <f t="shared" si="5"/>
        <v/>
      </c>
      <c r="AF154" s="654" t="str">
        <f>IF(O154="","",'別紙様式3-2（４・５月）'!O156&amp;'別紙様式3-2（４・５月）'!P156&amp;'別紙様式3-2（４・５月）'!Q156&amp;"から"&amp;O154)</f>
        <v/>
      </c>
      <c r="AG154" s="654" t="str">
        <f>IF(OR(W154="",W154="―"),"",'別紙様式3-2（４・５月）'!O156&amp;'別紙様式3-2（４・５月）'!P156&amp;'別紙様式3-2（４・５月）'!Q156&amp;"から"&amp;W154)</f>
        <v/>
      </c>
    </row>
    <row r="155" spans="1:33" ht="24.9" customHeight="1">
      <c r="A155" s="592">
        <v>142</v>
      </c>
      <c r="B155" s="488" t="str">
        <f>IF(基本情報入力シート!C194="","",基本情報入力シート!C194)</f>
        <v/>
      </c>
      <c r="C155" s="488"/>
      <c r="D155" s="488"/>
      <c r="E155" s="488"/>
      <c r="F155" s="488"/>
      <c r="G155" s="488"/>
      <c r="H155" s="488"/>
      <c r="I155" s="488"/>
      <c r="J155" s="495" t="str">
        <f>IF(基本情報入力シート!M194="","",基本情報入力シート!M194)</f>
        <v/>
      </c>
      <c r="K155" s="495" t="str">
        <f>IF(基本情報入力シート!R194="","",基本情報入力シート!R194)</f>
        <v/>
      </c>
      <c r="L155" s="495" t="str">
        <f>IF(基本情報入力シート!W194="","",基本情報入力シート!W194)</f>
        <v/>
      </c>
      <c r="M155" s="503" t="str">
        <f>IF(基本情報入力シート!X194="","",基本情報入力シート!X194)</f>
        <v/>
      </c>
      <c r="N155" s="513" t="str">
        <f>IF(基本情報入力シート!Y194="","",基本情報入力シート!Y194)</f>
        <v/>
      </c>
      <c r="O155" s="606"/>
      <c r="P155" s="610"/>
      <c r="Q155" s="610"/>
      <c r="R155" s="614" t="e">
        <v>#N/A</v>
      </c>
      <c r="S155" s="618"/>
      <c r="T155" s="623"/>
      <c r="U155" s="623"/>
      <c r="V155" s="627" t="e">
        <v>#N/A</v>
      </c>
      <c r="W155" s="634"/>
      <c r="X155" s="638"/>
      <c r="Y155" s="614" t="e">
        <v>#N/A</v>
      </c>
      <c r="Z155" s="614"/>
      <c r="AA155" s="618"/>
      <c r="AB155" s="637"/>
      <c r="AC155" s="651" t="e">
        <v>#N/A</v>
      </c>
      <c r="AD155" s="653" t="str">
        <f t="shared" si="4"/>
        <v/>
      </c>
      <c r="AE155" s="583" t="str">
        <f t="shared" si="5"/>
        <v/>
      </c>
      <c r="AF155" s="654" t="str">
        <f>IF(O155="","",'別紙様式3-2（４・５月）'!O157&amp;'別紙様式3-2（４・５月）'!P157&amp;'別紙様式3-2（４・５月）'!Q157&amp;"から"&amp;O155)</f>
        <v/>
      </c>
      <c r="AG155" s="654" t="str">
        <f>IF(OR(W155="",W155="―"),"",'別紙様式3-2（４・５月）'!O157&amp;'別紙様式3-2（４・５月）'!P157&amp;'別紙様式3-2（４・５月）'!Q157&amp;"から"&amp;W155)</f>
        <v/>
      </c>
    </row>
    <row r="156" spans="1:33" ht="24.9" customHeight="1">
      <c r="A156" s="592">
        <v>143</v>
      </c>
      <c r="B156" s="488" t="str">
        <f>IF(基本情報入力シート!C195="","",基本情報入力シート!C195)</f>
        <v/>
      </c>
      <c r="C156" s="488"/>
      <c r="D156" s="488"/>
      <c r="E156" s="488"/>
      <c r="F156" s="488"/>
      <c r="G156" s="488"/>
      <c r="H156" s="488"/>
      <c r="I156" s="488"/>
      <c r="J156" s="495" t="str">
        <f>IF(基本情報入力シート!M195="","",基本情報入力シート!M195)</f>
        <v/>
      </c>
      <c r="K156" s="495" t="str">
        <f>IF(基本情報入力シート!R195="","",基本情報入力シート!R195)</f>
        <v/>
      </c>
      <c r="L156" s="495" t="str">
        <f>IF(基本情報入力シート!W195="","",基本情報入力シート!W195)</f>
        <v/>
      </c>
      <c r="M156" s="503" t="str">
        <f>IF(基本情報入力シート!X195="","",基本情報入力シート!X195)</f>
        <v/>
      </c>
      <c r="N156" s="513" t="str">
        <f>IF(基本情報入力シート!Y195="","",基本情報入力シート!Y195)</f>
        <v/>
      </c>
      <c r="O156" s="606"/>
      <c r="P156" s="610"/>
      <c r="Q156" s="610"/>
      <c r="R156" s="614" t="e">
        <v>#N/A</v>
      </c>
      <c r="S156" s="618"/>
      <c r="T156" s="623"/>
      <c r="U156" s="623"/>
      <c r="V156" s="627" t="e">
        <v>#N/A</v>
      </c>
      <c r="W156" s="634"/>
      <c r="X156" s="638"/>
      <c r="Y156" s="614" t="e">
        <v>#N/A</v>
      </c>
      <c r="Z156" s="614"/>
      <c r="AA156" s="618"/>
      <c r="AB156" s="637"/>
      <c r="AC156" s="651" t="e">
        <v>#N/A</v>
      </c>
      <c r="AD156" s="653" t="str">
        <f t="shared" si="4"/>
        <v/>
      </c>
      <c r="AE156" s="583" t="str">
        <f t="shared" si="5"/>
        <v/>
      </c>
      <c r="AF156" s="654" t="str">
        <f>IF(O156="","",'別紙様式3-2（４・５月）'!O158&amp;'別紙様式3-2（４・５月）'!P158&amp;'別紙様式3-2（４・５月）'!Q158&amp;"から"&amp;O156)</f>
        <v/>
      </c>
      <c r="AG156" s="654" t="str">
        <f>IF(OR(W156="",W156="―"),"",'別紙様式3-2（４・５月）'!O158&amp;'別紙様式3-2（４・５月）'!P158&amp;'別紙様式3-2（４・５月）'!Q158&amp;"から"&amp;W156)</f>
        <v/>
      </c>
    </row>
    <row r="157" spans="1:33" ht="24.9" customHeight="1">
      <c r="A157" s="592">
        <v>144</v>
      </c>
      <c r="B157" s="488" t="str">
        <f>IF(基本情報入力シート!C196="","",基本情報入力シート!C196)</f>
        <v/>
      </c>
      <c r="C157" s="488"/>
      <c r="D157" s="488"/>
      <c r="E157" s="488"/>
      <c r="F157" s="488"/>
      <c r="G157" s="488"/>
      <c r="H157" s="488"/>
      <c r="I157" s="488"/>
      <c r="J157" s="495" t="str">
        <f>IF(基本情報入力シート!M196="","",基本情報入力シート!M196)</f>
        <v/>
      </c>
      <c r="K157" s="495" t="str">
        <f>IF(基本情報入力シート!R196="","",基本情報入力シート!R196)</f>
        <v/>
      </c>
      <c r="L157" s="495" t="str">
        <f>IF(基本情報入力シート!W196="","",基本情報入力シート!W196)</f>
        <v/>
      </c>
      <c r="M157" s="503" t="str">
        <f>IF(基本情報入力シート!X196="","",基本情報入力シート!X196)</f>
        <v/>
      </c>
      <c r="N157" s="513" t="str">
        <f>IF(基本情報入力シート!Y196="","",基本情報入力シート!Y196)</f>
        <v/>
      </c>
      <c r="O157" s="606"/>
      <c r="P157" s="610"/>
      <c r="Q157" s="610"/>
      <c r="R157" s="614" t="e">
        <v>#N/A</v>
      </c>
      <c r="S157" s="618"/>
      <c r="T157" s="623"/>
      <c r="U157" s="623"/>
      <c r="V157" s="627" t="e">
        <v>#N/A</v>
      </c>
      <c r="W157" s="634"/>
      <c r="X157" s="638"/>
      <c r="Y157" s="614" t="e">
        <v>#N/A</v>
      </c>
      <c r="Z157" s="614"/>
      <c r="AA157" s="618"/>
      <c r="AB157" s="637"/>
      <c r="AC157" s="651" t="e">
        <v>#N/A</v>
      </c>
      <c r="AD157" s="653" t="str">
        <f t="shared" si="4"/>
        <v/>
      </c>
      <c r="AE157" s="583" t="str">
        <f t="shared" si="5"/>
        <v/>
      </c>
      <c r="AF157" s="654" t="str">
        <f>IF(O157="","",'別紙様式3-2（４・５月）'!O159&amp;'別紙様式3-2（４・５月）'!P159&amp;'別紙様式3-2（４・５月）'!Q159&amp;"から"&amp;O157)</f>
        <v/>
      </c>
      <c r="AG157" s="654" t="str">
        <f>IF(OR(W157="",W157="―"),"",'別紙様式3-2（４・５月）'!O159&amp;'別紙様式3-2（４・５月）'!P159&amp;'別紙様式3-2（４・５月）'!Q159&amp;"から"&amp;W157)</f>
        <v/>
      </c>
    </row>
    <row r="158" spans="1:33" ht="24.9" customHeight="1">
      <c r="A158" s="592">
        <v>145</v>
      </c>
      <c r="B158" s="488" t="str">
        <f>IF(基本情報入力シート!C197="","",基本情報入力シート!C197)</f>
        <v/>
      </c>
      <c r="C158" s="488"/>
      <c r="D158" s="488"/>
      <c r="E158" s="488"/>
      <c r="F158" s="488"/>
      <c r="G158" s="488"/>
      <c r="H158" s="488"/>
      <c r="I158" s="488"/>
      <c r="J158" s="495" t="str">
        <f>IF(基本情報入力シート!M197="","",基本情報入力シート!M197)</f>
        <v/>
      </c>
      <c r="K158" s="495" t="str">
        <f>IF(基本情報入力シート!R197="","",基本情報入力シート!R197)</f>
        <v/>
      </c>
      <c r="L158" s="495" t="str">
        <f>IF(基本情報入力シート!W197="","",基本情報入力シート!W197)</f>
        <v/>
      </c>
      <c r="M158" s="503" t="str">
        <f>IF(基本情報入力シート!X197="","",基本情報入力シート!X197)</f>
        <v/>
      </c>
      <c r="N158" s="513" t="str">
        <f>IF(基本情報入力シート!Y197="","",基本情報入力シート!Y197)</f>
        <v/>
      </c>
      <c r="O158" s="606"/>
      <c r="P158" s="610"/>
      <c r="Q158" s="610"/>
      <c r="R158" s="614" t="e">
        <v>#N/A</v>
      </c>
      <c r="S158" s="618"/>
      <c r="T158" s="623"/>
      <c r="U158" s="623"/>
      <c r="V158" s="627" t="e">
        <v>#N/A</v>
      </c>
      <c r="W158" s="634"/>
      <c r="X158" s="638"/>
      <c r="Y158" s="614" t="e">
        <v>#N/A</v>
      </c>
      <c r="Z158" s="614"/>
      <c r="AA158" s="618"/>
      <c r="AB158" s="637"/>
      <c r="AC158" s="651" t="e">
        <v>#N/A</v>
      </c>
      <c r="AD158" s="653" t="str">
        <f t="shared" si="4"/>
        <v/>
      </c>
      <c r="AE158" s="583" t="str">
        <f t="shared" si="5"/>
        <v/>
      </c>
      <c r="AF158" s="654" t="str">
        <f>IF(O158="","",'別紙様式3-2（４・５月）'!O160&amp;'別紙様式3-2（４・５月）'!P160&amp;'別紙様式3-2（４・５月）'!Q160&amp;"から"&amp;O158)</f>
        <v/>
      </c>
      <c r="AG158" s="654" t="str">
        <f>IF(OR(W158="",W158="―"),"",'別紙様式3-2（４・５月）'!O160&amp;'別紙様式3-2（４・５月）'!P160&amp;'別紙様式3-2（４・５月）'!Q160&amp;"から"&amp;W158)</f>
        <v/>
      </c>
    </row>
    <row r="159" spans="1:33" ht="24.9" customHeight="1">
      <c r="A159" s="592">
        <v>146</v>
      </c>
      <c r="B159" s="488" t="str">
        <f>IF(基本情報入力シート!C198="","",基本情報入力シート!C198)</f>
        <v/>
      </c>
      <c r="C159" s="488"/>
      <c r="D159" s="488"/>
      <c r="E159" s="488"/>
      <c r="F159" s="488"/>
      <c r="G159" s="488"/>
      <c r="H159" s="488"/>
      <c r="I159" s="488"/>
      <c r="J159" s="495" t="str">
        <f>IF(基本情報入力シート!M198="","",基本情報入力シート!M198)</f>
        <v/>
      </c>
      <c r="K159" s="495" t="str">
        <f>IF(基本情報入力シート!R198="","",基本情報入力シート!R198)</f>
        <v/>
      </c>
      <c r="L159" s="495" t="str">
        <f>IF(基本情報入力シート!W198="","",基本情報入力シート!W198)</f>
        <v/>
      </c>
      <c r="M159" s="503" t="str">
        <f>IF(基本情報入力シート!X198="","",基本情報入力シート!X198)</f>
        <v/>
      </c>
      <c r="N159" s="513" t="str">
        <f>IF(基本情報入力シート!Y198="","",基本情報入力シート!Y198)</f>
        <v/>
      </c>
      <c r="O159" s="606"/>
      <c r="P159" s="610"/>
      <c r="Q159" s="610"/>
      <c r="R159" s="614" t="e">
        <v>#N/A</v>
      </c>
      <c r="S159" s="618"/>
      <c r="T159" s="623"/>
      <c r="U159" s="623"/>
      <c r="V159" s="627" t="e">
        <v>#N/A</v>
      </c>
      <c r="W159" s="634"/>
      <c r="X159" s="638"/>
      <c r="Y159" s="614" t="e">
        <v>#N/A</v>
      </c>
      <c r="Z159" s="614"/>
      <c r="AA159" s="618"/>
      <c r="AB159" s="637"/>
      <c r="AC159" s="651" t="e">
        <v>#N/A</v>
      </c>
      <c r="AD159" s="653" t="str">
        <f t="shared" si="4"/>
        <v/>
      </c>
      <c r="AE159" s="583" t="str">
        <f t="shared" si="5"/>
        <v/>
      </c>
      <c r="AF159" s="654" t="str">
        <f>IF(O159="","",'別紙様式3-2（４・５月）'!O161&amp;'別紙様式3-2（４・５月）'!P161&amp;'別紙様式3-2（４・５月）'!Q161&amp;"から"&amp;O159)</f>
        <v/>
      </c>
      <c r="AG159" s="654" t="str">
        <f>IF(OR(W159="",W159="―"),"",'別紙様式3-2（４・５月）'!O161&amp;'別紙様式3-2（４・５月）'!P161&amp;'別紙様式3-2（４・５月）'!Q161&amp;"から"&amp;W159)</f>
        <v/>
      </c>
    </row>
    <row r="160" spans="1:33" ht="24.9" customHeight="1">
      <c r="A160" s="592">
        <v>147</v>
      </c>
      <c r="B160" s="488" t="str">
        <f>IF(基本情報入力シート!C199="","",基本情報入力シート!C199)</f>
        <v/>
      </c>
      <c r="C160" s="488"/>
      <c r="D160" s="488"/>
      <c r="E160" s="488"/>
      <c r="F160" s="488"/>
      <c r="G160" s="488"/>
      <c r="H160" s="488"/>
      <c r="I160" s="488"/>
      <c r="J160" s="495" t="str">
        <f>IF(基本情報入力シート!M199="","",基本情報入力シート!M199)</f>
        <v/>
      </c>
      <c r="K160" s="495" t="str">
        <f>IF(基本情報入力シート!R199="","",基本情報入力シート!R199)</f>
        <v/>
      </c>
      <c r="L160" s="495" t="str">
        <f>IF(基本情報入力シート!W199="","",基本情報入力シート!W199)</f>
        <v/>
      </c>
      <c r="M160" s="503" t="str">
        <f>IF(基本情報入力シート!X199="","",基本情報入力シート!X199)</f>
        <v/>
      </c>
      <c r="N160" s="513" t="str">
        <f>IF(基本情報入力シート!Y199="","",基本情報入力シート!Y199)</f>
        <v/>
      </c>
      <c r="O160" s="606"/>
      <c r="P160" s="610"/>
      <c r="Q160" s="610"/>
      <c r="R160" s="614" t="e">
        <v>#N/A</v>
      </c>
      <c r="S160" s="618"/>
      <c r="T160" s="623"/>
      <c r="U160" s="623"/>
      <c r="V160" s="627" t="e">
        <v>#N/A</v>
      </c>
      <c r="W160" s="634"/>
      <c r="X160" s="638"/>
      <c r="Y160" s="614" t="e">
        <v>#N/A</v>
      </c>
      <c r="Z160" s="614"/>
      <c r="AA160" s="618"/>
      <c r="AB160" s="637"/>
      <c r="AC160" s="651" t="e">
        <v>#N/A</v>
      </c>
      <c r="AD160" s="653" t="str">
        <f t="shared" si="4"/>
        <v/>
      </c>
      <c r="AE160" s="583" t="str">
        <f t="shared" si="5"/>
        <v/>
      </c>
      <c r="AF160" s="654" t="str">
        <f>IF(O160="","",'別紙様式3-2（４・５月）'!O162&amp;'別紙様式3-2（４・５月）'!P162&amp;'別紙様式3-2（４・５月）'!Q162&amp;"から"&amp;O160)</f>
        <v/>
      </c>
      <c r="AG160" s="654" t="str">
        <f>IF(OR(W160="",W160="―"),"",'別紙様式3-2（４・５月）'!O162&amp;'別紙様式3-2（４・５月）'!P162&amp;'別紙様式3-2（４・５月）'!Q162&amp;"から"&amp;W160)</f>
        <v/>
      </c>
    </row>
    <row r="161" spans="1:33" ht="24.9" customHeight="1">
      <c r="A161" s="592">
        <v>148</v>
      </c>
      <c r="B161" s="488" t="str">
        <f>IF(基本情報入力シート!C200="","",基本情報入力シート!C200)</f>
        <v/>
      </c>
      <c r="C161" s="488"/>
      <c r="D161" s="488"/>
      <c r="E161" s="488"/>
      <c r="F161" s="488"/>
      <c r="G161" s="488"/>
      <c r="H161" s="488"/>
      <c r="I161" s="488"/>
      <c r="J161" s="495" t="str">
        <f>IF(基本情報入力シート!M200="","",基本情報入力シート!M200)</f>
        <v/>
      </c>
      <c r="K161" s="495" t="str">
        <f>IF(基本情報入力シート!R200="","",基本情報入力シート!R200)</f>
        <v/>
      </c>
      <c r="L161" s="495" t="str">
        <f>IF(基本情報入力シート!W200="","",基本情報入力シート!W200)</f>
        <v/>
      </c>
      <c r="M161" s="503" t="str">
        <f>IF(基本情報入力シート!X200="","",基本情報入力シート!X200)</f>
        <v/>
      </c>
      <c r="N161" s="513" t="str">
        <f>IF(基本情報入力シート!Y200="","",基本情報入力シート!Y200)</f>
        <v/>
      </c>
      <c r="O161" s="606"/>
      <c r="P161" s="610"/>
      <c r="Q161" s="610"/>
      <c r="R161" s="614" t="e">
        <v>#N/A</v>
      </c>
      <c r="S161" s="618"/>
      <c r="T161" s="623"/>
      <c r="U161" s="623"/>
      <c r="V161" s="627" t="e">
        <v>#N/A</v>
      </c>
      <c r="W161" s="634"/>
      <c r="X161" s="638"/>
      <c r="Y161" s="614" t="e">
        <v>#N/A</v>
      </c>
      <c r="Z161" s="614"/>
      <c r="AA161" s="618"/>
      <c r="AB161" s="637"/>
      <c r="AC161" s="651" t="e">
        <v>#N/A</v>
      </c>
      <c r="AD161" s="653" t="str">
        <f t="shared" si="4"/>
        <v/>
      </c>
      <c r="AE161" s="583" t="str">
        <f t="shared" si="5"/>
        <v/>
      </c>
      <c r="AF161" s="654" t="str">
        <f>IF(O161="","",'別紙様式3-2（４・５月）'!O163&amp;'別紙様式3-2（４・５月）'!P163&amp;'別紙様式3-2（４・５月）'!Q163&amp;"から"&amp;O161)</f>
        <v/>
      </c>
      <c r="AG161" s="654" t="str">
        <f>IF(OR(W161="",W161="―"),"",'別紙様式3-2（４・５月）'!O163&amp;'別紙様式3-2（４・５月）'!P163&amp;'別紙様式3-2（４・５月）'!Q163&amp;"から"&amp;W161)</f>
        <v/>
      </c>
    </row>
    <row r="162" spans="1:33" ht="24.9" customHeight="1">
      <c r="A162" s="592">
        <v>149</v>
      </c>
      <c r="B162" s="488" t="str">
        <f>IF(基本情報入力シート!C201="","",基本情報入力シート!C201)</f>
        <v/>
      </c>
      <c r="C162" s="488"/>
      <c r="D162" s="488"/>
      <c r="E162" s="488"/>
      <c r="F162" s="488"/>
      <c r="G162" s="488"/>
      <c r="H162" s="488"/>
      <c r="I162" s="488"/>
      <c r="J162" s="495" t="str">
        <f>IF(基本情報入力シート!M201="","",基本情報入力シート!M201)</f>
        <v/>
      </c>
      <c r="K162" s="495" t="str">
        <f>IF(基本情報入力シート!R201="","",基本情報入力シート!R201)</f>
        <v/>
      </c>
      <c r="L162" s="495" t="str">
        <f>IF(基本情報入力シート!W201="","",基本情報入力シート!W201)</f>
        <v/>
      </c>
      <c r="M162" s="503" t="str">
        <f>IF(基本情報入力シート!X201="","",基本情報入力シート!X201)</f>
        <v/>
      </c>
      <c r="N162" s="513" t="str">
        <f>IF(基本情報入力シート!Y201="","",基本情報入力シート!Y201)</f>
        <v/>
      </c>
      <c r="O162" s="606"/>
      <c r="P162" s="610"/>
      <c r="Q162" s="610"/>
      <c r="R162" s="614" t="e">
        <v>#N/A</v>
      </c>
      <c r="S162" s="618"/>
      <c r="T162" s="623"/>
      <c r="U162" s="623"/>
      <c r="V162" s="627" t="e">
        <v>#N/A</v>
      </c>
      <c r="W162" s="634"/>
      <c r="X162" s="638"/>
      <c r="Y162" s="614" t="e">
        <v>#N/A</v>
      </c>
      <c r="Z162" s="614"/>
      <c r="AA162" s="618"/>
      <c r="AB162" s="637"/>
      <c r="AC162" s="651" t="e">
        <v>#N/A</v>
      </c>
      <c r="AD162" s="653" t="str">
        <f t="shared" si="4"/>
        <v/>
      </c>
      <c r="AE162" s="583" t="str">
        <f t="shared" si="5"/>
        <v/>
      </c>
      <c r="AF162" s="654" t="str">
        <f>IF(O162="","",'別紙様式3-2（４・５月）'!O164&amp;'別紙様式3-2（４・５月）'!P164&amp;'別紙様式3-2（４・５月）'!Q164&amp;"から"&amp;O162)</f>
        <v/>
      </c>
      <c r="AG162" s="654" t="str">
        <f>IF(OR(W162="",W162="―"),"",'別紙様式3-2（４・５月）'!O164&amp;'別紙様式3-2（４・５月）'!P164&amp;'別紙様式3-2（４・５月）'!Q164&amp;"から"&amp;W162)</f>
        <v/>
      </c>
    </row>
    <row r="163" spans="1:33" ht="24.9" customHeight="1">
      <c r="A163" s="592">
        <v>150</v>
      </c>
      <c r="B163" s="488" t="str">
        <f>IF(基本情報入力シート!C202="","",基本情報入力シート!C202)</f>
        <v/>
      </c>
      <c r="C163" s="488"/>
      <c r="D163" s="488"/>
      <c r="E163" s="488"/>
      <c r="F163" s="488"/>
      <c r="G163" s="488"/>
      <c r="H163" s="488"/>
      <c r="I163" s="488"/>
      <c r="J163" s="495" t="str">
        <f>IF(基本情報入力シート!M202="","",基本情報入力シート!M202)</f>
        <v/>
      </c>
      <c r="K163" s="495" t="str">
        <f>IF(基本情報入力シート!R202="","",基本情報入力シート!R202)</f>
        <v/>
      </c>
      <c r="L163" s="495" t="str">
        <f>IF(基本情報入力シート!W202="","",基本情報入力シート!W202)</f>
        <v/>
      </c>
      <c r="M163" s="503" t="str">
        <f>IF(基本情報入力シート!X202="","",基本情報入力シート!X202)</f>
        <v/>
      </c>
      <c r="N163" s="513" t="str">
        <f>IF(基本情報入力シート!Y202="","",基本情報入力シート!Y202)</f>
        <v/>
      </c>
      <c r="O163" s="606"/>
      <c r="P163" s="610"/>
      <c r="Q163" s="610"/>
      <c r="R163" s="614" t="e">
        <v>#N/A</v>
      </c>
      <c r="S163" s="618"/>
      <c r="T163" s="623"/>
      <c r="U163" s="623"/>
      <c r="V163" s="627" t="e">
        <v>#N/A</v>
      </c>
      <c r="W163" s="634"/>
      <c r="X163" s="638"/>
      <c r="Y163" s="614" t="e">
        <v>#N/A</v>
      </c>
      <c r="Z163" s="614"/>
      <c r="AA163" s="618"/>
      <c r="AB163" s="637"/>
      <c r="AC163" s="651" t="e">
        <v>#N/A</v>
      </c>
      <c r="AD163" s="653" t="str">
        <f t="shared" si="4"/>
        <v/>
      </c>
      <c r="AE163" s="583" t="str">
        <f t="shared" si="5"/>
        <v/>
      </c>
      <c r="AF163" s="654" t="str">
        <f>IF(O163="","",'別紙様式3-2（４・５月）'!O165&amp;'別紙様式3-2（４・５月）'!P165&amp;'別紙様式3-2（４・５月）'!Q165&amp;"から"&amp;O163)</f>
        <v/>
      </c>
      <c r="AG163" s="654" t="str">
        <f>IF(OR(W163="",W163="―"),"",'別紙様式3-2（４・５月）'!O165&amp;'別紙様式3-2（４・５月）'!P165&amp;'別紙様式3-2（４・５月）'!Q165&amp;"から"&amp;W163)</f>
        <v/>
      </c>
    </row>
    <row r="164" spans="1:33" ht="24.9" customHeight="1">
      <c r="A164" s="592">
        <v>151</v>
      </c>
      <c r="B164" s="488" t="str">
        <f>IF(基本情報入力シート!C203="","",基本情報入力シート!C203)</f>
        <v/>
      </c>
      <c r="C164" s="488"/>
      <c r="D164" s="488"/>
      <c r="E164" s="488"/>
      <c r="F164" s="488"/>
      <c r="G164" s="488"/>
      <c r="H164" s="488"/>
      <c r="I164" s="488"/>
      <c r="J164" s="495" t="str">
        <f>IF(基本情報入力シート!M203="","",基本情報入力シート!M203)</f>
        <v/>
      </c>
      <c r="K164" s="495" t="str">
        <f>IF(基本情報入力シート!R203="","",基本情報入力シート!R203)</f>
        <v/>
      </c>
      <c r="L164" s="495" t="str">
        <f>IF(基本情報入力シート!W203="","",基本情報入力シート!W203)</f>
        <v/>
      </c>
      <c r="M164" s="503" t="str">
        <f>IF(基本情報入力シート!X203="","",基本情報入力シート!X203)</f>
        <v/>
      </c>
      <c r="N164" s="513" t="str">
        <f>IF(基本情報入力シート!Y203="","",基本情報入力シート!Y203)</f>
        <v/>
      </c>
      <c r="O164" s="606"/>
      <c r="P164" s="610"/>
      <c r="Q164" s="610"/>
      <c r="R164" s="614" t="e">
        <v>#N/A</v>
      </c>
      <c r="S164" s="618"/>
      <c r="T164" s="623"/>
      <c r="U164" s="623"/>
      <c r="V164" s="627" t="e">
        <v>#N/A</v>
      </c>
      <c r="W164" s="634"/>
      <c r="X164" s="638"/>
      <c r="Y164" s="614" t="e">
        <v>#N/A</v>
      </c>
      <c r="Z164" s="614"/>
      <c r="AA164" s="618"/>
      <c r="AB164" s="637"/>
      <c r="AC164" s="651" t="e">
        <v>#N/A</v>
      </c>
      <c r="AD164" s="653" t="str">
        <f t="shared" si="4"/>
        <v/>
      </c>
      <c r="AE164" s="583" t="str">
        <f t="shared" si="5"/>
        <v/>
      </c>
      <c r="AF164" s="654" t="str">
        <f>IF(O164="","",'別紙様式3-2（４・５月）'!O166&amp;'別紙様式3-2（４・５月）'!P166&amp;'別紙様式3-2（４・５月）'!Q166&amp;"から"&amp;O164)</f>
        <v/>
      </c>
      <c r="AG164" s="654" t="str">
        <f>IF(OR(W164="",W164="―"),"",'別紙様式3-2（４・５月）'!O166&amp;'別紙様式3-2（４・５月）'!P166&amp;'別紙様式3-2（４・５月）'!Q166&amp;"から"&amp;W164)</f>
        <v/>
      </c>
    </row>
    <row r="165" spans="1:33" ht="24.9" customHeight="1">
      <c r="A165" s="592">
        <v>152</v>
      </c>
      <c r="B165" s="488" t="str">
        <f>IF(基本情報入力シート!C204="","",基本情報入力シート!C204)</f>
        <v/>
      </c>
      <c r="C165" s="488"/>
      <c r="D165" s="488"/>
      <c r="E165" s="488"/>
      <c r="F165" s="488"/>
      <c r="G165" s="488"/>
      <c r="H165" s="488"/>
      <c r="I165" s="488"/>
      <c r="J165" s="495" t="str">
        <f>IF(基本情報入力シート!M204="","",基本情報入力シート!M204)</f>
        <v/>
      </c>
      <c r="K165" s="495" t="str">
        <f>IF(基本情報入力シート!R204="","",基本情報入力シート!R204)</f>
        <v/>
      </c>
      <c r="L165" s="495" t="str">
        <f>IF(基本情報入力シート!W204="","",基本情報入力シート!W204)</f>
        <v/>
      </c>
      <c r="M165" s="503" t="str">
        <f>IF(基本情報入力シート!X204="","",基本情報入力シート!X204)</f>
        <v/>
      </c>
      <c r="N165" s="513" t="str">
        <f>IF(基本情報入力シート!Y204="","",基本情報入力シート!Y204)</f>
        <v/>
      </c>
      <c r="O165" s="606"/>
      <c r="P165" s="610"/>
      <c r="Q165" s="610"/>
      <c r="R165" s="614" t="e">
        <v>#N/A</v>
      </c>
      <c r="S165" s="618"/>
      <c r="T165" s="623"/>
      <c r="U165" s="623"/>
      <c r="V165" s="627" t="e">
        <v>#N/A</v>
      </c>
      <c r="W165" s="634"/>
      <c r="X165" s="638"/>
      <c r="Y165" s="614" t="e">
        <v>#N/A</v>
      </c>
      <c r="Z165" s="614"/>
      <c r="AA165" s="618"/>
      <c r="AB165" s="637"/>
      <c r="AC165" s="651" t="e">
        <v>#N/A</v>
      </c>
      <c r="AD165" s="653" t="str">
        <f t="shared" si="4"/>
        <v/>
      </c>
      <c r="AE165" s="583" t="str">
        <f t="shared" si="5"/>
        <v/>
      </c>
      <c r="AF165" s="654" t="str">
        <f>IF(O165="","",'別紙様式3-2（４・５月）'!O167&amp;'別紙様式3-2（４・５月）'!P167&amp;'別紙様式3-2（４・５月）'!Q167&amp;"から"&amp;O165)</f>
        <v/>
      </c>
      <c r="AG165" s="654" t="str">
        <f>IF(OR(W165="",W165="―"),"",'別紙様式3-2（４・５月）'!O167&amp;'別紙様式3-2（４・５月）'!P167&amp;'別紙様式3-2（４・５月）'!Q167&amp;"から"&amp;W165)</f>
        <v/>
      </c>
    </row>
    <row r="166" spans="1:33" ht="24.9" customHeight="1">
      <c r="A166" s="592">
        <v>153</v>
      </c>
      <c r="B166" s="488" t="str">
        <f>IF(基本情報入力シート!C205="","",基本情報入力シート!C205)</f>
        <v/>
      </c>
      <c r="C166" s="488"/>
      <c r="D166" s="488"/>
      <c r="E166" s="488"/>
      <c r="F166" s="488"/>
      <c r="G166" s="488"/>
      <c r="H166" s="488"/>
      <c r="I166" s="488"/>
      <c r="J166" s="495" t="str">
        <f>IF(基本情報入力シート!M205="","",基本情報入力シート!M205)</f>
        <v/>
      </c>
      <c r="K166" s="495" t="str">
        <f>IF(基本情報入力シート!R205="","",基本情報入力シート!R205)</f>
        <v/>
      </c>
      <c r="L166" s="495" t="str">
        <f>IF(基本情報入力シート!W205="","",基本情報入力シート!W205)</f>
        <v/>
      </c>
      <c r="M166" s="503" t="str">
        <f>IF(基本情報入力シート!X205="","",基本情報入力シート!X205)</f>
        <v/>
      </c>
      <c r="N166" s="513" t="str">
        <f>IF(基本情報入力シート!Y205="","",基本情報入力シート!Y205)</f>
        <v/>
      </c>
      <c r="O166" s="606"/>
      <c r="P166" s="610"/>
      <c r="Q166" s="610"/>
      <c r="R166" s="614" t="e">
        <v>#N/A</v>
      </c>
      <c r="S166" s="618"/>
      <c r="T166" s="623"/>
      <c r="U166" s="623"/>
      <c r="V166" s="627" t="e">
        <v>#N/A</v>
      </c>
      <c r="W166" s="634"/>
      <c r="X166" s="638"/>
      <c r="Y166" s="614" t="e">
        <v>#N/A</v>
      </c>
      <c r="Z166" s="614"/>
      <c r="AA166" s="618"/>
      <c r="AB166" s="637"/>
      <c r="AC166" s="651" t="e">
        <v>#N/A</v>
      </c>
      <c r="AD166" s="653" t="str">
        <f t="shared" si="4"/>
        <v/>
      </c>
      <c r="AE166" s="583" t="str">
        <f t="shared" si="5"/>
        <v/>
      </c>
      <c r="AF166" s="654" t="str">
        <f>IF(O166="","",'別紙様式3-2（４・５月）'!O168&amp;'別紙様式3-2（４・５月）'!P168&amp;'別紙様式3-2（４・５月）'!Q168&amp;"から"&amp;O166)</f>
        <v/>
      </c>
      <c r="AG166" s="654" t="str">
        <f>IF(OR(W166="",W166="―"),"",'別紙様式3-2（４・５月）'!O168&amp;'別紙様式3-2（４・５月）'!P168&amp;'別紙様式3-2（４・５月）'!Q168&amp;"から"&amp;W166)</f>
        <v/>
      </c>
    </row>
    <row r="167" spans="1:33" ht="24.9" customHeight="1">
      <c r="A167" s="592">
        <v>154</v>
      </c>
      <c r="B167" s="488" t="str">
        <f>IF(基本情報入力シート!C206="","",基本情報入力シート!C206)</f>
        <v/>
      </c>
      <c r="C167" s="488"/>
      <c r="D167" s="488"/>
      <c r="E167" s="488"/>
      <c r="F167" s="488"/>
      <c r="G167" s="488"/>
      <c r="H167" s="488"/>
      <c r="I167" s="488"/>
      <c r="J167" s="495" t="str">
        <f>IF(基本情報入力シート!M206="","",基本情報入力シート!M206)</f>
        <v/>
      </c>
      <c r="K167" s="495" t="str">
        <f>IF(基本情報入力シート!R206="","",基本情報入力シート!R206)</f>
        <v/>
      </c>
      <c r="L167" s="495" t="str">
        <f>IF(基本情報入力シート!W206="","",基本情報入力シート!W206)</f>
        <v/>
      </c>
      <c r="M167" s="503" t="str">
        <f>IF(基本情報入力シート!X206="","",基本情報入力シート!X206)</f>
        <v/>
      </c>
      <c r="N167" s="513" t="str">
        <f>IF(基本情報入力シート!Y206="","",基本情報入力シート!Y206)</f>
        <v/>
      </c>
      <c r="O167" s="606"/>
      <c r="P167" s="610"/>
      <c r="Q167" s="610"/>
      <c r="R167" s="614" t="e">
        <v>#N/A</v>
      </c>
      <c r="S167" s="618"/>
      <c r="T167" s="623"/>
      <c r="U167" s="623"/>
      <c r="V167" s="627" t="e">
        <v>#N/A</v>
      </c>
      <c r="W167" s="634"/>
      <c r="X167" s="638"/>
      <c r="Y167" s="614" t="e">
        <v>#N/A</v>
      </c>
      <c r="Z167" s="614"/>
      <c r="AA167" s="618"/>
      <c r="AB167" s="637"/>
      <c r="AC167" s="651" t="e">
        <v>#N/A</v>
      </c>
      <c r="AD167" s="653" t="str">
        <f t="shared" si="4"/>
        <v/>
      </c>
      <c r="AE167" s="583" t="str">
        <f t="shared" si="5"/>
        <v/>
      </c>
      <c r="AF167" s="654" t="str">
        <f>IF(O167="","",'別紙様式3-2（４・５月）'!O169&amp;'別紙様式3-2（４・５月）'!P169&amp;'別紙様式3-2（４・５月）'!Q169&amp;"から"&amp;O167)</f>
        <v/>
      </c>
      <c r="AG167" s="654" t="str">
        <f>IF(OR(W167="",W167="―"),"",'別紙様式3-2（４・５月）'!O169&amp;'別紙様式3-2（４・５月）'!P169&amp;'別紙様式3-2（４・５月）'!Q169&amp;"から"&amp;W167)</f>
        <v/>
      </c>
    </row>
    <row r="168" spans="1:33" ht="24.9" customHeight="1">
      <c r="A168" s="592">
        <v>155</v>
      </c>
      <c r="B168" s="488" t="str">
        <f>IF(基本情報入力シート!C207="","",基本情報入力シート!C207)</f>
        <v/>
      </c>
      <c r="C168" s="488"/>
      <c r="D168" s="488"/>
      <c r="E168" s="488"/>
      <c r="F168" s="488"/>
      <c r="G168" s="488"/>
      <c r="H168" s="488"/>
      <c r="I168" s="488"/>
      <c r="J168" s="495" t="str">
        <f>IF(基本情報入力シート!M207="","",基本情報入力シート!M207)</f>
        <v/>
      </c>
      <c r="K168" s="495" t="str">
        <f>IF(基本情報入力シート!R207="","",基本情報入力シート!R207)</f>
        <v/>
      </c>
      <c r="L168" s="495" t="str">
        <f>IF(基本情報入力シート!W207="","",基本情報入力シート!W207)</f>
        <v/>
      </c>
      <c r="M168" s="503" t="str">
        <f>IF(基本情報入力シート!X207="","",基本情報入力シート!X207)</f>
        <v/>
      </c>
      <c r="N168" s="513" t="str">
        <f>IF(基本情報入力シート!Y207="","",基本情報入力シート!Y207)</f>
        <v/>
      </c>
      <c r="O168" s="606"/>
      <c r="P168" s="610"/>
      <c r="Q168" s="610"/>
      <c r="R168" s="614" t="e">
        <v>#N/A</v>
      </c>
      <c r="S168" s="618"/>
      <c r="T168" s="623"/>
      <c r="U168" s="623"/>
      <c r="V168" s="627" t="e">
        <v>#N/A</v>
      </c>
      <c r="W168" s="634"/>
      <c r="X168" s="638"/>
      <c r="Y168" s="614" t="e">
        <v>#N/A</v>
      </c>
      <c r="Z168" s="614"/>
      <c r="AA168" s="618"/>
      <c r="AB168" s="637"/>
      <c r="AC168" s="651" t="e">
        <v>#N/A</v>
      </c>
      <c r="AD168" s="653" t="str">
        <f t="shared" si="4"/>
        <v/>
      </c>
      <c r="AE168" s="583" t="str">
        <f t="shared" si="5"/>
        <v/>
      </c>
      <c r="AF168" s="654" t="str">
        <f>IF(O168="","",'別紙様式3-2（４・５月）'!O170&amp;'別紙様式3-2（４・５月）'!P170&amp;'別紙様式3-2（４・５月）'!Q170&amp;"から"&amp;O168)</f>
        <v/>
      </c>
      <c r="AG168" s="654" t="str">
        <f>IF(OR(W168="",W168="―"),"",'別紙様式3-2（４・５月）'!O170&amp;'別紙様式3-2（４・５月）'!P170&amp;'別紙様式3-2（４・５月）'!Q170&amp;"から"&amp;W168)</f>
        <v/>
      </c>
    </row>
    <row r="169" spans="1:33" ht="24.9" customHeight="1">
      <c r="A169" s="592">
        <v>156</v>
      </c>
      <c r="B169" s="488" t="str">
        <f>IF(基本情報入力シート!C208="","",基本情報入力シート!C208)</f>
        <v/>
      </c>
      <c r="C169" s="488"/>
      <c r="D169" s="488"/>
      <c r="E169" s="488"/>
      <c r="F169" s="488"/>
      <c r="G169" s="488"/>
      <c r="H169" s="488"/>
      <c r="I169" s="488"/>
      <c r="J169" s="495" t="str">
        <f>IF(基本情報入力シート!M208="","",基本情報入力シート!M208)</f>
        <v/>
      </c>
      <c r="K169" s="495" t="str">
        <f>IF(基本情報入力シート!R208="","",基本情報入力シート!R208)</f>
        <v/>
      </c>
      <c r="L169" s="495" t="str">
        <f>IF(基本情報入力シート!W208="","",基本情報入力シート!W208)</f>
        <v/>
      </c>
      <c r="M169" s="503" t="str">
        <f>IF(基本情報入力シート!X208="","",基本情報入力シート!X208)</f>
        <v/>
      </c>
      <c r="N169" s="513" t="str">
        <f>IF(基本情報入力シート!Y208="","",基本情報入力シート!Y208)</f>
        <v/>
      </c>
      <c r="O169" s="606"/>
      <c r="P169" s="610"/>
      <c r="Q169" s="610"/>
      <c r="R169" s="614" t="e">
        <v>#N/A</v>
      </c>
      <c r="S169" s="618"/>
      <c r="T169" s="623"/>
      <c r="U169" s="623"/>
      <c r="V169" s="627" t="e">
        <v>#N/A</v>
      </c>
      <c r="W169" s="634"/>
      <c r="X169" s="638"/>
      <c r="Y169" s="614" t="e">
        <v>#N/A</v>
      </c>
      <c r="Z169" s="614"/>
      <c r="AA169" s="618"/>
      <c r="AB169" s="637"/>
      <c r="AC169" s="651" t="e">
        <v>#N/A</v>
      </c>
      <c r="AD169" s="653" t="str">
        <f t="shared" si="4"/>
        <v/>
      </c>
      <c r="AE169" s="583" t="str">
        <f t="shared" si="5"/>
        <v/>
      </c>
      <c r="AF169" s="654" t="str">
        <f>IF(O169="","",'別紙様式3-2（４・５月）'!O171&amp;'別紙様式3-2（４・５月）'!P171&amp;'別紙様式3-2（４・５月）'!Q171&amp;"から"&amp;O169)</f>
        <v/>
      </c>
      <c r="AG169" s="654" t="str">
        <f>IF(OR(W169="",W169="―"),"",'別紙様式3-2（４・５月）'!O171&amp;'別紙様式3-2（４・５月）'!P171&amp;'別紙様式3-2（４・５月）'!Q171&amp;"から"&amp;W169)</f>
        <v/>
      </c>
    </row>
    <row r="170" spans="1:33" ht="24.9" customHeight="1">
      <c r="A170" s="592">
        <v>157</v>
      </c>
      <c r="B170" s="488" t="str">
        <f>IF(基本情報入力シート!C209="","",基本情報入力シート!C209)</f>
        <v/>
      </c>
      <c r="C170" s="488"/>
      <c r="D170" s="488"/>
      <c r="E170" s="488"/>
      <c r="F170" s="488"/>
      <c r="G170" s="488"/>
      <c r="H170" s="488"/>
      <c r="I170" s="488"/>
      <c r="J170" s="495" t="str">
        <f>IF(基本情報入力シート!M209="","",基本情報入力シート!M209)</f>
        <v/>
      </c>
      <c r="K170" s="495" t="str">
        <f>IF(基本情報入力シート!R209="","",基本情報入力シート!R209)</f>
        <v/>
      </c>
      <c r="L170" s="495" t="str">
        <f>IF(基本情報入力シート!W209="","",基本情報入力シート!W209)</f>
        <v/>
      </c>
      <c r="M170" s="503" t="str">
        <f>IF(基本情報入力シート!X209="","",基本情報入力シート!X209)</f>
        <v/>
      </c>
      <c r="N170" s="513" t="str">
        <f>IF(基本情報入力シート!Y209="","",基本情報入力シート!Y209)</f>
        <v/>
      </c>
      <c r="O170" s="606"/>
      <c r="P170" s="610"/>
      <c r="Q170" s="610"/>
      <c r="R170" s="614" t="e">
        <v>#N/A</v>
      </c>
      <c r="S170" s="618"/>
      <c r="T170" s="623"/>
      <c r="U170" s="623"/>
      <c r="V170" s="627" t="e">
        <v>#N/A</v>
      </c>
      <c r="W170" s="634"/>
      <c r="X170" s="638"/>
      <c r="Y170" s="614" t="e">
        <v>#N/A</v>
      </c>
      <c r="Z170" s="614"/>
      <c r="AA170" s="618"/>
      <c r="AB170" s="637"/>
      <c r="AC170" s="651" t="e">
        <v>#N/A</v>
      </c>
      <c r="AD170" s="653" t="str">
        <f t="shared" si="4"/>
        <v/>
      </c>
      <c r="AE170" s="583" t="str">
        <f t="shared" si="5"/>
        <v/>
      </c>
      <c r="AF170" s="654" t="str">
        <f>IF(O170="","",'別紙様式3-2（４・５月）'!O172&amp;'別紙様式3-2（４・５月）'!P172&amp;'別紙様式3-2（４・５月）'!Q172&amp;"から"&amp;O170)</f>
        <v/>
      </c>
      <c r="AG170" s="654" t="str">
        <f>IF(OR(W170="",W170="―"),"",'別紙様式3-2（４・５月）'!O172&amp;'別紙様式3-2（４・５月）'!P172&amp;'別紙様式3-2（４・５月）'!Q172&amp;"から"&amp;W170)</f>
        <v/>
      </c>
    </row>
    <row r="171" spans="1:33" ht="24.9" customHeight="1">
      <c r="A171" s="592">
        <v>158</v>
      </c>
      <c r="B171" s="488" t="str">
        <f>IF(基本情報入力シート!C210="","",基本情報入力シート!C210)</f>
        <v/>
      </c>
      <c r="C171" s="488"/>
      <c r="D171" s="488"/>
      <c r="E171" s="488"/>
      <c r="F171" s="488"/>
      <c r="G171" s="488"/>
      <c r="H171" s="488"/>
      <c r="I171" s="488"/>
      <c r="J171" s="495" t="str">
        <f>IF(基本情報入力シート!M210="","",基本情報入力シート!M210)</f>
        <v/>
      </c>
      <c r="K171" s="495" t="str">
        <f>IF(基本情報入力シート!R210="","",基本情報入力シート!R210)</f>
        <v/>
      </c>
      <c r="L171" s="495" t="str">
        <f>IF(基本情報入力シート!W210="","",基本情報入力シート!W210)</f>
        <v/>
      </c>
      <c r="M171" s="503" t="str">
        <f>IF(基本情報入力シート!X210="","",基本情報入力シート!X210)</f>
        <v/>
      </c>
      <c r="N171" s="513" t="str">
        <f>IF(基本情報入力シート!Y210="","",基本情報入力シート!Y210)</f>
        <v/>
      </c>
      <c r="O171" s="606"/>
      <c r="P171" s="610"/>
      <c r="Q171" s="610"/>
      <c r="R171" s="614" t="e">
        <v>#N/A</v>
      </c>
      <c r="S171" s="618"/>
      <c r="T171" s="623"/>
      <c r="U171" s="623"/>
      <c r="V171" s="627" t="e">
        <v>#N/A</v>
      </c>
      <c r="W171" s="634"/>
      <c r="X171" s="638"/>
      <c r="Y171" s="614" t="e">
        <v>#N/A</v>
      </c>
      <c r="Z171" s="614"/>
      <c r="AA171" s="618"/>
      <c r="AB171" s="637"/>
      <c r="AC171" s="651" t="e">
        <v>#N/A</v>
      </c>
      <c r="AD171" s="653" t="str">
        <f t="shared" si="4"/>
        <v/>
      </c>
      <c r="AE171" s="583" t="str">
        <f t="shared" si="5"/>
        <v/>
      </c>
      <c r="AF171" s="654" t="str">
        <f>IF(O171="","",'別紙様式3-2（４・５月）'!O173&amp;'別紙様式3-2（４・５月）'!P173&amp;'別紙様式3-2（４・５月）'!Q173&amp;"から"&amp;O171)</f>
        <v/>
      </c>
      <c r="AG171" s="654" t="str">
        <f>IF(OR(W171="",W171="―"),"",'別紙様式3-2（４・５月）'!O173&amp;'別紙様式3-2（４・５月）'!P173&amp;'別紙様式3-2（４・５月）'!Q173&amp;"から"&amp;W171)</f>
        <v/>
      </c>
    </row>
    <row r="172" spans="1:33" ht="24.9" customHeight="1">
      <c r="A172" s="592">
        <v>159</v>
      </c>
      <c r="B172" s="488" t="str">
        <f>IF(基本情報入力シート!C211="","",基本情報入力シート!C211)</f>
        <v/>
      </c>
      <c r="C172" s="488"/>
      <c r="D172" s="488"/>
      <c r="E172" s="488"/>
      <c r="F172" s="488"/>
      <c r="G172" s="488"/>
      <c r="H172" s="488"/>
      <c r="I172" s="488"/>
      <c r="J172" s="495" t="str">
        <f>IF(基本情報入力シート!M211="","",基本情報入力シート!M211)</f>
        <v/>
      </c>
      <c r="K172" s="495" t="str">
        <f>IF(基本情報入力シート!R211="","",基本情報入力シート!R211)</f>
        <v/>
      </c>
      <c r="L172" s="495" t="str">
        <f>IF(基本情報入力シート!W211="","",基本情報入力シート!W211)</f>
        <v/>
      </c>
      <c r="M172" s="503" t="str">
        <f>IF(基本情報入力シート!X211="","",基本情報入力シート!X211)</f>
        <v/>
      </c>
      <c r="N172" s="513" t="str">
        <f>IF(基本情報入力シート!Y211="","",基本情報入力シート!Y211)</f>
        <v/>
      </c>
      <c r="O172" s="606"/>
      <c r="P172" s="610"/>
      <c r="Q172" s="610"/>
      <c r="R172" s="614" t="e">
        <v>#N/A</v>
      </c>
      <c r="S172" s="618"/>
      <c r="T172" s="623"/>
      <c r="U172" s="623"/>
      <c r="V172" s="627" t="e">
        <v>#N/A</v>
      </c>
      <c r="W172" s="634"/>
      <c r="X172" s="638"/>
      <c r="Y172" s="614" t="e">
        <v>#N/A</v>
      </c>
      <c r="Z172" s="614"/>
      <c r="AA172" s="618"/>
      <c r="AB172" s="637"/>
      <c r="AC172" s="651" t="e">
        <v>#N/A</v>
      </c>
      <c r="AD172" s="653" t="str">
        <f t="shared" si="4"/>
        <v/>
      </c>
      <c r="AE172" s="583" t="str">
        <f t="shared" si="5"/>
        <v/>
      </c>
      <c r="AF172" s="654" t="str">
        <f>IF(O172="","",'別紙様式3-2（４・５月）'!O174&amp;'別紙様式3-2（４・５月）'!P174&amp;'別紙様式3-2（４・５月）'!Q174&amp;"から"&amp;O172)</f>
        <v/>
      </c>
      <c r="AG172" s="654" t="str">
        <f>IF(OR(W172="",W172="―"),"",'別紙様式3-2（４・５月）'!O174&amp;'別紙様式3-2（４・５月）'!P174&amp;'別紙様式3-2（４・５月）'!Q174&amp;"から"&amp;W172)</f>
        <v/>
      </c>
    </row>
    <row r="173" spans="1:33" ht="24.9" customHeight="1">
      <c r="A173" s="592">
        <v>160</v>
      </c>
      <c r="B173" s="488" t="str">
        <f>IF(基本情報入力シート!C212="","",基本情報入力シート!C212)</f>
        <v/>
      </c>
      <c r="C173" s="488"/>
      <c r="D173" s="488"/>
      <c r="E173" s="488"/>
      <c r="F173" s="488"/>
      <c r="G173" s="488"/>
      <c r="H173" s="488"/>
      <c r="I173" s="488"/>
      <c r="J173" s="495" t="str">
        <f>IF(基本情報入力シート!M212="","",基本情報入力シート!M212)</f>
        <v/>
      </c>
      <c r="K173" s="495" t="str">
        <f>IF(基本情報入力シート!R212="","",基本情報入力シート!R212)</f>
        <v/>
      </c>
      <c r="L173" s="495" t="str">
        <f>IF(基本情報入力シート!W212="","",基本情報入力シート!W212)</f>
        <v/>
      </c>
      <c r="M173" s="503" t="str">
        <f>IF(基本情報入力シート!X212="","",基本情報入力シート!X212)</f>
        <v/>
      </c>
      <c r="N173" s="513" t="str">
        <f>IF(基本情報入力シート!Y212="","",基本情報入力シート!Y212)</f>
        <v/>
      </c>
      <c r="O173" s="606"/>
      <c r="P173" s="610"/>
      <c r="Q173" s="610"/>
      <c r="R173" s="614" t="e">
        <v>#N/A</v>
      </c>
      <c r="S173" s="618"/>
      <c r="T173" s="623"/>
      <c r="U173" s="623"/>
      <c r="V173" s="627" t="e">
        <v>#N/A</v>
      </c>
      <c r="W173" s="634"/>
      <c r="X173" s="638"/>
      <c r="Y173" s="614" t="e">
        <v>#N/A</v>
      </c>
      <c r="Z173" s="614"/>
      <c r="AA173" s="618"/>
      <c r="AB173" s="637"/>
      <c r="AC173" s="651" t="e">
        <v>#N/A</v>
      </c>
      <c r="AD173" s="653" t="str">
        <f t="shared" si="4"/>
        <v/>
      </c>
      <c r="AE173" s="583" t="str">
        <f t="shared" si="5"/>
        <v/>
      </c>
      <c r="AF173" s="654" t="str">
        <f>IF(O173="","",'別紙様式3-2（４・５月）'!O175&amp;'別紙様式3-2（４・５月）'!P175&amp;'別紙様式3-2（４・５月）'!Q175&amp;"から"&amp;O173)</f>
        <v/>
      </c>
      <c r="AG173" s="654" t="str">
        <f>IF(OR(W173="",W173="―"),"",'別紙様式3-2（４・５月）'!O175&amp;'別紙様式3-2（４・５月）'!P175&amp;'別紙様式3-2（４・５月）'!Q175&amp;"から"&amp;W173)</f>
        <v/>
      </c>
    </row>
    <row r="174" spans="1:33" ht="24.9" customHeight="1">
      <c r="A174" s="592">
        <v>161</v>
      </c>
      <c r="B174" s="488" t="str">
        <f>IF(基本情報入力シート!C213="","",基本情報入力シート!C213)</f>
        <v/>
      </c>
      <c r="C174" s="488"/>
      <c r="D174" s="488"/>
      <c r="E174" s="488"/>
      <c r="F174" s="488"/>
      <c r="G174" s="488"/>
      <c r="H174" s="488"/>
      <c r="I174" s="488"/>
      <c r="J174" s="495" t="str">
        <f>IF(基本情報入力シート!M213="","",基本情報入力シート!M213)</f>
        <v/>
      </c>
      <c r="K174" s="495" t="str">
        <f>IF(基本情報入力シート!R213="","",基本情報入力シート!R213)</f>
        <v/>
      </c>
      <c r="L174" s="495" t="str">
        <f>IF(基本情報入力シート!W213="","",基本情報入力シート!W213)</f>
        <v/>
      </c>
      <c r="M174" s="503" t="str">
        <f>IF(基本情報入力シート!X213="","",基本情報入力シート!X213)</f>
        <v/>
      </c>
      <c r="N174" s="513" t="str">
        <f>IF(基本情報入力シート!Y213="","",基本情報入力シート!Y213)</f>
        <v/>
      </c>
      <c r="O174" s="606"/>
      <c r="P174" s="610"/>
      <c r="Q174" s="610"/>
      <c r="R174" s="614" t="e">
        <v>#N/A</v>
      </c>
      <c r="S174" s="618"/>
      <c r="T174" s="623"/>
      <c r="U174" s="623"/>
      <c r="V174" s="627" t="e">
        <v>#N/A</v>
      </c>
      <c r="W174" s="634"/>
      <c r="X174" s="638"/>
      <c r="Y174" s="614" t="e">
        <v>#N/A</v>
      </c>
      <c r="Z174" s="614"/>
      <c r="AA174" s="618"/>
      <c r="AB174" s="637"/>
      <c r="AC174" s="651" t="e">
        <v>#N/A</v>
      </c>
      <c r="AD174" s="653" t="str">
        <f t="shared" si="4"/>
        <v/>
      </c>
      <c r="AE174" s="583" t="str">
        <f t="shared" si="5"/>
        <v/>
      </c>
      <c r="AF174" s="654" t="str">
        <f>IF(O174="","",'別紙様式3-2（４・５月）'!O176&amp;'別紙様式3-2（４・５月）'!P176&amp;'別紙様式3-2（４・５月）'!Q176&amp;"から"&amp;O174)</f>
        <v/>
      </c>
      <c r="AG174" s="654" t="str">
        <f>IF(OR(W174="",W174="―"),"",'別紙様式3-2（４・５月）'!O176&amp;'別紙様式3-2（４・５月）'!P176&amp;'別紙様式3-2（４・５月）'!Q176&amp;"から"&amp;W174)</f>
        <v/>
      </c>
    </row>
    <row r="175" spans="1:33" ht="24.9" customHeight="1">
      <c r="A175" s="592">
        <v>162</v>
      </c>
      <c r="B175" s="488" t="str">
        <f>IF(基本情報入力シート!C214="","",基本情報入力シート!C214)</f>
        <v/>
      </c>
      <c r="C175" s="488"/>
      <c r="D175" s="488"/>
      <c r="E175" s="488"/>
      <c r="F175" s="488"/>
      <c r="G175" s="488"/>
      <c r="H175" s="488"/>
      <c r="I175" s="488"/>
      <c r="J175" s="495" t="str">
        <f>IF(基本情報入力シート!M214="","",基本情報入力シート!M214)</f>
        <v/>
      </c>
      <c r="K175" s="495" t="str">
        <f>IF(基本情報入力シート!R214="","",基本情報入力シート!R214)</f>
        <v/>
      </c>
      <c r="L175" s="495" t="str">
        <f>IF(基本情報入力シート!W214="","",基本情報入力シート!W214)</f>
        <v/>
      </c>
      <c r="M175" s="503" t="str">
        <f>IF(基本情報入力シート!X214="","",基本情報入力シート!X214)</f>
        <v/>
      </c>
      <c r="N175" s="513" t="str">
        <f>IF(基本情報入力シート!Y214="","",基本情報入力シート!Y214)</f>
        <v/>
      </c>
      <c r="O175" s="606"/>
      <c r="P175" s="610"/>
      <c r="Q175" s="610"/>
      <c r="R175" s="614" t="e">
        <v>#N/A</v>
      </c>
      <c r="S175" s="618"/>
      <c r="T175" s="623"/>
      <c r="U175" s="623"/>
      <c r="V175" s="627" t="e">
        <v>#N/A</v>
      </c>
      <c r="W175" s="634"/>
      <c r="X175" s="638"/>
      <c r="Y175" s="614" t="e">
        <v>#N/A</v>
      </c>
      <c r="Z175" s="614"/>
      <c r="AA175" s="618"/>
      <c r="AB175" s="637"/>
      <c r="AC175" s="651" t="e">
        <v>#N/A</v>
      </c>
      <c r="AD175" s="653" t="str">
        <f t="shared" si="4"/>
        <v/>
      </c>
      <c r="AE175" s="583" t="str">
        <f t="shared" si="5"/>
        <v/>
      </c>
      <c r="AF175" s="654" t="str">
        <f>IF(O175="","",'別紙様式3-2（４・５月）'!O177&amp;'別紙様式3-2（４・５月）'!P177&amp;'別紙様式3-2（４・５月）'!Q177&amp;"から"&amp;O175)</f>
        <v/>
      </c>
      <c r="AG175" s="654" t="str">
        <f>IF(OR(W175="",W175="―"),"",'別紙様式3-2（４・５月）'!O177&amp;'別紙様式3-2（４・５月）'!P177&amp;'別紙様式3-2（４・５月）'!Q177&amp;"から"&amp;W175)</f>
        <v/>
      </c>
    </row>
    <row r="176" spans="1:33" ht="24.9" customHeight="1">
      <c r="A176" s="592">
        <v>163</v>
      </c>
      <c r="B176" s="488" t="str">
        <f>IF(基本情報入力シート!C215="","",基本情報入力シート!C215)</f>
        <v/>
      </c>
      <c r="C176" s="488"/>
      <c r="D176" s="488"/>
      <c r="E176" s="488"/>
      <c r="F176" s="488"/>
      <c r="G176" s="488"/>
      <c r="H176" s="488"/>
      <c r="I176" s="488"/>
      <c r="J176" s="495" t="str">
        <f>IF(基本情報入力シート!M215="","",基本情報入力シート!M215)</f>
        <v/>
      </c>
      <c r="K176" s="495" t="str">
        <f>IF(基本情報入力シート!R215="","",基本情報入力シート!R215)</f>
        <v/>
      </c>
      <c r="L176" s="495" t="str">
        <f>IF(基本情報入力シート!W215="","",基本情報入力シート!W215)</f>
        <v/>
      </c>
      <c r="M176" s="503" t="str">
        <f>IF(基本情報入力シート!X215="","",基本情報入力シート!X215)</f>
        <v/>
      </c>
      <c r="N176" s="513" t="str">
        <f>IF(基本情報入力シート!Y215="","",基本情報入力シート!Y215)</f>
        <v/>
      </c>
      <c r="O176" s="606"/>
      <c r="P176" s="610"/>
      <c r="Q176" s="610"/>
      <c r="R176" s="614" t="e">
        <v>#N/A</v>
      </c>
      <c r="S176" s="618"/>
      <c r="T176" s="623"/>
      <c r="U176" s="623"/>
      <c r="V176" s="627" t="e">
        <v>#N/A</v>
      </c>
      <c r="W176" s="634"/>
      <c r="X176" s="638"/>
      <c r="Y176" s="614" t="e">
        <v>#N/A</v>
      </c>
      <c r="Z176" s="614"/>
      <c r="AA176" s="618"/>
      <c r="AB176" s="637"/>
      <c r="AC176" s="651" t="e">
        <v>#N/A</v>
      </c>
      <c r="AD176" s="653" t="str">
        <f t="shared" si="4"/>
        <v/>
      </c>
      <c r="AE176" s="583" t="str">
        <f t="shared" si="5"/>
        <v/>
      </c>
      <c r="AF176" s="654" t="str">
        <f>IF(O176="","",'別紙様式3-2（４・５月）'!O178&amp;'別紙様式3-2（４・５月）'!P178&amp;'別紙様式3-2（４・５月）'!Q178&amp;"から"&amp;O176)</f>
        <v/>
      </c>
      <c r="AG176" s="654" t="str">
        <f>IF(OR(W176="",W176="―"),"",'別紙様式3-2（４・５月）'!O178&amp;'別紙様式3-2（４・５月）'!P178&amp;'別紙様式3-2（４・５月）'!Q178&amp;"から"&amp;W176)</f>
        <v/>
      </c>
    </row>
    <row r="177" spans="1:33" ht="24.9" customHeight="1">
      <c r="A177" s="592">
        <v>164</v>
      </c>
      <c r="B177" s="488" t="str">
        <f>IF(基本情報入力シート!C216="","",基本情報入力シート!C216)</f>
        <v/>
      </c>
      <c r="C177" s="488"/>
      <c r="D177" s="488"/>
      <c r="E177" s="488"/>
      <c r="F177" s="488"/>
      <c r="G177" s="488"/>
      <c r="H177" s="488"/>
      <c r="I177" s="488"/>
      <c r="J177" s="495" t="str">
        <f>IF(基本情報入力シート!M216="","",基本情報入力シート!M216)</f>
        <v/>
      </c>
      <c r="K177" s="495" t="str">
        <f>IF(基本情報入力シート!R216="","",基本情報入力シート!R216)</f>
        <v/>
      </c>
      <c r="L177" s="495" t="str">
        <f>IF(基本情報入力シート!W216="","",基本情報入力シート!W216)</f>
        <v/>
      </c>
      <c r="M177" s="503" t="str">
        <f>IF(基本情報入力シート!X216="","",基本情報入力シート!X216)</f>
        <v/>
      </c>
      <c r="N177" s="513" t="str">
        <f>IF(基本情報入力シート!Y216="","",基本情報入力シート!Y216)</f>
        <v/>
      </c>
      <c r="O177" s="606"/>
      <c r="P177" s="610"/>
      <c r="Q177" s="610"/>
      <c r="R177" s="614" t="e">
        <v>#N/A</v>
      </c>
      <c r="S177" s="618"/>
      <c r="T177" s="623"/>
      <c r="U177" s="623"/>
      <c r="V177" s="627" t="e">
        <v>#N/A</v>
      </c>
      <c r="W177" s="634"/>
      <c r="X177" s="638"/>
      <c r="Y177" s="614" t="e">
        <v>#N/A</v>
      </c>
      <c r="Z177" s="614"/>
      <c r="AA177" s="618"/>
      <c r="AB177" s="637"/>
      <c r="AC177" s="651" t="e">
        <v>#N/A</v>
      </c>
      <c r="AD177" s="653" t="str">
        <f t="shared" si="4"/>
        <v/>
      </c>
      <c r="AE177" s="583" t="str">
        <f t="shared" si="5"/>
        <v/>
      </c>
      <c r="AF177" s="654" t="str">
        <f>IF(O177="","",'別紙様式3-2（４・５月）'!O179&amp;'別紙様式3-2（４・５月）'!P179&amp;'別紙様式3-2（４・５月）'!Q179&amp;"から"&amp;O177)</f>
        <v/>
      </c>
      <c r="AG177" s="654" t="str">
        <f>IF(OR(W177="",W177="―"),"",'別紙様式3-2（４・５月）'!O179&amp;'別紙様式3-2（４・５月）'!P179&amp;'別紙様式3-2（４・５月）'!Q179&amp;"から"&amp;W177)</f>
        <v/>
      </c>
    </row>
    <row r="178" spans="1:33" ht="24.9" customHeight="1">
      <c r="A178" s="592">
        <v>165</v>
      </c>
      <c r="B178" s="488" t="str">
        <f>IF(基本情報入力シート!C217="","",基本情報入力シート!C217)</f>
        <v/>
      </c>
      <c r="C178" s="488"/>
      <c r="D178" s="488"/>
      <c r="E178" s="488"/>
      <c r="F178" s="488"/>
      <c r="G178" s="488"/>
      <c r="H178" s="488"/>
      <c r="I178" s="488"/>
      <c r="J178" s="495" t="str">
        <f>IF(基本情報入力シート!M217="","",基本情報入力シート!M217)</f>
        <v/>
      </c>
      <c r="K178" s="495" t="str">
        <f>IF(基本情報入力シート!R217="","",基本情報入力シート!R217)</f>
        <v/>
      </c>
      <c r="L178" s="495" t="str">
        <f>IF(基本情報入力シート!W217="","",基本情報入力シート!W217)</f>
        <v/>
      </c>
      <c r="M178" s="503" t="str">
        <f>IF(基本情報入力シート!X217="","",基本情報入力シート!X217)</f>
        <v/>
      </c>
      <c r="N178" s="513" t="str">
        <f>IF(基本情報入力シート!Y217="","",基本情報入力シート!Y217)</f>
        <v/>
      </c>
      <c r="O178" s="606"/>
      <c r="P178" s="610"/>
      <c r="Q178" s="610"/>
      <c r="R178" s="614" t="e">
        <v>#N/A</v>
      </c>
      <c r="S178" s="618"/>
      <c r="T178" s="623"/>
      <c r="U178" s="623"/>
      <c r="V178" s="627" t="e">
        <v>#N/A</v>
      </c>
      <c r="W178" s="634"/>
      <c r="X178" s="638"/>
      <c r="Y178" s="614" t="e">
        <v>#N/A</v>
      </c>
      <c r="Z178" s="614"/>
      <c r="AA178" s="618"/>
      <c r="AB178" s="637"/>
      <c r="AC178" s="651" t="e">
        <v>#N/A</v>
      </c>
      <c r="AD178" s="653" t="str">
        <f t="shared" si="4"/>
        <v/>
      </c>
      <c r="AE178" s="583" t="str">
        <f t="shared" si="5"/>
        <v/>
      </c>
      <c r="AF178" s="654" t="str">
        <f>IF(O178="","",'別紙様式3-2（４・５月）'!O180&amp;'別紙様式3-2（４・５月）'!P180&amp;'別紙様式3-2（４・５月）'!Q180&amp;"から"&amp;O178)</f>
        <v/>
      </c>
      <c r="AG178" s="654" t="str">
        <f>IF(OR(W178="",W178="―"),"",'別紙様式3-2（４・５月）'!O180&amp;'別紙様式3-2（４・５月）'!P180&amp;'別紙様式3-2（４・５月）'!Q180&amp;"から"&amp;W178)</f>
        <v/>
      </c>
    </row>
    <row r="179" spans="1:33" ht="24.9" customHeight="1">
      <c r="A179" s="592">
        <v>166</v>
      </c>
      <c r="B179" s="488" t="str">
        <f>IF(基本情報入力シート!C218="","",基本情報入力シート!C218)</f>
        <v/>
      </c>
      <c r="C179" s="488"/>
      <c r="D179" s="488"/>
      <c r="E179" s="488"/>
      <c r="F179" s="488"/>
      <c r="G179" s="488"/>
      <c r="H179" s="488"/>
      <c r="I179" s="488"/>
      <c r="J179" s="495" t="str">
        <f>IF(基本情報入力シート!M218="","",基本情報入力シート!M218)</f>
        <v/>
      </c>
      <c r="K179" s="495" t="str">
        <f>IF(基本情報入力シート!R218="","",基本情報入力シート!R218)</f>
        <v/>
      </c>
      <c r="L179" s="495" t="str">
        <f>IF(基本情報入力シート!W218="","",基本情報入力シート!W218)</f>
        <v/>
      </c>
      <c r="M179" s="503" t="str">
        <f>IF(基本情報入力シート!X218="","",基本情報入力シート!X218)</f>
        <v/>
      </c>
      <c r="N179" s="513" t="str">
        <f>IF(基本情報入力シート!Y218="","",基本情報入力シート!Y218)</f>
        <v/>
      </c>
      <c r="O179" s="606"/>
      <c r="P179" s="610"/>
      <c r="Q179" s="610"/>
      <c r="R179" s="614" t="e">
        <v>#N/A</v>
      </c>
      <c r="S179" s="618"/>
      <c r="T179" s="623"/>
      <c r="U179" s="623"/>
      <c r="V179" s="627" t="e">
        <v>#N/A</v>
      </c>
      <c r="W179" s="634"/>
      <c r="X179" s="638"/>
      <c r="Y179" s="614" t="e">
        <v>#N/A</v>
      </c>
      <c r="Z179" s="614"/>
      <c r="AA179" s="618"/>
      <c r="AB179" s="637"/>
      <c r="AC179" s="651" t="e">
        <v>#N/A</v>
      </c>
      <c r="AD179" s="653" t="str">
        <f t="shared" si="4"/>
        <v/>
      </c>
      <c r="AE179" s="583" t="str">
        <f t="shared" si="5"/>
        <v/>
      </c>
      <c r="AF179" s="654" t="str">
        <f>IF(O179="","",'別紙様式3-2（４・５月）'!O181&amp;'別紙様式3-2（４・５月）'!P181&amp;'別紙様式3-2（４・５月）'!Q181&amp;"から"&amp;O179)</f>
        <v/>
      </c>
      <c r="AG179" s="654" t="str">
        <f>IF(OR(W179="",W179="―"),"",'別紙様式3-2（４・５月）'!O181&amp;'別紙様式3-2（４・５月）'!P181&amp;'別紙様式3-2（４・５月）'!Q181&amp;"から"&amp;W179)</f>
        <v/>
      </c>
    </row>
    <row r="180" spans="1:33" ht="24.9" customHeight="1">
      <c r="A180" s="592">
        <v>167</v>
      </c>
      <c r="B180" s="488" t="str">
        <f>IF(基本情報入力シート!C219="","",基本情報入力シート!C219)</f>
        <v/>
      </c>
      <c r="C180" s="488"/>
      <c r="D180" s="488"/>
      <c r="E180" s="488"/>
      <c r="F180" s="488"/>
      <c r="G180" s="488"/>
      <c r="H180" s="488"/>
      <c r="I180" s="488"/>
      <c r="J180" s="495" t="str">
        <f>IF(基本情報入力シート!M219="","",基本情報入力シート!M219)</f>
        <v/>
      </c>
      <c r="K180" s="495" t="str">
        <f>IF(基本情報入力シート!R219="","",基本情報入力シート!R219)</f>
        <v/>
      </c>
      <c r="L180" s="495" t="str">
        <f>IF(基本情報入力シート!W219="","",基本情報入力シート!W219)</f>
        <v/>
      </c>
      <c r="M180" s="503" t="str">
        <f>IF(基本情報入力シート!X219="","",基本情報入力シート!X219)</f>
        <v/>
      </c>
      <c r="N180" s="513" t="str">
        <f>IF(基本情報入力シート!Y219="","",基本情報入力シート!Y219)</f>
        <v/>
      </c>
      <c r="O180" s="606"/>
      <c r="P180" s="610"/>
      <c r="Q180" s="610"/>
      <c r="R180" s="614" t="e">
        <v>#N/A</v>
      </c>
      <c r="S180" s="618"/>
      <c r="T180" s="623"/>
      <c r="U180" s="623"/>
      <c r="V180" s="627" t="e">
        <v>#N/A</v>
      </c>
      <c r="W180" s="634"/>
      <c r="X180" s="638"/>
      <c r="Y180" s="614" t="e">
        <v>#N/A</v>
      </c>
      <c r="Z180" s="614"/>
      <c r="AA180" s="618"/>
      <c r="AB180" s="637"/>
      <c r="AC180" s="651" t="e">
        <v>#N/A</v>
      </c>
      <c r="AD180" s="653" t="str">
        <f t="shared" si="4"/>
        <v/>
      </c>
      <c r="AE180" s="583" t="str">
        <f t="shared" si="5"/>
        <v/>
      </c>
      <c r="AF180" s="654" t="str">
        <f>IF(O180="","",'別紙様式3-2（４・５月）'!O182&amp;'別紙様式3-2（４・５月）'!P182&amp;'別紙様式3-2（４・５月）'!Q182&amp;"から"&amp;O180)</f>
        <v/>
      </c>
      <c r="AG180" s="654" t="str">
        <f>IF(OR(W180="",W180="―"),"",'別紙様式3-2（４・５月）'!O182&amp;'別紙様式3-2（４・５月）'!P182&amp;'別紙様式3-2（４・５月）'!Q182&amp;"から"&amp;W180)</f>
        <v/>
      </c>
    </row>
    <row r="181" spans="1:33" ht="24.9" customHeight="1">
      <c r="A181" s="592">
        <v>168</v>
      </c>
      <c r="B181" s="488" t="str">
        <f>IF(基本情報入力シート!C220="","",基本情報入力シート!C220)</f>
        <v/>
      </c>
      <c r="C181" s="488"/>
      <c r="D181" s="488"/>
      <c r="E181" s="488"/>
      <c r="F181" s="488"/>
      <c r="G181" s="488"/>
      <c r="H181" s="488"/>
      <c r="I181" s="488"/>
      <c r="J181" s="495" t="str">
        <f>IF(基本情報入力シート!M220="","",基本情報入力シート!M220)</f>
        <v/>
      </c>
      <c r="K181" s="495" t="str">
        <f>IF(基本情報入力シート!R220="","",基本情報入力シート!R220)</f>
        <v/>
      </c>
      <c r="L181" s="495" t="str">
        <f>IF(基本情報入力シート!W220="","",基本情報入力シート!W220)</f>
        <v/>
      </c>
      <c r="M181" s="503" t="str">
        <f>IF(基本情報入力シート!X220="","",基本情報入力シート!X220)</f>
        <v/>
      </c>
      <c r="N181" s="513" t="str">
        <f>IF(基本情報入力シート!Y220="","",基本情報入力シート!Y220)</f>
        <v/>
      </c>
      <c r="O181" s="606"/>
      <c r="P181" s="610"/>
      <c r="Q181" s="610"/>
      <c r="R181" s="614" t="e">
        <v>#N/A</v>
      </c>
      <c r="S181" s="618"/>
      <c r="T181" s="623"/>
      <c r="U181" s="623"/>
      <c r="V181" s="627" t="e">
        <v>#N/A</v>
      </c>
      <c r="W181" s="634"/>
      <c r="X181" s="638"/>
      <c r="Y181" s="614" t="e">
        <v>#N/A</v>
      </c>
      <c r="Z181" s="614"/>
      <c r="AA181" s="618"/>
      <c r="AB181" s="637"/>
      <c r="AC181" s="651" t="e">
        <v>#N/A</v>
      </c>
      <c r="AD181" s="653" t="str">
        <f t="shared" si="4"/>
        <v/>
      </c>
      <c r="AE181" s="583" t="str">
        <f t="shared" si="5"/>
        <v/>
      </c>
      <c r="AF181" s="654" t="str">
        <f>IF(O181="","",'別紙様式3-2（４・５月）'!O183&amp;'別紙様式3-2（４・５月）'!P183&amp;'別紙様式3-2（４・５月）'!Q183&amp;"から"&amp;O181)</f>
        <v/>
      </c>
      <c r="AG181" s="654" t="str">
        <f>IF(OR(W181="",W181="―"),"",'別紙様式3-2（４・５月）'!O183&amp;'別紙様式3-2（４・５月）'!P183&amp;'別紙様式3-2（４・５月）'!Q183&amp;"から"&amp;W181)</f>
        <v/>
      </c>
    </row>
    <row r="182" spans="1:33" ht="24.9" customHeight="1">
      <c r="A182" s="592">
        <v>169</v>
      </c>
      <c r="B182" s="488" t="str">
        <f>IF(基本情報入力シート!C221="","",基本情報入力シート!C221)</f>
        <v/>
      </c>
      <c r="C182" s="488"/>
      <c r="D182" s="488"/>
      <c r="E182" s="488"/>
      <c r="F182" s="488"/>
      <c r="G182" s="488"/>
      <c r="H182" s="488"/>
      <c r="I182" s="488"/>
      <c r="J182" s="495" t="str">
        <f>IF(基本情報入力シート!M221="","",基本情報入力シート!M221)</f>
        <v/>
      </c>
      <c r="K182" s="495" t="str">
        <f>IF(基本情報入力シート!R221="","",基本情報入力シート!R221)</f>
        <v/>
      </c>
      <c r="L182" s="495" t="str">
        <f>IF(基本情報入力シート!W221="","",基本情報入力シート!W221)</f>
        <v/>
      </c>
      <c r="M182" s="503" t="str">
        <f>IF(基本情報入力シート!X221="","",基本情報入力シート!X221)</f>
        <v/>
      </c>
      <c r="N182" s="513" t="str">
        <f>IF(基本情報入力シート!Y221="","",基本情報入力シート!Y221)</f>
        <v/>
      </c>
      <c r="O182" s="606"/>
      <c r="P182" s="610"/>
      <c r="Q182" s="610"/>
      <c r="R182" s="614" t="e">
        <v>#N/A</v>
      </c>
      <c r="S182" s="618"/>
      <c r="T182" s="623"/>
      <c r="U182" s="623"/>
      <c r="V182" s="627" t="e">
        <v>#N/A</v>
      </c>
      <c r="W182" s="634"/>
      <c r="X182" s="638"/>
      <c r="Y182" s="614" t="e">
        <v>#N/A</v>
      </c>
      <c r="Z182" s="614"/>
      <c r="AA182" s="618"/>
      <c r="AB182" s="637"/>
      <c r="AC182" s="651" t="e">
        <v>#N/A</v>
      </c>
      <c r="AD182" s="653" t="str">
        <f t="shared" si="4"/>
        <v/>
      </c>
      <c r="AE182" s="583" t="str">
        <f t="shared" si="5"/>
        <v/>
      </c>
      <c r="AF182" s="654" t="str">
        <f>IF(O182="","",'別紙様式3-2（４・５月）'!O184&amp;'別紙様式3-2（４・５月）'!P184&amp;'別紙様式3-2（４・５月）'!Q184&amp;"から"&amp;O182)</f>
        <v/>
      </c>
      <c r="AG182" s="654" t="str">
        <f>IF(OR(W182="",W182="―"),"",'別紙様式3-2（４・５月）'!O184&amp;'別紙様式3-2（４・５月）'!P184&amp;'別紙様式3-2（４・５月）'!Q184&amp;"から"&amp;W182)</f>
        <v/>
      </c>
    </row>
    <row r="183" spans="1:33" ht="24.9" customHeight="1">
      <c r="A183" s="592">
        <v>170</v>
      </c>
      <c r="B183" s="488" t="str">
        <f>IF(基本情報入力シート!C222="","",基本情報入力シート!C222)</f>
        <v/>
      </c>
      <c r="C183" s="488"/>
      <c r="D183" s="488"/>
      <c r="E183" s="488"/>
      <c r="F183" s="488"/>
      <c r="G183" s="488"/>
      <c r="H183" s="488"/>
      <c r="I183" s="488"/>
      <c r="J183" s="495" t="str">
        <f>IF(基本情報入力シート!M222="","",基本情報入力シート!M222)</f>
        <v/>
      </c>
      <c r="K183" s="495" t="str">
        <f>IF(基本情報入力シート!R222="","",基本情報入力シート!R222)</f>
        <v/>
      </c>
      <c r="L183" s="495" t="str">
        <f>IF(基本情報入力シート!W222="","",基本情報入力シート!W222)</f>
        <v/>
      </c>
      <c r="M183" s="503" t="str">
        <f>IF(基本情報入力シート!X222="","",基本情報入力シート!X222)</f>
        <v/>
      </c>
      <c r="N183" s="513" t="str">
        <f>IF(基本情報入力シート!Y222="","",基本情報入力シート!Y222)</f>
        <v/>
      </c>
      <c r="O183" s="606"/>
      <c r="P183" s="610"/>
      <c r="Q183" s="610"/>
      <c r="R183" s="614" t="e">
        <v>#N/A</v>
      </c>
      <c r="S183" s="618"/>
      <c r="T183" s="623"/>
      <c r="U183" s="623"/>
      <c r="V183" s="627" t="e">
        <v>#N/A</v>
      </c>
      <c r="W183" s="634"/>
      <c r="X183" s="638"/>
      <c r="Y183" s="614" t="e">
        <v>#N/A</v>
      </c>
      <c r="Z183" s="614"/>
      <c r="AA183" s="618"/>
      <c r="AB183" s="637"/>
      <c r="AC183" s="651" t="e">
        <v>#N/A</v>
      </c>
      <c r="AD183" s="653" t="str">
        <f t="shared" si="4"/>
        <v/>
      </c>
      <c r="AE183" s="583" t="str">
        <f t="shared" si="5"/>
        <v/>
      </c>
      <c r="AF183" s="654" t="str">
        <f>IF(O183="","",'別紙様式3-2（４・５月）'!O185&amp;'別紙様式3-2（４・５月）'!P185&amp;'別紙様式3-2（４・５月）'!Q185&amp;"から"&amp;O183)</f>
        <v/>
      </c>
      <c r="AG183" s="654" t="str">
        <f>IF(OR(W183="",W183="―"),"",'別紙様式3-2（４・５月）'!O185&amp;'別紙様式3-2（４・５月）'!P185&amp;'別紙様式3-2（４・５月）'!Q185&amp;"から"&amp;W183)</f>
        <v/>
      </c>
    </row>
    <row r="184" spans="1:33" ht="24.9" customHeight="1">
      <c r="A184" s="592">
        <v>171</v>
      </c>
      <c r="B184" s="488" t="str">
        <f>IF(基本情報入力シート!C223="","",基本情報入力シート!C223)</f>
        <v/>
      </c>
      <c r="C184" s="488"/>
      <c r="D184" s="488"/>
      <c r="E184" s="488"/>
      <c r="F184" s="488"/>
      <c r="G184" s="488"/>
      <c r="H184" s="488"/>
      <c r="I184" s="488"/>
      <c r="J184" s="495" t="str">
        <f>IF(基本情報入力シート!M223="","",基本情報入力シート!M223)</f>
        <v/>
      </c>
      <c r="K184" s="495" t="str">
        <f>IF(基本情報入力シート!R223="","",基本情報入力シート!R223)</f>
        <v/>
      </c>
      <c r="L184" s="495" t="str">
        <f>IF(基本情報入力シート!W223="","",基本情報入力シート!W223)</f>
        <v/>
      </c>
      <c r="M184" s="503" t="str">
        <f>IF(基本情報入力シート!X223="","",基本情報入力シート!X223)</f>
        <v/>
      </c>
      <c r="N184" s="513" t="str">
        <f>IF(基本情報入力シート!Y223="","",基本情報入力シート!Y223)</f>
        <v/>
      </c>
      <c r="O184" s="606"/>
      <c r="P184" s="610"/>
      <c r="Q184" s="610"/>
      <c r="R184" s="614" t="e">
        <v>#N/A</v>
      </c>
      <c r="S184" s="618"/>
      <c r="T184" s="623"/>
      <c r="U184" s="623"/>
      <c r="V184" s="627" t="e">
        <v>#N/A</v>
      </c>
      <c r="W184" s="634"/>
      <c r="X184" s="638"/>
      <c r="Y184" s="614" t="e">
        <v>#N/A</v>
      </c>
      <c r="Z184" s="614"/>
      <c r="AA184" s="618"/>
      <c r="AB184" s="637"/>
      <c r="AC184" s="651" t="e">
        <v>#N/A</v>
      </c>
      <c r="AD184" s="653" t="str">
        <f t="shared" si="4"/>
        <v/>
      </c>
      <c r="AE184" s="583" t="str">
        <f t="shared" si="5"/>
        <v/>
      </c>
      <c r="AF184" s="654" t="str">
        <f>IF(O184="","",'別紙様式3-2（４・５月）'!O186&amp;'別紙様式3-2（４・５月）'!P186&amp;'別紙様式3-2（４・５月）'!Q186&amp;"から"&amp;O184)</f>
        <v/>
      </c>
      <c r="AG184" s="654" t="str">
        <f>IF(OR(W184="",W184="―"),"",'別紙様式3-2（４・５月）'!O186&amp;'別紙様式3-2（４・５月）'!P186&amp;'別紙様式3-2（４・５月）'!Q186&amp;"から"&amp;W184)</f>
        <v/>
      </c>
    </row>
    <row r="185" spans="1:33" ht="24.9" customHeight="1">
      <c r="A185" s="592">
        <v>172</v>
      </c>
      <c r="B185" s="488" t="str">
        <f>IF(基本情報入力シート!C224="","",基本情報入力シート!C224)</f>
        <v/>
      </c>
      <c r="C185" s="488"/>
      <c r="D185" s="488"/>
      <c r="E185" s="488"/>
      <c r="F185" s="488"/>
      <c r="G185" s="488"/>
      <c r="H185" s="488"/>
      <c r="I185" s="488"/>
      <c r="J185" s="495" t="str">
        <f>IF(基本情報入力シート!M224="","",基本情報入力シート!M224)</f>
        <v/>
      </c>
      <c r="K185" s="495" t="str">
        <f>IF(基本情報入力シート!R224="","",基本情報入力シート!R224)</f>
        <v/>
      </c>
      <c r="L185" s="495" t="str">
        <f>IF(基本情報入力シート!W224="","",基本情報入力シート!W224)</f>
        <v/>
      </c>
      <c r="M185" s="503" t="str">
        <f>IF(基本情報入力シート!X224="","",基本情報入力シート!X224)</f>
        <v/>
      </c>
      <c r="N185" s="513" t="str">
        <f>IF(基本情報入力シート!Y224="","",基本情報入力シート!Y224)</f>
        <v/>
      </c>
      <c r="O185" s="606"/>
      <c r="P185" s="610"/>
      <c r="Q185" s="610"/>
      <c r="R185" s="614" t="e">
        <v>#N/A</v>
      </c>
      <c r="S185" s="618"/>
      <c r="T185" s="623"/>
      <c r="U185" s="623"/>
      <c r="V185" s="627" t="e">
        <v>#N/A</v>
      </c>
      <c r="W185" s="634"/>
      <c r="X185" s="638"/>
      <c r="Y185" s="614" t="e">
        <v>#N/A</v>
      </c>
      <c r="Z185" s="614"/>
      <c r="AA185" s="618"/>
      <c r="AB185" s="637"/>
      <c r="AC185" s="651" t="e">
        <v>#N/A</v>
      </c>
      <c r="AD185" s="653" t="str">
        <f t="shared" si="4"/>
        <v/>
      </c>
      <c r="AE185" s="583" t="str">
        <f t="shared" si="5"/>
        <v/>
      </c>
      <c r="AF185" s="654" t="str">
        <f>IF(O185="","",'別紙様式3-2（４・５月）'!O187&amp;'別紙様式3-2（４・５月）'!P187&amp;'別紙様式3-2（４・５月）'!Q187&amp;"から"&amp;O185)</f>
        <v/>
      </c>
      <c r="AG185" s="654" t="str">
        <f>IF(OR(W185="",W185="―"),"",'別紙様式3-2（４・５月）'!O187&amp;'別紙様式3-2（４・５月）'!P187&amp;'別紙様式3-2（４・５月）'!Q187&amp;"から"&amp;W185)</f>
        <v/>
      </c>
    </row>
    <row r="186" spans="1:33" ht="24.9" customHeight="1">
      <c r="A186" s="592">
        <v>173</v>
      </c>
      <c r="B186" s="488" t="str">
        <f>IF(基本情報入力シート!C225="","",基本情報入力シート!C225)</f>
        <v/>
      </c>
      <c r="C186" s="488"/>
      <c r="D186" s="488"/>
      <c r="E186" s="488"/>
      <c r="F186" s="488"/>
      <c r="G186" s="488"/>
      <c r="H186" s="488"/>
      <c r="I186" s="488"/>
      <c r="J186" s="495" t="str">
        <f>IF(基本情報入力シート!M225="","",基本情報入力シート!M225)</f>
        <v/>
      </c>
      <c r="K186" s="495" t="str">
        <f>IF(基本情報入力シート!R225="","",基本情報入力シート!R225)</f>
        <v/>
      </c>
      <c r="L186" s="495" t="str">
        <f>IF(基本情報入力シート!W225="","",基本情報入力シート!W225)</f>
        <v/>
      </c>
      <c r="M186" s="503" t="str">
        <f>IF(基本情報入力シート!X225="","",基本情報入力シート!X225)</f>
        <v/>
      </c>
      <c r="N186" s="513" t="str">
        <f>IF(基本情報入力シート!Y225="","",基本情報入力シート!Y225)</f>
        <v/>
      </c>
      <c r="O186" s="606"/>
      <c r="P186" s="610"/>
      <c r="Q186" s="610"/>
      <c r="R186" s="614" t="e">
        <v>#N/A</v>
      </c>
      <c r="S186" s="618"/>
      <c r="T186" s="623"/>
      <c r="U186" s="623"/>
      <c r="V186" s="627" t="e">
        <v>#N/A</v>
      </c>
      <c r="W186" s="634"/>
      <c r="X186" s="638"/>
      <c r="Y186" s="614" t="e">
        <v>#N/A</v>
      </c>
      <c r="Z186" s="614"/>
      <c r="AA186" s="618"/>
      <c r="AB186" s="637"/>
      <c r="AC186" s="651" t="e">
        <v>#N/A</v>
      </c>
      <c r="AD186" s="653" t="str">
        <f t="shared" si="4"/>
        <v/>
      </c>
      <c r="AE186" s="583" t="str">
        <f t="shared" si="5"/>
        <v/>
      </c>
      <c r="AF186" s="654" t="str">
        <f>IF(O186="","",'別紙様式3-2（４・５月）'!O188&amp;'別紙様式3-2（４・５月）'!P188&amp;'別紙様式3-2（４・５月）'!Q188&amp;"から"&amp;O186)</f>
        <v/>
      </c>
      <c r="AG186" s="654" t="str">
        <f>IF(OR(W186="",W186="―"),"",'別紙様式3-2（４・５月）'!O188&amp;'別紙様式3-2（４・５月）'!P188&amp;'別紙様式3-2（４・５月）'!Q188&amp;"から"&amp;W186)</f>
        <v/>
      </c>
    </row>
    <row r="187" spans="1:33" ht="24.9" customHeight="1">
      <c r="A187" s="592">
        <v>174</v>
      </c>
      <c r="B187" s="488" t="str">
        <f>IF(基本情報入力シート!C226="","",基本情報入力シート!C226)</f>
        <v/>
      </c>
      <c r="C187" s="488"/>
      <c r="D187" s="488"/>
      <c r="E187" s="488"/>
      <c r="F187" s="488"/>
      <c r="G187" s="488"/>
      <c r="H187" s="488"/>
      <c r="I187" s="488"/>
      <c r="J187" s="495" t="str">
        <f>IF(基本情報入力シート!M226="","",基本情報入力シート!M226)</f>
        <v/>
      </c>
      <c r="K187" s="495" t="str">
        <f>IF(基本情報入力シート!R226="","",基本情報入力シート!R226)</f>
        <v/>
      </c>
      <c r="L187" s="495" t="str">
        <f>IF(基本情報入力シート!W226="","",基本情報入力シート!W226)</f>
        <v/>
      </c>
      <c r="M187" s="503" t="str">
        <f>IF(基本情報入力シート!X226="","",基本情報入力シート!X226)</f>
        <v/>
      </c>
      <c r="N187" s="513" t="str">
        <f>IF(基本情報入力シート!Y226="","",基本情報入力シート!Y226)</f>
        <v/>
      </c>
      <c r="O187" s="606"/>
      <c r="P187" s="610"/>
      <c r="Q187" s="610"/>
      <c r="R187" s="614" t="e">
        <v>#N/A</v>
      </c>
      <c r="S187" s="618"/>
      <c r="T187" s="623"/>
      <c r="U187" s="623"/>
      <c r="V187" s="627" t="e">
        <v>#N/A</v>
      </c>
      <c r="W187" s="634"/>
      <c r="X187" s="638"/>
      <c r="Y187" s="614" t="e">
        <v>#N/A</v>
      </c>
      <c r="Z187" s="614"/>
      <c r="AA187" s="618"/>
      <c r="AB187" s="637"/>
      <c r="AC187" s="651" t="e">
        <v>#N/A</v>
      </c>
      <c r="AD187" s="653" t="str">
        <f t="shared" si="4"/>
        <v/>
      </c>
      <c r="AE187" s="583" t="str">
        <f t="shared" si="5"/>
        <v/>
      </c>
      <c r="AF187" s="654" t="str">
        <f>IF(O187="","",'別紙様式3-2（４・５月）'!O189&amp;'別紙様式3-2（４・５月）'!P189&amp;'別紙様式3-2（４・５月）'!Q189&amp;"から"&amp;O187)</f>
        <v/>
      </c>
      <c r="AG187" s="654" t="str">
        <f>IF(OR(W187="",W187="―"),"",'別紙様式3-2（４・５月）'!O189&amp;'別紙様式3-2（４・５月）'!P189&amp;'別紙様式3-2（４・５月）'!Q189&amp;"から"&amp;W187)</f>
        <v/>
      </c>
    </row>
    <row r="188" spans="1:33" ht="24.9" customHeight="1">
      <c r="A188" s="592">
        <v>175</v>
      </c>
      <c r="B188" s="488" t="str">
        <f>IF(基本情報入力シート!C227="","",基本情報入力シート!C227)</f>
        <v/>
      </c>
      <c r="C188" s="488"/>
      <c r="D188" s="488"/>
      <c r="E188" s="488"/>
      <c r="F188" s="488"/>
      <c r="G188" s="488"/>
      <c r="H188" s="488"/>
      <c r="I188" s="488"/>
      <c r="J188" s="495" t="str">
        <f>IF(基本情報入力シート!M227="","",基本情報入力シート!M227)</f>
        <v/>
      </c>
      <c r="K188" s="495" t="str">
        <f>IF(基本情報入力シート!R227="","",基本情報入力シート!R227)</f>
        <v/>
      </c>
      <c r="L188" s="495" t="str">
        <f>IF(基本情報入力シート!W227="","",基本情報入力シート!W227)</f>
        <v/>
      </c>
      <c r="M188" s="503" t="str">
        <f>IF(基本情報入力シート!X227="","",基本情報入力シート!X227)</f>
        <v/>
      </c>
      <c r="N188" s="513" t="str">
        <f>IF(基本情報入力シート!Y227="","",基本情報入力シート!Y227)</f>
        <v/>
      </c>
      <c r="O188" s="606"/>
      <c r="P188" s="610"/>
      <c r="Q188" s="610"/>
      <c r="R188" s="614" t="e">
        <v>#N/A</v>
      </c>
      <c r="S188" s="618"/>
      <c r="T188" s="623"/>
      <c r="U188" s="623"/>
      <c r="V188" s="627" t="e">
        <v>#N/A</v>
      </c>
      <c r="W188" s="634"/>
      <c r="X188" s="638"/>
      <c r="Y188" s="614" t="e">
        <v>#N/A</v>
      </c>
      <c r="Z188" s="614"/>
      <c r="AA188" s="618"/>
      <c r="AB188" s="637"/>
      <c r="AC188" s="651" t="e">
        <v>#N/A</v>
      </c>
      <c r="AD188" s="653" t="str">
        <f t="shared" si="4"/>
        <v/>
      </c>
      <c r="AE188" s="583" t="str">
        <f t="shared" si="5"/>
        <v/>
      </c>
      <c r="AF188" s="654" t="str">
        <f>IF(O188="","",'別紙様式3-2（４・５月）'!O190&amp;'別紙様式3-2（４・５月）'!P190&amp;'別紙様式3-2（４・５月）'!Q190&amp;"から"&amp;O188)</f>
        <v/>
      </c>
      <c r="AG188" s="654" t="str">
        <f>IF(OR(W188="",W188="―"),"",'別紙様式3-2（４・５月）'!O190&amp;'別紙様式3-2（４・５月）'!P190&amp;'別紙様式3-2（４・５月）'!Q190&amp;"から"&amp;W188)</f>
        <v/>
      </c>
    </row>
    <row r="189" spans="1:33" ht="24.9" customHeight="1">
      <c r="A189" s="592">
        <v>176</v>
      </c>
      <c r="B189" s="488" t="str">
        <f>IF(基本情報入力シート!C228="","",基本情報入力シート!C228)</f>
        <v/>
      </c>
      <c r="C189" s="488"/>
      <c r="D189" s="488"/>
      <c r="E189" s="488"/>
      <c r="F189" s="488"/>
      <c r="G189" s="488"/>
      <c r="H189" s="488"/>
      <c r="I189" s="488"/>
      <c r="J189" s="495" t="str">
        <f>IF(基本情報入力シート!M228="","",基本情報入力シート!M228)</f>
        <v/>
      </c>
      <c r="K189" s="495" t="str">
        <f>IF(基本情報入力シート!R228="","",基本情報入力シート!R228)</f>
        <v/>
      </c>
      <c r="L189" s="495" t="str">
        <f>IF(基本情報入力シート!W228="","",基本情報入力シート!W228)</f>
        <v/>
      </c>
      <c r="M189" s="503" t="str">
        <f>IF(基本情報入力シート!X228="","",基本情報入力シート!X228)</f>
        <v/>
      </c>
      <c r="N189" s="513" t="str">
        <f>IF(基本情報入力シート!Y228="","",基本情報入力シート!Y228)</f>
        <v/>
      </c>
      <c r="O189" s="606"/>
      <c r="P189" s="610"/>
      <c r="Q189" s="610"/>
      <c r="R189" s="614" t="e">
        <v>#N/A</v>
      </c>
      <c r="S189" s="618"/>
      <c r="T189" s="623"/>
      <c r="U189" s="623"/>
      <c r="V189" s="627" t="e">
        <v>#N/A</v>
      </c>
      <c r="W189" s="634"/>
      <c r="X189" s="638"/>
      <c r="Y189" s="614" t="e">
        <v>#N/A</v>
      </c>
      <c r="Z189" s="614"/>
      <c r="AA189" s="618"/>
      <c r="AB189" s="637"/>
      <c r="AC189" s="651" t="e">
        <v>#N/A</v>
      </c>
      <c r="AD189" s="653" t="str">
        <f t="shared" si="4"/>
        <v/>
      </c>
      <c r="AE189" s="583" t="str">
        <f t="shared" si="5"/>
        <v/>
      </c>
      <c r="AF189" s="654" t="str">
        <f>IF(O189="","",'別紙様式3-2（４・５月）'!O191&amp;'別紙様式3-2（４・５月）'!P191&amp;'別紙様式3-2（４・５月）'!Q191&amp;"から"&amp;O189)</f>
        <v/>
      </c>
      <c r="AG189" s="654" t="str">
        <f>IF(OR(W189="",W189="―"),"",'別紙様式3-2（４・５月）'!O191&amp;'別紙様式3-2（４・５月）'!P191&amp;'別紙様式3-2（４・５月）'!Q191&amp;"から"&amp;W189)</f>
        <v/>
      </c>
    </row>
    <row r="190" spans="1:33" ht="24.9" customHeight="1">
      <c r="A190" s="592">
        <v>177</v>
      </c>
      <c r="B190" s="488" t="str">
        <f>IF(基本情報入力シート!C229="","",基本情報入力シート!C229)</f>
        <v/>
      </c>
      <c r="C190" s="488"/>
      <c r="D190" s="488"/>
      <c r="E190" s="488"/>
      <c r="F190" s="488"/>
      <c r="G190" s="488"/>
      <c r="H190" s="488"/>
      <c r="I190" s="488"/>
      <c r="J190" s="495" t="str">
        <f>IF(基本情報入力シート!M229="","",基本情報入力シート!M229)</f>
        <v/>
      </c>
      <c r="K190" s="495" t="str">
        <f>IF(基本情報入力シート!R229="","",基本情報入力シート!R229)</f>
        <v/>
      </c>
      <c r="L190" s="495" t="str">
        <f>IF(基本情報入力シート!W229="","",基本情報入力シート!W229)</f>
        <v/>
      </c>
      <c r="M190" s="503" t="str">
        <f>IF(基本情報入力シート!X229="","",基本情報入力シート!X229)</f>
        <v/>
      </c>
      <c r="N190" s="513" t="str">
        <f>IF(基本情報入力シート!Y229="","",基本情報入力シート!Y229)</f>
        <v/>
      </c>
      <c r="O190" s="606"/>
      <c r="P190" s="610"/>
      <c r="Q190" s="610"/>
      <c r="R190" s="614" t="e">
        <v>#N/A</v>
      </c>
      <c r="S190" s="618"/>
      <c r="T190" s="623"/>
      <c r="U190" s="623"/>
      <c r="V190" s="627" t="e">
        <v>#N/A</v>
      </c>
      <c r="W190" s="634"/>
      <c r="X190" s="638"/>
      <c r="Y190" s="614" t="e">
        <v>#N/A</v>
      </c>
      <c r="Z190" s="614"/>
      <c r="AA190" s="618"/>
      <c r="AB190" s="637"/>
      <c r="AC190" s="651" t="e">
        <v>#N/A</v>
      </c>
      <c r="AD190" s="653" t="str">
        <f t="shared" si="4"/>
        <v/>
      </c>
      <c r="AE190" s="583" t="str">
        <f t="shared" si="5"/>
        <v/>
      </c>
      <c r="AF190" s="654" t="str">
        <f>IF(O190="","",'別紙様式3-2（４・５月）'!O192&amp;'別紙様式3-2（４・５月）'!P192&amp;'別紙様式3-2（４・５月）'!Q192&amp;"から"&amp;O190)</f>
        <v/>
      </c>
      <c r="AG190" s="654" t="str">
        <f>IF(OR(W190="",W190="―"),"",'別紙様式3-2（４・５月）'!O192&amp;'別紙様式3-2（４・５月）'!P192&amp;'別紙様式3-2（４・５月）'!Q192&amp;"から"&amp;W190)</f>
        <v/>
      </c>
    </row>
    <row r="191" spans="1:33" ht="24.9" customHeight="1">
      <c r="A191" s="592">
        <v>178</v>
      </c>
      <c r="B191" s="488" t="str">
        <f>IF(基本情報入力シート!C230="","",基本情報入力シート!C230)</f>
        <v/>
      </c>
      <c r="C191" s="488"/>
      <c r="D191" s="488"/>
      <c r="E191" s="488"/>
      <c r="F191" s="488"/>
      <c r="G191" s="488"/>
      <c r="H191" s="488"/>
      <c r="I191" s="488"/>
      <c r="J191" s="495" t="str">
        <f>IF(基本情報入力シート!M230="","",基本情報入力シート!M230)</f>
        <v/>
      </c>
      <c r="K191" s="495" t="str">
        <f>IF(基本情報入力シート!R230="","",基本情報入力シート!R230)</f>
        <v/>
      </c>
      <c r="L191" s="495" t="str">
        <f>IF(基本情報入力シート!W230="","",基本情報入力シート!W230)</f>
        <v/>
      </c>
      <c r="M191" s="503" t="str">
        <f>IF(基本情報入力シート!X230="","",基本情報入力シート!X230)</f>
        <v/>
      </c>
      <c r="N191" s="513" t="str">
        <f>IF(基本情報入力シート!Y230="","",基本情報入力シート!Y230)</f>
        <v/>
      </c>
      <c r="O191" s="606"/>
      <c r="P191" s="610"/>
      <c r="Q191" s="610"/>
      <c r="R191" s="614" t="e">
        <v>#N/A</v>
      </c>
      <c r="S191" s="618"/>
      <c r="T191" s="623"/>
      <c r="U191" s="623"/>
      <c r="V191" s="627" t="e">
        <v>#N/A</v>
      </c>
      <c r="W191" s="634"/>
      <c r="X191" s="638"/>
      <c r="Y191" s="614" t="e">
        <v>#N/A</v>
      </c>
      <c r="Z191" s="614"/>
      <c r="AA191" s="618"/>
      <c r="AB191" s="637"/>
      <c r="AC191" s="651" t="e">
        <v>#N/A</v>
      </c>
      <c r="AD191" s="653" t="str">
        <f t="shared" si="4"/>
        <v/>
      </c>
      <c r="AE191" s="583" t="str">
        <f t="shared" si="5"/>
        <v/>
      </c>
      <c r="AF191" s="654" t="str">
        <f>IF(O191="","",'別紙様式3-2（４・５月）'!O193&amp;'別紙様式3-2（４・５月）'!P193&amp;'別紙様式3-2（４・５月）'!Q193&amp;"から"&amp;O191)</f>
        <v/>
      </c>
      <c r="AG191" s="654" t="str">
        <f>IF(OR(W191="",W191="―"),"",'別紙様式3-2（４・５月）'!O193&amp;'別紙様式3-2（４・５月）'!P193&amp;'別紙様式3-2（４・５月）'!Q193&amp;"から"&amp;W191)</f>
        <v/>
      </c>
    </row>
    <row r="192" spans="1:33" ht="24.9" customHeight="1">
      <c r="A192" s="592">
        <v>179</v>
      </c>
      <c r="B192" s="488" t="str">
        <f>IF(基本情報入力シート!C231="","",基本情報入力シート!C231)</f>
        <v/>
      </c>
      <c r="C192" s="488"/>
      <c r="D192" s="488"/>
      <c r="E192" s="488"/>
      <c r="F192" s="488"/>
      <c r="G192" s="488"/>
      <c r="H192" s="488"/>
      <c r="I192" s="488"/>
      <c r="J192" s="495" t="str">
        <f>IF(基本情報入力シート!M231="","",基本情報入力シート!M231)</f>
        <v/>
      </c>
      <c r="K192" s="495" t="str">
        <f>IF(基本情報入力シート!R231="","",基本情報入力シート!R231)</f>
        <v/>
      </c>
      <c r="L192" s="495" t="str">
        <f>IF(基本情報入力シート!W231="","",基本情報入力シート!W231)</f>
        <v/>
      </c>
      <c r="M192" s="503" t="str">
        <f>IF(基本情報入力シート!X231="","",基本情報入力シート!X231)</f>
        <v/>
      </c>
      <c r="N192" s="513" t="str">
        <f>IF(基本情報入力シート!Y231="","",基本情報入力シート!Y231)</f>
        <v/>
      </c>
      <c r="O192" s="606"/>
      <c r="P192" s="610"/>
      <c r="Q192" s="610"/>
      <c r="R192" s="614" t="e">
        <v>#N/A</v>
      </c>
      <c r="S192" s="618"/>
      <c r="T192" s="623"/>
      <c r="U192" s="623"/>
      <c r="V192" s="627" t="e">
        <v>#N/A</v>
      </c>
      <c r="W192" s="634"/>
      <c r="X192" s="638"/>
      <c r="Y192" s="614" t="e">
        <v>#N/A</v>
      </c>
      <c r="Z192" s="614"/>
      <c r="AA192" s="618"/>
      <c r="AB192" s="637"/>
      <c r="AC192" s="651" t="e">
        <v>#N/A</v>
      </c>
      <c r="AD192" s="653" t="str">
        <f t="shared" si="4"/>
        <v/>
      </c>
      <c r="AE192" s="583" t="str">
        <f t="shared" si="5"/>
        <v/>
      </c>
      <c r="AF192" s="654" t="str">
        <f>IF(O192="","",'別紙様式3-2（４・５月）'!O194&amp;'別紙様式3-2（４・５月）'!P194&amp;'別紙様式3-2（４・５月）'!Q194&amp;"から"&amp;O192)</f>
        <v/>
      </c>
      <c r="AG192" s="654" t="str">
        <f>IF(OR(W192="",W192="―"),"",'別紙様式3-2（４・５月）'!O194&amp;'別紙様式3-2（４・５月）'!P194&amp;'別紙様式3-2（４・５月）'!Q194&amp;"から"&amp;W192)</f>
        <v/>
      </c>
    </row>
    <row r="193" spans="1:33" ht="24.9" customHeight="1">
      <c r="A193" s="592">
        <v>180</v>
      </c>
      <c r="B193" s="488" t="str">
        <f>IF(基本情報入力シート!C232="","",基本情報入力シート!C232)</f>
        <v/>
      </c>
      <c r="C193" s="488"/>
      <c r="D193" s="488"/>
      <c r="E193" s="488"/>
      <c r="F193" s="488"/>
      <c r="G193" s="488"/>
      <c r="H193" s="488"/>
      <c r="I193" s="488"/>
      <c r="J193" s="495" t="str">
        <f>IF(基本情報入力シート!M232="","",基本情報入力シート!M232)</f>
        <v/>
      </c>
      <c r="K193" s="495" t="str">
        <f>IF(基本情報入力シート!R232="","",基本情報入力シート!R232)</f>
        <v/>
      </c>
      <c r="L193" s="495" t="str">
        <f>IF(基本情報入力シート!W232="","",基本情報入力シート!W232)</f>
        <v/>
      </c>
      <c r="M193" s="503" t="str">
        <f>IF(基本情報入力シート!X232="","",基本情報入力シート!X232)</f>
        <v/>
      </c>
      <c r="N193" s="513" t="str">
        <f>IF(基本情報入力シート!Y232="","",基本情報入力シート!Y232)</f>
        <v/>
      </c>
      <c r="O193" s="606"/>
      <c r="P193" s="610"/>
      <c r="Q193" s="610"/>
      <c r="R193" s="614" t="e">
        <v>#N/A</v>
      </c>
      <c r="S193" s="618"/>
      <c r="T193" s="623"/>
      <c r="U193" s="623"/>
      <c r="V193" s="627" t="e">
        <v>#N/A</v>
      </c>
      <c r="W193" s="634"/>
      <c r="X193" s="638"/>
      <c r="Y193" s="614" t="e">
        <v>#N/A</v>
      </c>
      <c r="Z193" s="614"/>
      <c r="AA193" s="618"/>
      <c r="AB193" s="637"/>
      <c r="AC193" s="651" t="e">
        <v>#N/A</v>
      </c>
      <c r="AD193" s="653" t="str">
        <f t="shared" si="4"/>
        <v/>
      </c>
      <c r="AE193" s="583" t="str">
        <f t="shared" si="5"/>
        <v/>
      </c>
      <c r="AF193" s="654" t="str">
        <f>IF(O193="","",'別紙様式3-2（４・５月）'!O195&amp;'別紙様式3-2（４・５月）'!P195&amp;'別紙様式3-2（４・５月）'!Q195&amp;"から"&amp;O193)</f>
        <v/>
      </c>
      <c r="AG193" s="654" t="str">
        <f>IF(OR(W193="",W193="―"),"",'別紙様式3-2（４・５月）'!O195&amp;'別紙様式3-2（４・５月）'!P195&amp;'別紙様式3-2（４・５月）'!Q195&amp;"から"&amp;W193)</f>
        <v/>
      </c>
    </row>
    <row r="194" spans="1:33" ht="24.9" customHeight="1">
      <c r="A194" s="592">
        <v>181</v>
      </c>
      <c r="B194" s="488" t="str">
        <f>IF(基本情報入力シート!C233="","",基本情報入力シート!C233)</f>
        <v/>
      </c>
      <c r="C194" s="488"/>
      <c r="D194" s="488"/>
      <c r="E194" s="488"/>
      <c r="F194" s="488"/>
      <c r="G194" s="488"/>
      <c r="H194" s="488"/>
      <c r="I194" s="488"/>
      <c r="J194" s="495" t="str">
        <f>IF(基本情報入力シート!M233="","",基本情報入力シート!M233)</f>
        <v/>
      </c>
      <c r="K194" s="495" t="str">
        <f>IF(基本情報入力シート!R233="","",基本情報入力シート!R233)</f>
        <v/>
      </c>
      <c r="L194" s="495" t="str">
        <f>IF(基本情報入力シート!W233="","",基本情報入力シート!W233)</f>
        <v/>
      </c>
      <c r="M194" s="503" t="str">
        <f>IF(基本情報入力シート!X233="","",基本情報入力シート!X233)</f>
        <v/>
      </c>
      <c r="N194" s="513" t="str">
        <f>IF(基本情報入力シート!Y233="","",基本情報入力シート!Y233)</f>
        <v/>
      </c>
      <c r="O194" s="606"/>
      <c r="P194" s="610"/>
      <c r="Q194" s="610"/>
      <c r="R194" s="614" t="e">
        <v>#N/A</v>
      </c>
      <c r="S194" s="618"/>
      <c r="T194" s="623"/>
      <c r="U194" s="623"/>
      <c r="V194" s="627" t="e">
        <v>#N/A</v>
      </c>
      <c r="W194" s="634"/>
      <c r="X194" s="638"/>
      <c r="Y194" s="614" t="e">
        <v>#N/A</v>
      </c>
      <c r="Z194" s="614"/>
      <c r="AA194" s="618"/>
      <c r="AB194" s="637"/>
      <c r="AC194" s="651" t="e">
        <v>#N/A</v>
      </c>
      <c r="AD194" s="653" t="str">
        <f t="shared" si="4"/>
        <v/>
      </c>
      <c r="AE194" s="583" t="str">
        <f t="shared" si="5"/>
        <v/>
      </c>
      <c r="AF194" s="654" t="str">
        <f>IF(O194="","",'別紙様式3-2（４・５月）'!O196&amp;'別紙様式3-2（４・５月）'!P196&amp;'別紙様式3-2（４・５月）'!Q196&amp;"から"&amp;O194)</f>
        <v/>
      </c>
      <c r="AG194" s="654" t="str">
        <f>IF(OR(W194="",W194="―"),"",'別紙様式3-2（４・５月）'!O196&amp;'別紙様式3-2（４・５月）'!P196&amp;'別紙様式3-2（４・５月）'!Q196&amp;"から"&amp;W194)</f>
        <v/>
      </c>
    </row>
    <row r="195" spans="1:33" ht="24.9" customHeight="1">
      <c r="A195" s="592">
        <v>182</v>
      </c>
      <c r="B195" s="488" t="str">
        <f>IF(基本情報入力シート!C234="","",基本情報入力シート!C234)</f>
        <v/>
      </c>
      <c r="C195" s="488"/>
      <c r="D195" s="488"/>
      <c r="E195" s="488"/>
      <c r="F195" s="488"/>
      <c r="G195" s="488"/>
      <c r="H195" s="488"/>
      <c r="I195" s="488"/>
      <c r="J195" s="495" t="str">
        <f>IF(基本情報入力シート!M234="","",基本情報入力シート!M234)</f>
        <v/>
      </c>
      <c r="K195" s="495" t="str">
        <f>IF(基本情報入力シート!R234="","",基本情報入力シート!R234)</f>
        <v/>
      </c>
      <c r="L195" s="495" t="str">
        <f>IF(基本情報入力シート!W234="","",基本情報入力シート!W234)</f>
        <v/>
      </c>
      <c r="M195" s="503" t="str">
        <f>IF(基本情報入力シート!X234="","",基本情報入力シート!X234)</f>
        <v/>
      </c>
      <c r="N195" s="513" t="str">
        <f>IF(基本情報入力シート!Y234="","",基本情報入力シート!Y234)</f>
        <v/>
      </c>
      <c r="O195" s="606"/>
      <c r="P195" s="610"/>
      <c r="Q195" s="610"/>
      <c r="R195" s="614" t="e">
        <v>#N/A</v>
      </c>
      <c r="S195" s="618"/>
      <c r="T195" s="623"/>
      <c r="U195" s="623"/>
      <c r="V195" s="627" t="e">
        <v>#N/A</v>
      </c>
      <c r="W195" s="634"/>
      <c r="X195" s="638"/>
      <c r="Y195" s="614" t="e">
        <v>#N/A</v>
      </c>
      <c r="Z195" s="614"/>
      <c r="AA195" s="618"/>
      <c r="AB195" s="637"/>
      <c r="AC195" s="651" t="e">
        <v>#N/A</v>
      </c>
      <c r="AD195" s="653" t="str">
        <f t="shared" si="4"/>
        <v/>
      </c>
      <c r="AE195" s="583" t="str">
        <f t="shared" si="5"/>
        <v/>
      </c>
      <c r="AF195" s="654" t="str">
        <f>IF(O195="","",'別紙様式3-2（４・５月）'!O197&amp;'別紙様式3-2（４・５月）'!P197&amp;'別紙様式3-2（４・５月）'!Q197&amp;"から"&amp;O195)</f>
        <v/>
      </c>
      <c r="AG195" s="654" t="str">
        <f>IF(OR(W195="",W195="―"),"",'別紙様式3-2（４・５月）'!O197&amp;'別紙様式3-2（４・５月）'!P197&amp;'別紙様式3-2（４・５月）'!Q197&amp;"から"&amp;W195)</f>
        <v/>
      </c>
    </row>
    <row r="196" spans="1:33" ht="24.9" customHeight="1">
      <c r="A196" s="592">
        <v>183</v>
      </c>
      <c r="B196" s="488" t="str">
        <f>IF(基本情報入力シート!C235="","",基本情報入力シート!C235)</f>
        <v/>
      </c>
      <c r="C196" s="488"/>
      <c r="D196" s="488"/>
      <c r="E196" s="488"/>
      <c r="F196" s="488"/>
      <c r="G196" s="488"/>
      <c r="H196" s="488"/>
      <c r="I196" s="488"/>
      <c r="J196" s="495" t="str">
        <f>IF(基本情報入力シート!M235="","",基本情報入力シート!M235)</f>
        <v/>
      </c>
      <c r="K196" s="495" t="str">
        <f>IF(基本情報入力シート!R235="","",基本情報入力シート!R235)</f>
        <v/>
      </c>
      <c r="L196" s="495" t="str">
        <f>IF(基本情報入力シート!W235="","",基本情報入力シート!W235)</f>
        <v/>
      </c>
      <c r="M196" s="503" t="str">
        <f>IF(基本情報入力シート!X235="","",基本情報入力シート!X235)</f>
        <v/>
      </c>
      <c r="N196" s="513" t="str">
        <f>IF(基本情報入力シート!Y235="","",基本情報入力シート!Y235)</f>
        <v/>
      </c>
      <c r="O196" s="606"/>
      <c r="P196" s="610"/>
      <c r="Q196" s="610"/>
      <c r="R196" s="614" t="e">
        <v>#N/A</v>
      </c>
      <c r="S196" s="618"/>
      <c r="T196" s="623"/>
      <c r="U196" s="623"/>
      <c r="V196" s="627" t="e">
        <v>#N/A</v>
      </c>
      <c r="W196" s="634"/>
      <c r="X196" s="638"/>
      <c r="Y196" s="614" t="e">
        <v>#N/A</v>
      </c>
      <c r="Z196" s="614"/>
      <c r="AA196" s="618"/>
      <c r="AB196" s="637"/>
      <c r="AC196" s="651" t="e">
        <v>#N/A</v>
      </c>
      <c r="AD196" s="653" t="str">
        <f t="shared" si="4"/>
        <v/>
      </c>
      <c r="AE196" s="583" t="str">
        <f t="shared" si="5"/>
        <v/>
      </c>
      <c r="AF196" s="654" t="str">
        <f>IF(O196="","",'別紙様式3-2（４・５月）'!O198&amp;'別紙様式3-2（４・５月）'!P198&amp;'別紙様式3-2（４・５月）'!Q198&amp;"から"&amp;O196)</f>
        <v/>
      </c>
      <c r="AG196" s="654" t="str">
        <f>IF(OR(W196="",W196="―"),"",'別紙様式3-2（４・５月）'!O198&amp;'別紙様式3-2（４・５月）'!P198&amp;'別紙様式3-2（４・５月）'!Q198&amp;"から"&amp;W196)</f>
        <v/>
      </c>
    </row>
    <row r="197" spans="1:33" ht="24.9" customHeight="1">
      <c r="A197" s="592">
        <v>184</v>
      </c>
      <c r="B197" s="488" t="str">
        <f>IF(基本情報入力シート!C236="","",基本情報入力シート!C236)</f>
        <v/>
      </c>
      <c r="C197" s="488"/>
      <c r="D197" s="488"/>
      <c r="E197" s="488"/>
      <c r="F197" s="488"/>
      <c r="G197" s="488"/>
      <c r="H197" s="488"/>
      <c r="I197" s="488"/>
      <c r="J197" s="495" t="str">
        <f>IF(基本情報入力シート!M236="","",基本情報入力シート!M236)</f>
        <v/>
      </c>
      <c r="K197" s="495" t="str">
        <f>IF(基本情報入力シート!R236="","",基本情報入力シート!R236)</f>
        <v/>
      </c>
      <c r="L197" s="495" t="str">
        <f>IF(基本情報入力シート!W236="","",基本情報入力シート!W236)</f>
        <v/>
      </c>
      <c r="M197" s="503" t="str">
        <f>IF(基本情報入力シート!X236="","",基本情報入力シート!X236)</f>
        <v/>
      </c>
      <c r="N197" s="513" t="str">
        <f>IF(基本情報入力シート!Y236="","",基本情報入力シート!Y236)</f>
        <v/>
      </c>
      <c r="O197" s="606"/>
      <c r="P197" s="610"/>
      <c r="Q197" s="610"/>
      <c r="R197" s="614" t="e">
        <v>#N/A</v>
      </c>
      <c r="S197" s="618"/>
      <c r="T197" s="623"/>
      <c r="U197" s="623"/>
      <c r="V197" s="627" t="e">
        <v>#N/A</v>
      </c>
      <c r="W197" s="634"/>
      <c r="X197" s="638"/>
      <c r="Y197" s="614" t="e">
        <v>#N/A</v>
      </c>
      <c r="Z197" s="614"/>
      <c r="AA197" s="618"/>
      <c r="AB197" s="637"/>
      <c r="AC197" s="651" t="e">
        <v>#N/A</v>
      </c>
      <c r="AD197" s="653" t="str">
        <f t="shared" si="4"/>
        <v/>
      </c>
      <c r="AE197" s="583" t="str">
        <f t="shared" si="5"/>
        <v/>
      </c>
      <c r="AF197" s="654" t="str">
        <f>IF(O197="","",'別紙様式3-2（４・５月）'!O199&amp;'別紙様式3-2（４・５月）'!P199&amp;'別紙様式3-2（４・５月）'!Q199&amp;"から"&amp;O197)</f>
        <v/>
      </c>
      <c r="AG197" s="654" t="str">
        <f>IF(OR(W197="",W197="―"),"",'別紙様式3-2（４・５月）'!O199&amp;'別紙様式3-2（４・５月）'!P199&amp;'別紙様式3-2（４・５月）'!Q199&amp;"から"&amp;W197)</f>
        <v/>
      </c>
    </row>
    <row r="198" spans="1:33" ht="24.9" customHeight="1">
      <c r="A198" s="592">
        <v>185</v>
      </c>
      <c r="B198" s="488" t="str">
        <f>IF(基本情報入力シート!C237="","",基本情報入力シート!C237)</f>
        <v/>
      </c>
      <c r="C198" s="488"/>
      <c r="D198" s="488"/>
      <c r="E198" s="488"/>
      <c r="F198" s="488"/>
      <c r="G198" s="488"/>
      <c r="H198" s="488"/>
      <c r="I198" s="488"/>
      <c r="J198" s="495" t="str">
        <f>IF(基本情報入力シート!M237="","",基本情報入力シート!M237)</f>
        <v/>
      </c>
      <c r="K198" s="495" t="str">
        <f>IF(基本情報入力シート!R237="","",基本情報入力シート!R237)</f>
        <v/>
      </c>
      <c r="L198" s="495" t="str">
        <f>IF(基本情報入力シート!W237="","",基本情報入力シート!W237)</f>
        <v/>
      </c>
      <c r="M198" s="503" t="str">
        <f>IF(基本情報入力シート!X237="","",基本情報入力シート!X237)</f>
        <v/>
      </c>
      <c r="N198" s="513" t="str">
        <f>IF(基本情報入力シート!Y237="","",基本情報入力シート!Y237)</f>
        <v/>
      </c>
      <c r="O198" s="606"/>
      <c r="P198" s="610"/>
      <c r="Q198" s="610"/>
      <c r="R198" s="614" t="e">
        <v>#N/A</v>
      </c>
      <c r="S198" s="618"/>
      <c r="T198" s="623"/>
      <c r="U198" s="623"/>
      <c r="V198" s="627" t="e">
        <v>#N/A</v>
      </c>
      <c r="W198" s="634"/>
      <c r="X198" s="638"/>
      <c r="Y198" s="614" t="e">
        <v>#N/A</v>
      </c>
      <c r="Z198" s="614"/>
      <c r="AA198" s="618"/>
      <c r="AB198" s="637"/>
      <c r="AC198" s="651" t="e">
        <v>#N/A</v>
      </c>
      <c r="AD198" s="653" t="str">
        <f t="shared" si="4"/>
        <v/>
      </c>
      <c r="AE198" s="583" t="str">
        <f t="shared" si="5"/>
        <v/>
      </c>
      <c r="AF198" s="654" t="str">
        <f>IF(O198="","",'別紙様式3-2（４・５月）'!O200&amp;'別紙様式3-2（４・５月）'!P200&amp;'別紙様式3-2（４・５月）'!Q200&amp;"から"&amp;O198)</f>
        <v/>
      </c>
      <c r="AG198" s="654" t="str">
        <f>IF(OR(W198="",W198="―"),"",'別紙様式3-2（４・５月）'!O200&amp;'別紙様式3-2（４・５月）'!P200&amp;'別紙様式3-2（４・５月）'!Q200&amp;"から"&amp;W198)</f>
        <v/>
      </c>
    </row>
    <row r="199" spans="1:33" ht="24.9" customHeight="1">
      <c r="A199" s="592">
        <v>186</v>
      </c>
      <c r="B199" s="488" t="str">
        <f>IF(基本情報入力シート!C238="","",基本情報入力シート!C238)</f>
        <v/>
      </c>
      <c r="C199" s="488"/>
      <c r="D199" s="488"/>
      <c r="E199" s="488"/>
      <c r="F199" s="488"/>
      <c r="G199" s="488"/>
      <c r="H199" s="488"/>
      <c r="I199" s="488"/>
      <c r="J199" s="495" t="str">
        <f>IF(基本情報入力シート!M238="","",基本情報入力シート!M238)</f>
        <v/>
      </c>
      <c r="K199" s="495" t="str">
        <f>IF(基本情報入力シート!R238="","",基本情報入力シート!R238)</f>
        <v/>
      </c>
      <c r="L199" s="495" t="str">
        <f>IF(基本情報入力シート!W238="","",基本情報入力シート!W238)</f>
        <v/>
      </c>
      <c r="M199" s="503" t="str">
        <f>IF(基本情報入力シート!X238="","",基本情報入力シート!X238)</f>
        <v/>
      </c>
      <c r="N199" s="513" t="str">
        <f>IF(基本情報入力シート!Y238="","",基本情報入力シート!Y238)</f>
        <v/>
      </c>
      <c r="O199" s="606"/>
      <c r="P199" s="610"/>
      <c r="Q199" s="610"/>
      <c r="R199" s="614" t="e">
        <v>#N/A</v>
      </c>
      <c r="S199" s="618"/>
      <c r="T199" s="623"/>
      <c r="U199" s="623"/>
      <c r="V199" s="627" t="e">
        <v>#N/A</v>
      </c>
      <c r="W199" s="634"/>
      <c r="X199" s="638"/>
      <c r="Y199" s="614" t="e">
        <v>#N/A</v>
      </c>
      <c r="Z199" s="614"/>
      <c r="AA199" s="618"/>
      <c r="AB199" s="637"/>
      <c r="AC199" s="651" t="e">
        <v>#N/A</v>
      </c>
      <c r="AD199" s="653" t="str">
        <f t="shared" si="4"/>
        <v/>
      </c>
      <c r="AE199" s="583" t="str">
        <f t="shared" si="5"/>
        <v/>
      </c>
      <c r="AF199" s="654" t="str">
        <f>IF(O199="","",'別紙様式3-2（４・５月）'!O201&amp;'別紙様式3-2（４・５月）'!P201&amp;'別紙様式3-2（４・５月）'!Q201&amp;"から"&amp;O199)</f>
        <v/>
      </c>
      <c r="AG199" s="654" t="str">
        <f>IF(OR(W199="",W199="―"),"",'別紙様式3-2（４・５月）'!O201&amp;'別紙様式3-2（４・５月）'!P201&amp;'別紙様式3-2（４・５月）'!Q201&amp;"から"&amp;W199)</f>
        <v/>
      </c>
    </row>
    <row r="200" spans="1:33" ht="24.9" customHeight="1">
      <c r="A200" s="592">
        <v>187</v>
      </c>
      <c r="B200" s="488" t="str">
        <f>IF(基本情報入力シート!C239="","",基本情報入力シート!C239)</f>
        <v/>
      </c>
      <c r="C200" s="488"/>
      <c r="D200" s="488"/>
      <c r="E200" s="488"/>
      <c r="F200" s="488"/>
      <c r="G200" s="488"/>
      <c r="H200" s="488"/>
      <c r="I200" s="488"/>
      <c r="J200" s="495" t="str">
        <f>IF(基本情報入力シート!M239="","",基本情報入力シート!M239)</f>
        <v/>
      </c>
      <c r="K200" s="495" t="str">
        <f>IF(基本情報入力シート!R239="","",基本情報入力シート!R239)</f>
        <v/>
      </c>
      <c r="L200" s="495" t="str">
        <f>IF(基本情報入力シート!W239="","",基本情報入力シート!W239)</f>
        <v/>
      </c>
      <c r="M200" s="503" t="str">
        <f>IF(基本情報入力シート!X239="","",基本情報入力シート!X239)</f>
        <v/>
      </c>
      <c r="N200" s="513" t="str">
        <f>IF(基本情報入力シート!Y239="","",基本情報入力シート!Y239)</f>
        <v/>
      </c>
      <c r="O200" s="606"/>
      <c r="P200" s="610"/>
      <c r="Q200" s="610"/>
      <c r="R200" s="614" t="e">
        <v>#N/A</v>
      </c>
      <c r="S200" s="618"/>
      <c r="T200" s="623"/>
      <c r="U200" s="623"/>
      <c r="V200" s="627" t="e">
        <v>#N/A</v>
      </c>
      <c r="W200" s="634"/>
      <c r="X200" s="638"/>
      <c r="Y200" s="614" t="e">
        <v>#N/A</v>
      </c>
      <c r="Z200" s="614"/>
      <c r="AA200" s="618"/>
      <c r="AB200" s="637"/>
      <c r="AC200" s="651" t="e">
        <v>#N/A</v>
      </c>
      <c r="AD200" s="653" t="str">
        <f t="shared" si="4"/>
        <v/>
      </c>
      <c r="AE200" s="583" t="str">
        <f t="shared" si="5"/>
        <v/>
      </c>
      <c r="AF200" s="654" t="str">
        <f>IF(O200="","",'別紙様式3-2（４・５月）'!O202&amp;'別紙様式3-2（４・５月）'!P202&amp;'別紙様式3-2（４・５月）'!Q202&amp;"から"&amp;O200)</f>
        <v/>
      </c>
      <c r="AG200" s="654" t="str">
        <f>IF(OR(W200="",W200="―"),"",'別紙様式3-2（４・５月）'!O202&amp;'別紙様式3-2（４・５月）'!P202&amp;'別紙様式3-2（４・５月）'!Q202&amp;"から"&amp;W200)</f>
        <v/>
      </c>
    </row>
    <row r="201" spans="1:33" ht="24.9" customHeight="1">
      <c r="A201" s="592">
        <v>188</v>
      </c>
      <c r="B201" s="488" t="str">
        <f>IF(基本情報入力シート!C240="","",基本情報入力シート!C240)</f>
        <v/>
      </c>
      <c r="C201" s="488"/>
      <c r="D201" s="488"/>
      <c r="E201" s="488"/>
      <c r="F201" s="488"/>
      <c r="G201" s="488"/>
      <c r="H201" s="488"/>
      <c r="I201" s="488"/>
      <c r="J201" s="495" t="str">
        <f>IF(基本情報入力シート!M240="","",基本情報入力シート!M240)</f>
        <v/>
      </c>
      <c r="K201" s="495" t="str">
        <f>IF(基本情報入力シート!R240="","",基本情報入力シート!R240)</f>
        <v/>
      </c>
      <c r="L201" s="495" t="str">
        <f>IF(基本情報入力シート!W240="","",基本情報入力シート!W240)</f>
        <v/>
      </c>
      <c r="M201" s="503" t="str">
        <f>IF(基本情報入力シート!X240="","",基本情報入力シート!X240)</f>
        <v/>
      </c>
      <c r="N201" s="513" t="str">
        <f>IF(基本情報入力シート!Y240="","",基本情報入力シート!Y240)</f>
        <v/>
      </c>
      <c r="O201" s="606"/>
      <c r="P201" s="610"/>
      <c r="Q201" s="610"/>
      <c r="R201" s="614" t="e">
        <v>#N/A</v>
      </c>
      <c r="S201" s="618"/>
      <c r="T201" s="623"/>
      <c r="U201" s="623"/>
      <c r="V201" s="627" t="e">
        <v>#N/A</v>
      </c>
      <c r="W201" s="634"/>
      <c r="X201" s="638"/>
      <c r="Y201" s="614" t="e">
        <v>#N/A</v>
      </c>
      <c r="Z201" s="614"/>
      <c r="AA201" s="618"/>
      <c r="AB201" s="637"/>
      <c r="AC201" s="651" t="e">
        <v>#N/A</v>
      </c>
      <c r="AD201" s="653" t="str">
        <f t="shared" si="4"/>
        <v/>
      </c>
      <c r="AE201" s="583" t="str">
        <f t="shared" si="5"/>
        <v/>
      </c>
      <c r="AF201" s="654" t="str">
        <f>IF(O201="","",'別紙様式3-2（４・５月）'!O203&amp;'別紙様式3-2（４・５月）'!P203&amp;'別紙様式3-2（４・５月）'!Q203&amp;"から"&amp;O201)</f>
        <v/>
      </c>
      <c r="AG201" s="654" t="str">
        <f>IF(OR(W201="",W201="―"),"",'別紙様式3-2（４・５月）'!O203&amp;'別紙様式3-2（４・５月）'!P203&amp;'別紙様式3-2（４・５月）'!Q203&amp;"から"&amp;W201)</f>
        <v/>
      </c>
    </row>
    <row r="202" spans="1:33" ht="24.9" customHeight="1">
      <c r="A202" s="592">
        <v>189</v>
      </c>
      <c r="B202" s="488" t="str">
        <f>IF(基本情報入力シート!C241="","",基本情報入力シート!C241)</f>
        <v/>
      </c>
      <c r="C202" s="488"/>
      <c r="D202" s="488"/>
      <c r="E202" s="488"/>
      <c r="F202" s="488"/>
      <c r="G202" s="488"/>
      <c r="H202" s="488"/>
      <c r="I202" s="488"/>
      <c r="J202" s="495" t="str">
        <f>IF(基本情報入力シート!M241="","",基本情報入力シート!M241)</f>
        <v/>
      </c>
      <c r="K202" s="495" t="str">
        <f>IF(基本情報入力シート!R241="","",基本情報入力シート!R241)</f>
        <v/>
      </c>
      <c r="L202" s="495" t="str">
        <f>IF(基本情報入力シート!W241="","",基本情報入力シート!W241)</f>
        <v/>
      </c>
      <c r="M202" s="503" t="str">
        <f>IF(基本情報入力シート!X241="","",基本情報入力シート!X241)</f>
        <v/>
      </c>
      <c r="N202" s="513" t="str">
        <f>IF(基本情報入力シート!Y241="","",基本情報入力シート!Y241)</f>
        <v/>
      </c>
      <c r="O202" s="606"/>
      <c r="P202" s="610"/>
      <c r="Q202" s="610"/>
      <c r="R202" s="614" t="e">
        <v>#N/A</v>
      </c>
      <c r="S202" s="618"/>
      <c r="T202" s="623"/>
      <c r="U202" s="623"/>
      <c r="V202" s="627" t="e">
        <v>#N/A</v>
      </c>
      <c r="W202" s="634"/>
      <c r="X202" s="638"/>
      <c r="Y202" s="614" t="e">
        <v>#N/A</v>
      </c>
      <c r="Z202" s="614"/>
      <c r="AA202" s="618"/>
      <c r="AB202" s="637"/>
      <c r="AC202" s="651" t="e">
        <v>#N/A</v>
      </c>
      <c r="AD202" s="653" t="str">
        <f t="shared" si="4"/>
        <v/>
      </c>
      <c r="AE202" s="583" t="str">
        <f t="shared" si="5"/>
        <v/>
      </c>
      <c r="AF202" s="654" t="str">
        <f>IF(O202="","",'別紙様式3-2（４・５月）'!O204&amp;'別紙様式3-2（４・５月）'!P204&amp;'別紙様式3-2（４・５月）'!Q204&amp;"から"&amp;O202)</f>
        <v/>
      </c>
      <c r="AG202" s="654" t="str">
        <f>IF(OR(W202="",W202="―"),"",'別紙様式3-2（４・５月）'!O204&amp;'別紙様式3-2（４・５月）'!P204&amp;'別紙様式3-2（４・５月）'!Q204&amp;"から"&amp;W202)</f>
        <v/>
      </c>
    </row>
    <row r="203" spans="1:33" ht="24.9" customHeight="1">
      <c r="A203" s="592">
        <v>190</v>
      </c>
      <c r="B203" s="488" t="str">
        <f>IF(基本情報入力シート!C242="","",基本情報入力シート!C242)</f>
        <v/>
      </c>
      <c r="C203" s="488"/>
      <c r="D203" s="488"/>
      <c r="E203" s="488"/>
      <c r="F203" s="488"/>
      <c r="G203" s="488"/>
      <c r="H203" s="488"/>
      <c r="I203" s="488"/>
      <c r="J203" s="495" t="str">
        <f>IF(基本情報入力シート!M242="","",基本情報入力シート!M242)</f>
        <v/>
      </c>
      <c r="K203" s="495" t="str">
        <f>IF(基本情報入力シート!R242="","",基本情報入力シート!R242)</f>
        <v/>
      </c>
      <c r="L203" s="495" t="str">
        <f>IF(基本情報入力シート!W242="","",基本情報入力シート!W242)</f>
        <v/>
      </c>
      <c r="M203" s="503" t="str">
        <f>IF(基本情報入力シート!X242="","",基本情報入力シート!X242)</f>
        <v/>
      </c>
      <c r="N203" s="513" t="str">
        <f>IF(基本情報入力シート!Y242="","",基本情報入力シート!Y242)</f>
        <v/>
      </c>
      <c r="O203" s="606"/>
      <c r="P203" s="610"/>
      <c r="Q203" s="610"/>
      <c r="R203" s="614" t="e">
        <v>#N/A</v>
      </c>
      <c r="S203" s="618"/>
      <c r="T203" s="623"/>
      <c r="U203" s="623"/>
      <c r="V203" s="627" t="e">
        <v>#N/A</v>
      </c>
      <c r="W203" s="634"/>
      <c r="X203" s="638"/>
      <c r="Y203" s="614" t="e">
        <v>#N/A</v>
      </c>
      <c r="Z203" s="614"/>
      <c r="AA203" s="618"/>
      <c r="AB203" s="637"/>
      <c r="AC203" s="651" t="e">
        <v>#N/A</v>
      </c>
      <c r="AD203" s="653" t="str">
        <f t="shared" si="4"/>
        <v/>
      </c>
      <c r="AE203" s="583" t="str">
        <f t="shared" si="5"/>
        <v/>
      </c>
      <c r="AF203" s="654" t="str">
        <f>IF(O203="","",'別紙様式3-2（４・５月）'!O205&amp;'別紙様式3-2（４・５月）'!P205&amp;'別紙様式3-2（４・５月）'!Q205&amp;"から"&amp;O203)</f>
        <v/>
      </c>
      <c r="AG203" s="654" t="str">
        <f>IF(OR(W203="",W203="―"),"",'別紙様式3-2（４・５月）'!O205&amp;'別紙様式3-2（４・５月）'!P205&amp;'別紙様式3-2（４・５月）'!Q205&amp;"から"&amp;W203)</f>
        <v/>
      </c>
    </row>
    <row r="204" spans="1:33" ht="24.9" customHeight="1">
      <c r="A204" s="592">
        <v>191</v>
      </c>
      <c r="B204" s="488" t="str">
        <f>IF(基本情報入力シート!C243="","",基本情報入力シート!C243)</f>
        <v/>
      </c>
      <c r="C204" s="488"/>
      <c r="D204" s="488"/>
      <c r="E204" s="488"/>
      <c r="F204" s="488"/>
      <c r="G204" s="488"/>
      <c r="H204" s="488"/>
      <c r="I204" s="488"/>
      <c r="J204" s="495" t="str">
        <f>IF(基本情報入力シート!M243="","",基本情報入力シート!M243)</f>
        <v/>
      </c>
      <c r="K204" s="495" t="str">
        <f>IF(基本情報入力シート!R243="","",基本情報入力シート!R243)</f>
        <v/>
      </c>
      <c r="L204" s="495" t="str">
        <f>IF(基本情報入力シート!W243="","",基本情報入力シート!W243)</f>
        <v/>
      </c>
      <c r="M204" s="503" t="str">
        <f>IF(基本情報入力シート!X243="","",基本情報入力シート!X243)</f>
        <v/>
      </c>
      <c r="N204" s="513" t="str">
        <f>IF(基本情報入力シート!Y243="","",基本情報入力シート!Y243)</f>
        <v/>
      </c>
      <c r="O204" s="606"/>
      <c r="P204" s="610"/>
      <c r="Q204" s="610"/>
      <c r="R204" s="614" t="e">
        <v>#N/A</v>
      </c>
      <c r="S204" s="618"/>
      <c r="T204" s="623"/>
      <c r="U204" s="623"/>
      <c r="V204" s="627" t="e">
        <v>#N/A</v>
      </c>
      <c r="W204" s="634"/>
      <c r="X204" s="638"/>
      <c r="Y204" s="614" t="e">
        <v>#N/A</v>
      </c>
      <c r="Z204" s="614"/>
      <c r="AA204" s="618"/>
      <c r="AB204" s="637"/>
      <c r="AC204" s="651" t="e">
        <v>#N/A</v>
      </c>
      <c r="AD204" s="653" t="str">
        <f t="shared" si="4"/>
        <v/>
      </c>
      <c r="AE204" s="583" t="str">
        <f t="shared" si="5"/>
        <v/>
      </c>
      <c r="AF204" s="654" t="str">
        <f>IF(O204="","",'別紙様式3-2（４・５月）'!O206&amp;'別紙様式3-2（４・５月）'!P206&amp;'別紙様式3-2（４・５月）'!Q206&amp;"から"&amp;O204)</f>
        <v/>
      </c>
      <c r="AG204" s="654" t="str">
        <f>IF(OR(W204="",W204="―"),"",'別紙様式3-2（４・５月）'!O206&amp;'別紙様式3-2（４・５月）'!P206&amp;'別紙様式3-2（４・５月）'!Q206&amp;"から"&amp;W204)</f>
        <v/>
      </c>
    </row>
    <row r="205" spans="1:33" ht="24.9" customHeight="1">
      <c r="A205" s="592">
        <v>192</v>
      </c>
      <c r="B205" s="488" t="str">
        <f>IF(基本情報入力シート!C244="","",基本情報入力シート!C244)</f>
        <v/>
      </c>
      <c r="C205" s="488"/>
      <c r="D205" s="488"/>
      <c r="E205" s="488"/>
      <c r="F205" s="488"/>
      <c r="G205" s="488"/>
      <c r="H205" s="488"/>
      <c r="I205" s="488"/>
      <c r="J205" s="495" t="str">
        <f>IF(基本情報入力シート!M244="","",基本情報入力シート!M244)</f>
        <v/>
      </c>
      <c r="K205" s="495" t="str">
        <f>IF(基本情報入力シート!R244="","",基本情報入力シート!R244)</f>
        <v/>
      </c>
      <c r="L205" s="495" t="str">
        <f>IF(基本情報入力シート!W244="","",基本情報入力シート!W244)</f>
        <v/>
      </c>
      <c r="M205" s="503" t="str">
        <f>IF(基本情報入力シート!X244="","",基本情報入力シート!X244)</f>
        <v/>
      </c>
      <c r="N205" s="513" t="str">
        <f>IF(基本情報入力シート!Y244="","",基本情報入力シート!Y244)</f>
        <v/>
      </c>
      <c r="O205" s="606"/>
      <c r="P205" s="610"/>
      <c r="Q205" s="610"/>
      <c r="R205" s="614" t="e">
        <v>#N/A</v>
      </c>
      <c r="S205" s="618"/>
      <c r="T205" s="623"/>
      <c r="U205" s="623"/>
      <c r="V205" s="627" t="e">
        <v>#N/A</v>
      </c>
      <c r="W205" s="634"/>
      <c r="X205" s="638"/>
      <c r="Y205" s="614" t="e">
        <v>#N/A</v>
      </c>
      <c r="Z205" s="614"/>
      <c r="AA205" s="618"/>
      <c r="AB205" s="637"/>
      <c r="AC205" s="651" t="e">
        <v>#N/A</v>
      </c>
      <c r="AD205" s="653" t="str">
        <f t="shared" si="4"/>
        <v/>
      </c>
      <c r="AE205" s="583" t="str">
        <f t="shared" si="5"/>
        <v/>
      </c>
      <c r="AF205" s="654" t="str">
        <f>IF(O205="","",'別紙様式3-2（４・５月）'!O207&amp;'別紙様式3-2（４・５月）'!P207&amp;'別紙様式3-2（４・５月）'!Q207&amp;"から"&amp;O205)</f>
        <v/>
      </c>
      <c r="AG205" s="654" t="str">
        <f>IF(OR(W205="",W205="―"),"",'別紙様式3-2（４・５月）'!O207&amp;'別紙様式3-2（４・５月）'!P207&amp;'別紙様式3-2（４・５月）'!Q207&amp;"から"&amp;W205)</f>
        <v/>
      </c>
    </row>
    <row r="206" spans="1:33" ht="24.9" customHeight="1">
      <c r="A206" s="592">
        <v>193</v>
      </c>
      <c r="B206" s="488" t="str">
        <f>IF(基本情報入力シート!C245="","",基本情報入力シート!C245)</f>
        <v/>
      </c>
      <c r="C206" s="488"/>
      <c r="D206" s="488"/>
      <c r="E206" s="488"/>
      <c r="F206" s="488"/>
      <c r="G206" s="488"/>
      <c r="H206" s="488"/>
      <c r="I206" s="488"/>
      <c r="J206" s="495" t="str">
        <f>IF(基本情報入力シート!M245="","",基本情報入力シート!M245)</f>
        <v/>
      </c>
      <c r="K206" s="495" t="str">
        <f>IF(基本情報入力シート!R245="","",基本情報入力シート!R245)</f>
        <v/>
      </c>
      <c r="L206" s="495" t="str">
        <f>IF(基本情報入力シート!W245="","",基本情報入力シート!W245)</f>
        <v/>
      </c>
      <c r="M206" s="503" t="str">
        <f>IF(基本情報入力シート!X245="","",基本情報入力シート!X245)</f>
        <v/>
      </c>
      <c r="N206" s="513" t="str">
        <f>IF(基本情報入力シート!Y245="","",基本情報入力シート!Y245)</f>
        <v/>
      </c>
      <c r="O206" s="606"/>
      <c r="P206" s="610"/>
      <c r="Q206" s="610"/>
      <c r="R206" s="614" t="e">
        <v>#N/A</v>
      </c>
      <c r="S206" s="618"/>
      <c r="T206" s="623"/>
      <c r="U206" s="623"/>
      <c r="V206" s="627" t="e">
        <v>#N/A</v>
      </c>
      <c r="W206" s="634"/>
      <c r="X206" s="638"/>
      <c r="Y206" s="614" t="e">
        <v>#N/A</v>
      </c>
      <c r="Z206" s="614"/>
      <c r="AA206" s="618"/>
      <c r="AB206" s="637"/>
      <c r="AC206" s="651" t="e">
        <v>#N/A</v>
      </c>
      <c r="AD206" s="653" t="str">
        <f t="shared" ref="AD206:AD269" si="6">IF(OR(O206="新加算Ⅰ",O206="新加算Ⅱ",O206="新加算Ⅴ（１）",O206="新加算Ⅴ（２）",O206="新加算Ⅴ（３）",O206="新加算Ⅴ（４）",O206="新加算Ⅴ（５）",O206="新加算Ⅴ（６）",O206="新加算Ⅴ（７）",O206="新加算Ⅴ（９）",O206="新加算Ⅴ（10）",O206="新加算Ⅴ（12）"),IF(AND(N206&lt;&gt;"訪問型サービス（総合事業）",N206&lt;&gt;"通所型サービス（総合事業）",N206&lt;&gt;"（介護予防）短期入所生活介護",N206&lt;&gt;"（介護予防）短期入所療養介護（老健）",N206&lt;&gt;"（介護予防）短期入所療養介護 （病院等（老健以外）)",N206&lt;&gt;"（介護予防）短期入所療養介護（医療院）"),1,""),"")</f>
        <v/>
      </c>
      <c r="AE206" s="583" t="str">
        <f t="shared" ref="AE206:AE269" si="7">IF(OR(W206="新加算Ⅰ",W206="新加算Ⅱ"),IF(AND(N206&lt;&gt;"訪問型サービス（総合事業）",N206&lt;&gt;"通所型サービス（総合事業）",N206&lt;&gt;"（介護予防）短期入所生活介護",N206&lt;&gt;"（介護予防）短期入所療養介護（老健）",N206&lt;&gt;"（介護予防）短期入所療養介護 （病院等（老健以外）)",N206&lt;&gt;"（介護予防）短期入所療養介護（医療院）"),1,""),"")</f>
        <v/>
      </c>
      <c r="AF206" s="654" t="str">
        <f>IF(O206="","",'別紙様式3-2（４・５月）'!O208&amp;'別紙様式3-2（４・５月）'!P208&amp;'別紙様式3-2（４・５月）'!Q208&amp;"から"&amp;O206)</f>
        <v/>
      </c>
      <c r="AG206" s="654" t="str">
        <f>IF(OR(W206="",W206="―"),"",'別紙様式3-2（４・５月）'!O208&amp;'別紙様式3-2（４・５月）'!P208&amp;'別紙様式3-2（４・５月）'!Q208&amp;"から"&amp;W206)</f>
        <v/>
      </c>
    </row>
    <row r="207" spans="1:33" ht="24.9" customHeight="1">
      <c r="A207" s="592">
        <v>194</v>
      </c>
      <c r="B207" s="488" t="str">
        <f>IF(基本情報入力シート!C246="","",基本情報入力シート!C246)</f>
        <v/>
      </c>
      <c r="C207" s="488"/>
      <c r="D207" s="488"/>
      <c r="E207" s="488"/>
      <c r="F207" s="488"/>
      <c r="G207" s="488"/>
      <c r="H207" s="488"/>
      <c r="I207" s="488"/>
      <c r="J207" s="495" t="str">
        <f>IF(基本情報入力シート!M246="","",基本情報入力シート!M246)</f>
        <v/>
      </c>
      <c r="K207" s="495" t="str">
        <f>IF(基本情報入力シート!R246="","",基本情報入力シート!R246)</f>
        <v/>
      </c>
      <c r="L207" s="495" t="str">
        <f>IF(基本情報入力シート!W246="","",基本情報入力シート!W246)</f>
        <v/>
      </c>
      <c r="M207" s="503" t="str">
        <f>IF(基本情報入力シート!X246="","",基本情報入力シート!X246)</f>
        <v/>
      </c>
      <c r="N207" s="513" t="str">
        <f>IF(基本情報入力シート!Y246="","",基本情報入力シート!Y246)</f>
        <v/>
      </c>
      <c r="O207" s="606"/>
      <c r="P207" s="610"/>
      <c r="Q207" s="610"/>
      <c r="R207" s="614" t="e">
        <v>#N/A</v>
      </c>
      <c r="S207" s="618"/>
      <c r="T207" s="623"/>
      <c r="U207" s="623"/>
      <c r="V207" s="627" t="e">
        <v>#N/A</v>
      </c>
      <c r="W207" s="634"/>
      <c r="X207" s="638"/>
      <c r="Y207" s="614" t="e">
        <v>#N/A</v>
      </c>
      <c r="Z207" s="614"/>
      <c r="AA207" s="618"/>
      <c r="AB207" s="637"/>
      <c r="AC207" s="651" t="e">
        <v>#N/A</v>
      </c>
      <c r="AD207" s="653" t="str">
        <f t="shared" si="6"/>
        <v/>
      </c>
      <c r="AE207" s="583" t="str">
        <f t="shared" si="7"/>
        <v/>
      </c>
      <c r="AF207" s="654" t="str">
        <f>IF(O207="","",'別紙様式3-2（４・５月）'!O209&amp;'別紙様式3-2（４・５月）'!P209&amp;'別紙様式3-2（４・５月）'!Q209&amp;"から"&amp;O207)</f>
        <v/>
      </c>
      <c r="AG207" s="654" t="str">
        <f>IF(OR(W207="",W207="―"),"",'別紙様式3-2（４・５月）'!O209&amp;'別紙様式3-2（４・５月）'!P209&amp;'別紙様式3-2（４・５月）'!Q209&amp;"から"&amp;W207)</f>
        <v/>
      </c>
    </row>
    <row r="208" spans="1:33" ht="24.9" customHeight="1">
      <c r="A208" s="592">
        <v>195</v>
      </c>
      <c r="B208" s="488" t="str">
        <f>IF(基本情報入力シート!C247="","",基本情報入力シート!C247)</f>
        <v/>
      </c>
      <c r="C208" s="488"/>
      <c r="D208" s="488"/>
      <c r="E208" s="488"/>
      <c r="F208" s="488"/>
      <c r="G208" s="488"/>
      <c r="H208" s="488"/>
      <c r="I208" s="488"/>
      <c r="J208" s="495" t="str">
        <f>IF(基本情報入力シート!M247="","",基本情報入力シート!M247)</f>
        <v/>
      </c>
      <c r="K208" s="495" t="str">
        <f>IF(基本情報入力シート!R247="","",基本情報入力シート!R247)</f>
        <v/>
      </c>
      <c r="L208" s="495" t="str">
        <f>IF(基本情報入力シート!W247="","",基本情報入力シート!W247)</f>
        <v/>
      </c>
      <c r="M208" s="503" t="str">
        <f>IF(基本情報入力シート!X247="","",基本情報入力シート!X247)</f>
        <v/>
      </c>
      <c r="N208" s="513" t="str">
        <f>IF(基本情報入力シート!Y247="","",基本情報入力シート!Y247)</f>
        <v/>
      </c>
      <c r="O208" s="606"/>
      <c r="P208" s="610"/>
      <c r="Q208" s="610"/>
      <c r="R208" s="614" t="e">
        <v>#N/A</v>
      </c>
      <c r="S208" s="618"/>
      <c r="T208" s="623"/>
      <c r="U208" s="623"/>
      <c r="V208" s="627" t="e">
        <v>#N/A</v>
      </c>
      <c r="W208" s="634"/>
      <c r="X208" s="638"/>
      <c r="Y208" s="614" t="e">
        <v>#N/A</v>
      </c>
      <c r="Z208" s="614"/>
      <c r="AA208" s="618"/>
      <c r="AB208" s="637"/>
      <c r="AC208" s="651" t="e">
        <v>#N/A</v>
      </c>
      <c r="AD208" s="653" t="str">
        <f t="shared" si="6"/>
        <v/>
      </c>
      <c r="AE208" s="583" t="str">
        <f t="shared" si="7"/>
        <v/>
      </c>
      <c r="AF208" s="654" t="str">
        <f>IF(O208="","",'別紙様式3-2（４・５月）'!O210&amp;'別紙様式3-2（４・５月）'!P210&amp;'別紙様式3-2（４・５月）'!Q210&amp;"から"&amp;O208)</f>
        <v/>
      </c>
      <c r="AG208" s="654" t="str">
        <f>IF(OR(W208="",W208="―"),"",'別紙様式3-2（４・５月）'!O210&amp;'別紙様式3-2（４・５月）'!P210&amp;'別紙様式3-2（４・５月）'!Q210&amp;"から"&amp;W208)</f>
        <v/>
      </c>
    </row>
    <row r="209" spans="1:33" ht="24.9" customHeight="1">
      <c r="A209" s="592">
        <v>196</v>
      </c>
      <c r="B209" s="488" t="str">
        <f>IF(基本情報入力シート!C248="","",基本情報入力シート!C248)</f>
        <v/>
      </c>
      <c r="C209" s="488"/>
      <c r="D209" s="488"/>
      <c r="E209" s="488"/>
      <c r="F209" s="488"/>
      <c r="G209" s="488"/>
      <c r="H209" s="488"/>
      <c r="I209" s="488"/>
      <c r="J209" s="495" t="str">
        <f>IF(基本情報入力シート!M248="","",基本情報入力シート!M248)</f>
        <v/>
      </c>
      <c r="K209" s="495" t="str">
        <f>IF(基本情報入力シート!R248="","",基本情報入力シート!R248)</f>
        <v/>
      </c>
      <c r="L209" s="495" t="str">
        <f>IF(基本情報入力シート!W248="","",基本情報入力シート!W248)</f>
        <v/>
      </c>
      <c r="M209" s="503" t="str">
        <f>IF(基本情報入力シート!X248="","",基本情報入力シート!X248)</f>
        <v/>
      </c>
      <c r="N209" s="513" t="str">
        <f>IF(基本情報入力シート!Y248="","",基本情報入力シート!Y248)</f>
        <v/>
      </c>
      <c r="O209" s="606"/>
      <c r="P209" s="610"/>
      <c r="Q209" s="610"/>
      <c r="R209" s="614" t="e">
        <v>#N/A</v>
      </c>
      <c r="S209" s="618"/>
      <c r="T209" s="623"/>
      <c r="U209" s="623"/>
      <c r="V209" s="627" t="e">
        <v>#N/A</v>
      </c>
      <c r="W209" s="634"/>
      <c r="X209" s="638"/>
      <c r="Y209" s="614" t="e">
        <v>#N/A</v>
      </c>
      <c r="Z209" s="614"/>
      <c r="AA209" s="618"/>
      <c r="AB209" s="637"/>
      <c r="AC209" s="651" t="e">
        <v>#N/A</v>
      </c>
      <c r="AD209" s="653" t="str">
        <f t="shared" si="6"/>
        <v/>
      </c>
      <c r="AE209" s="583" t="str">
        <f t="shared" si="7"/>
        <v/>
      </c>
      <c r="AF209" s="654" t="str">
        <f>IF(O209="","",'別紙様式3-2（４・５月）'!O211&amp;'別紙様式3-2（４・５月）'!P211&amp;'別紙様式3-2（４・５月）'!Q211&amp;"から"&amp;O209)</f>
        <v/>
      </c>
      <c r="AG209" s="654" t="str">
        <f>IF(OR(W209="",W209="―"),"",'別紙様式3-2（４・５月）'!O211&amp;'別紙様式3-2（４・５月）'!P211&amp;'別紙様式3-2（４・５月）'!Q211&amp;"から"&amp;W209)</f>
        <v/>
      </c>
    </row>
    <row r="210" spans="1:33" ht="24.9" customHeight="1">
      <c r="A210" s="592">
        <v>197</v>
      </c>
      <c r="B210" s="488" t="str">
        <f>IF(基本情報入力シート!C249="","",基本情報入力シート!C249)</f>
        <v/>
      </c>
      <c r="C210" s="488"/>
      <c r="D210" s="488"/>
      <c r="E210" s="488"/>
      <c r="F210" s="488"/>
      <c r="G210" s="488"/>
      <c r="H210" s="488"/>
      <c r="I210" s="488"/>
      <c r="J210" s="495" t="str">
        <f>IF(基本情報入力シート!M249="","",基本情報入力シート!M249)</f>
        <v/>
      </c>
      <c r="K210" s="495" t="str">
        <f>IF(基本情報入力シート!R249="","",基本情報入力シート!R249)</f>
        <v/>
      </c>
      <c r="L210" s="495" t="str">
        <f>IF(基本情報入力シート!W249="","",基本情報入力シート!W249)</f>
        <v/>
      </c>
      <c r="M210" s="503" t="str">
        <f>IF(基本情報入力シート!X249="","",基本情報入力シート!X249)</f>
        <v/>
      </c>
      <c r="N210" s="513" t="str">
        <f>IF(基本情報入力シート!Y249="","",基本情報入力シート!Y249)</f>
        <v/>
      </c>
      <c r="O210" s="606"/>
      <c r="P210" s="610"/>
      <c r="Q210" s="610"/>
      <c r="R210" s="614" t="e">
        <v>#N/A</v>
      </c>
      <c r="S210" s="618"/>
      <c r="T210" s="623"/>
      <c r="U210" s="623"/>
      <c r="V210" s="627" t="e">
        <v>#N/A</v>
      </c>
      <c r="W210" s="634"/>
      <c r="X210" s="638"/>
      <c r="Y210" s="614" t="e">
        <v>#N/A</v>
      </c>
      <c r="Z210" s="614"/>
      <c r="AA210" s="618"/>
      <c r="AB210" s="637"/>
      <c r="AC210" s="651" t="e">
        <v>#N/A</v>
      </c>
      <c r="AD210" s="653" t="str">
        <f t="shared" si="6"/>
        <v/>
      </c>
      <c r="AE210" s="583" t="str">
        <f t="shared" si="7"/>
        <v/>
      </c>
      <c r="AF210" s="654" t="str">
        <f>IF(O210="","",'別紙様式3-2（４・５月）'!O212&amp;'別紙様式3-2（４・５月）'!P212&amp;'別紙様式3-2（４・５月）'!Q212&amp;"から"&amp;O210)</f>
        <v/>
      </c>
      <c r="AG210" s="654" t="str">
        <f>IF(OR(W210="",W210="―"),"",'別紙様式3-2（４・５月）'!O212&amp;'別紙様式3-2（４・５月）'!P212&amp;'別紙様式3-2（４・５月）'!Q212&amp;"から"&amp;W210)</f>
        <v/>
      </c>
    </row>
    <row r="211" spans="1:33" ht="24.9" customHeight="1">
      <c r="A211" s="592">
        <v>198</v>
      </c>
      <c r="B211" s="488" t="str">
        <f>IF(基本情報入力シート!C250="","",基本情報入力シート!C250)</f>
        <v/>
      </c>
      <c r="C211" s="488"/>
      <c r="D211" s="488"/>
      <c r="E211" s="488"/>
      <c r="F211" s="488"/>
      <c r="G211" s="488"/>
      <c r="H211" s="488"/>
      <c r="I211" s="488"/>
      <c r="J211" s="495" t="str">
        <f>IF(基本情報入力シート!M250="","",基本情報入力シート!M250)</f>
        <v/>
      </c>
      <c r="K211" s="495" t="str">
        <f>IF(基本情報入力シート!R250="","",基本情報入力シート!R250)</f>
        <v/>
      </c>
      <c r="L211" s="495" t="str">
        <f>IF(基本情報入力シート!W250="","",基本情報入力シート!W250)</f>
        <v/>
      </c>
      <c r="M211" s="503" t="str">
        <f>IF(基本情報入力シート!X250="","",基本情報入力シート!X250)</f>
        <v/>
      </c>
      <c r="N211" s="513" t="str">
        <f>IF(基本情報入力シート!Y250="","",基本情報入力シート!Y250)</f>
        <v/>
      </c>
      <c r="O211" s="606"/>
      <c r="P211" s="610"/>
      <c r="Q211" s="610"/>
      <c r="R211" s="614" t="e">
        <v>#N/A</v>
      </c>
      <c r="S211" s="618"/>
      <c r="T211" s="623"/>
      <c r="U211" s="623"/>
      <c r="V211" s="627" t="e">
        <v>#N/A</v>
      </c>
      <c r="W211" s="634"/>
      <c r="X211" s="638"/>
      <c r="Y211" s="614" t="e">
        <v>#N/A</v>
      </c>
      <c r="Z211" s="614"/>
      <c r="AA211" s="618"/>
      <c r="AB211" s="637"/>
      <c r="AC211" s="651" t="e">
        <v>#N/A</v>
      </c>
      <c r="AD211" s="653" t="str">
        <f t="shared" si="6"/>
        <v/>
      </c>
      <c r="AE211" s="583" t="str">
        <f t="shared" si="7"/>
        <v/>
      </c>
      <c r="AF211" s="654" t="str">
        <f>IF(O211="","",'別紙様式3-2（４・５月）'!O213&amp;'別紙様式3-2（４・５月）'!P213&amp;'別紙様式3-2（４・５月）'!Q213&amp;"から"&amp;O211)</f>
        <v/>
      </c>
      <c r="AG211" s="654" t="str">
        <f>IF(OR(W211="",W211="―"),"",'別紙様式3-2（４・５月）'!O213&amp;'別紙様式3-2（４・５月）'!P213&amp;'別紙様式3-2（４・５月）'!Q213&amp;"から"&amp;W211)</f>
        <v/>
      </c>
    </row>
    <row r="212" spans="1:33" ht="24.9" customHeight="1">
      <c r="A212" s="592">
        <v>199</v>
      </c>
      <c r="B212" s="488" t="str">
        <f>IF(基本情報入力シート!C251="","",基本情報入力シート!C251)</f>
        <v/>
      </c>
      <c r="C212" s="488"/>
      <c r="D212" s="488"/>
      <c r="E212" s="488"/>
      <c r="F212" s="488"/>
      <c r="G212" s="488"/>
      <c r="H212" s="488"/>
      <c r="I212" s="488"/>
      <c r="J212" s="495" t="str">
        <f>IF(基本情報入力シート!M251="","",基本情報入力シート!M251)</f>
        <v/>
      </c>
      <c r="K212" s="495" t="str">
        <f>IF(基本情報入力シート!R251="","",基本情報入力シート!R251)</f>
        <v/>
      </c>
      <c r="L212" s="495" t="str">
        <f>IF(基本情報入力シート!W251="","",基本情報入力シート!W251)</f>
        <v/>
      </c>
      <c r="M212" s="503" t="str">
        <f>IF(基本情報入力シート!X251="","",基本情報入力シート!X251)</f>
        <v/>
      </c>
      <c r="N212" s="513" t="str">
        <f>IF(基本情報入力シート!Y251="","",基本情報入力シート!Y251)</f>
        <v/>
      </c>
      <c r="O212" s="606"/>
      <c r="P212" s="610"/>
      <c r="Q212" s="610"/>
      <c r="R212" s="614" t="e">
        <v>#N/A</v>
      </c>
      <c r="S212" s="618"/>
      <c r="T212" s="623"/>
      <c r="U212" s="623"/>
      <c r="V212" s="627" t="e">
        <v>#N/A</v>
      </c>
      <c r="W212" s="634"/>
      <c r="X212" s="638"/>
      <c r="Y212" s="614" t="e">
        <v>#N/A</v>
      </c>
      <c r="Z212" s="614"/>
      <c r="AA212" s="618"/>
      <c r="AB212" s="637"/>
      <c r="AC212" s="651" t="e">
        <v>#N/A</v>
      </c>
      <c r="AD212" s="653" t="str">
        <f t="shared" si="6"/>
        <v/>
      </c>
      <c r="AE212" s="583" t="str">
        <f t="shared" si="7"/>
        <v/>
      </c>
      <c r="AF212" s="654" t="str">
        <f>IF(O212="","",'別紙様式3-2（４・５月）'!O214&amp;'別紙様式3-2（４・５月）'!P214&amp;'別紙様式3-2（４・５月）'!Q214&amp;"から"&amp;O212)</f>
        <v/>
      </c>
      <c r="AG212" s="654" t="str">
        <f>IF(OR(W212="",W212="―"),"",'別紙様式3-2（４・５月）'!O214&amp;'別紙様式3-2（４・５月）'!P214&amp;'別紙様式3-2（４・５月）'!Q214&amp;"から"&amp;W212)</f>
        <v/>
      </c>
    </row>
    <row r="213" spans="1:33" ht="24.9" customHeight="1">
      <c r="A213" s="592">
        <v>200</v>
      </c>
      <c r="B213" s="488" t="str">
        <f>IF(基本情報入力シート!C252="","",基本情報入力シート!C252)</f>
        <v/>
      </c>
      <c r="C213" s="488"/>
      <c r="D213" s="488"/>
      <c r="E213" s="488"/>
      <c r="F213" s="488"/>
      <c r="G213" s="488"/>
      <c r="H213" s="488"/>
      <c r="I213" s="488"/>
      <c r="J213" s="495" t="str">
        <f>IF(基本情報入力シート!M252="","",基本情報入力シート!M252)</f>
        <v/>
      </c>
      <c r="K213" s="495" t="str">
        <f>IF(基本情報入力シート!R252="","",基本情報入力シート!R252)</f>
        <v/>
      </c>
      <c r="L213" s="495" t="str">
        <f>IF(基本情報入力シート!W252="","",基本情報入力シート!W252)</f>
        <v/>
      </c>
      <c r="M213" s="503" t="str">
        <f>IF(基本情報入力シート!X252="","",基本情報入力シート!X252)</f>
        <v/>
      </c>
      <c r="N213" s="513" t="str">
        <f>IF(基本情報入力シート!Y252="","",基本情報入力シート!Y252)</f>
        <v/>
      </c>
      <c r="O213" s="606"/>
      <c r="P213" s="610"/>
      <c r="Q213" s="610"/>
      <c r="R213" s="614" t="e">
        <v>#N/A</v>
      </c>
      <c r="S213" s="618"/>
      <c r="T213" s="623"/>
      <c r="U213" s="623"/>
      <c r="V213" s="627" t="e">
        <v>#N/A</v>
      </c>
      <c r="W213" s="634"/>
      <c r="X213" s="638"/>
      <c r="Y213" s="614" t="e">
        <v>#N/A</v>
      </c>
      <c r="Z213" s="614"/>
      <c r="AA213" s="618"/>
      <c r="AB213" s="637"/>
      <c r="AC213" s="651" t="e">
        <v>#N/A</v>
      </c>
      <c r="AD213" s="653" t="str">
        <f t="shared" si="6"/>
        <v/>
      </c>
      <c r="AE213" s="583" t="str">
        <f t="shared" si="7"/>
        <v/>
      </c>
      <c r="AF213" s="654" t="str">
        <f>IF(O213="","",'別紙様式3-2（４・５月）'!O215&amp;'別紙様式3-2（４・５月）'!P215&amp;'別紙様式3-2（４・５月）'!Q215&amp;"から"&amp;O213)</f>
        <v/>
      </c>
      <c r="AG213" s="654" t="str">
        <f>IF(OR(W213="",W213="―"),"",'別紙様式3-2（４・５月）'!O215&amp;'別紙様式3-2（４・５月）'!P215&amp;'別紙様式3-2（４・５月）'!Q215&amp;"から"&amp;W213)</f>
        <v/>
      </c>
    </row>
    <row r="214" spans="1:33" ht="24.9" customHeight="1">
      <c r="A214" s="592">
        <v>201</v>
      </c>
      <c r="B214" s="488" t="str">
        <f>IF(基本情報入力シート!C253="","",基本情報入力シート!C253)</f>
        <v/>
      </c>
      <c r="C214" s="488"/>
      <c r="D214" s="488"/>
      <c r="E214" s="488"/>
      <c r="F214" s="488"/>
      <c r="G214" s="488"/>
      <c r="H214" s="488"/>
      <c r="I214" s="488"/>
      <c r="J214" s="495" t="str">
        <f>IF(基本情報入力シート!M253="","",基本情報入力シート!M253)</f>
        <v/>
      </c>
      <c r="K214" s="495" t="str">
        <f>IF(基本情報入力シート!R253="","",基本情報入力シート!R253)</f>
        <v/>
      </c>
      <c r="L214" s="495" t="str">
        <f>IF(基本情報入力シート!W253="","",基本情報入力シート!W253)</f>
        <v/>
      </c>
      <c r="M214" s="503" t="str">
        <f>IF(基本情報入力シート!X253="","",基本情報入力シート!X253)</f>
        <v/>
      </c>
      <c r="N214" s="513" t="str">
        <f>IF(基本情報入力シート!Y253="","",基本情報入力シート!Y253)</f>
        <v/>
      </c>
      <c r="O214" s="606"/>
      <c r="P214" s="610"/>
      <c r="Q214" s="610"/>
      <c r="R214" s="614" t="e">
        <v>#N/A</v>
      </c>
      <c r="S214" s="618"/>
      <c r="T214" s="623"/>
      <c r="U214" s="623"/>
      <c r="V214" s="627" t="e">
        <v>#N/A</v>
      </c>
      <c r="W214" s="634"/>
      <c r="X214" s="638"/>
      <c r="Y214" s="614" t="e">
        <v>#N/A</v>
      </c>
      <c r="Z214" s="614"/>
      <c r="AA214" s="618"/>
      <c r="AB214" s="637"/>
      <c r="AC214" s="651" t="e">
        <v>#N/A</v>
      </c>
      <c r="AD214" s="653" t="str">
        <f t="shared" si="6"/>
        <v/>
      </c>
      <c r="AE214" s="583" t="str">
        <f t="shared" si="7"/>
        <v/>
      </c>
      <c r="AF214" s="654" t="str">
        <f>IF(O214="","",'別紙様式3-2（４・５月）'!O216&amp;'別紙様式3-2（４・５月）'!P216&amp;'別紙様式3-2（４・５月）'!Q216&amp;"から"&amp;O214)</f>
        <v/>
      </c>
      <c r="AG214" s="654" t="str">
        <f>IF(OR(W214="",W214="―"),"",'別紙様式3-2（４・５月）'!O216&amp;'別紙様式3-2（４・５月）'!P216&amp;'別紙様式3-2（４・５月）'!Q216&amp;"から"&amp;W214)</f>
        <v/>
      </c>
    </row>
    <row r="215" spans="1:33" ht="24.9" customHeight="1">
      <c r="A215" s="592">
        <v>202</v>
      </c>
      <c r="B215" s="488" t="str">
        <f>IF(基本情報入力シート!C254="","",基本情報入力シート!C254)</f>
        <v/>
      </c>
      <c r="C215" s="488"/>
      <c r="D215" s="488"/>
      <c r="E215" s="488"/>
      <c r="F215" s="488"/>
      <c r="G215" s="488"/>
      <c r="H215" s="488"/>
      <c r="I215" s="488"/>
      <c r="J215" s="495" t="str">
        <f>IF(基本情報入力シート!M254="","",基本情報入力シート!M254)</f>
        <v/>
      </c>
      <c r="K215" s="495" t="str">
        <f>IF(基本情報入力シート!R254="","",基本情報入力シート!R254)</f>
        <v/>
      </c>
      <c r="L215" s="495" t="str">
        <f>IF(基本情報入力シート!W254="","",基本情報入力シート!W254)</f>
        <v/>
      </c>
      <c r="M215" s="503" t="str">
        <f>IF(基本情報入力シート!X254="","",基本情報入力シート!X254)</f>
        <v/>
      </c>
      <c r="N215" s="513" t="str">
        <f>IF(基本情報入力シート!Y254="","",基本情報入力シート!Y254)</f>
        <v/>
      </c>
      <c r="O215" s="606"/>
      <c r="P215" s="610"/>
      <c r="Q215" s="610"/>
      <c r="R215" s="614" t="e">
        <v>#N/A</v>
      </c>
      <c r="S215" s="618"/>
      <c r="T215" s="623"/>
      <c r="U215" s="623"/>
      <c r="V215" s="627" t="e">
        <v>#N/A</v>
      </c>
      <c r="W215" s="634"/>
      <c r="X215" s="638"/>
      <c r="Y215" s="614" t="e">
        <v>#N/A</v>
      </c>
      <c r="Z215" s="614"/>
      <c r="AA215" s="618"/>
      <c r="AB215" s="637"/>
      <c r="AC215" s="651" t="e">
        <v>#N/A</v>
      </c>
      <c r="AD215" s="653" t="str">
        <f t="shared" si="6"/>
        <v/>
      </c>
      <c r="AE215" s="583" t="str">
        <f t="shared" si="7"/>
        <v/>
      </c>
      <c r="AF215" s="654" t="str">
        <f>IF(O215="","",'別紙様式3-2（４・５月）'!O217&amp;'別紙様式3-2（４・５月）'!P217&amp;'別紙様式3-2（４・５月）'!Q217&amp;"から"&amp;O215)</f>
        <v/>
      </c>
      <c r="AG215" s="654" t="str">
        <f>IF(OR(W215="",W215="―"),"",'別紙様式3-2（４・５月）'!O217&amp;'別紙様式3-2（４・５月）'!P217&amp;'別紙様式3-2（４・５月）'!Q217&amp;"から"&amp;W215)</f>
        <v/>
      </c>
    </row>
    <row r="216" spans="1:33" ht="24.9" customHeight="1">
      <c r="A216" s="592">
        <v>203</v>
      </c>
      <c r="B216" s="488" t="str">
        <f>IF(基本情報入力シート!C255="","",基本情報入力シート!C255)</f>
        <v/>
      </c>
      <c r="C216" s="488"/>
      <c r="D216" s="488"/>
      <c r="E216" s="488"/>
      <c r="F216" s="488"/>
      <c r="G216" s="488"/>
      <c r="H216" s="488"/>
      <c r="I216" s="488"/>
      <c r="J216" s="495" t="str">
        <f>IF(基本情報入力シート!M255="","",基本情報入力シート!M255)</f>
        <v/>
      </c>
      <c r="K216" s="495" t="str">
        <f>IF(基本情報入力シート!R255="","",基本情報入力シート!R255)</f>
        <v/>
      </c>
      <c r="L216" s="495" t="str">
        <f>IF(基本情報入力シート!W255="","",基本情報入力シート!W255)</f>
        <v/>
      </c>
      <c r="M216" s="503" t="str">
        <f>IF(基本情報入力シート!X255="","",基本情報入力シート!X255)</f>
        <v/>
      </c>
      <c r="N216" s="513" t="str">
        <f>IF(基本情報入力シート!Y255="","",基本情報入力シート!Y255)</f>
        <v/>
      </c>
      <c r="O216" s="606"/>
      <c r="P216" s="610"/>
      <c r="Q216" s="610"/>
      <c r="R216" s="614" t="e">
        <v>#N/A</v>
      </c>
      <c r="S216" s="618"/>
      <c r="T216" s="623"/>
      <c r="U216" s="623"/>
      <c r="V216" s="627" t="e">
        <v>#N/A</v>
      </c>
      <c r="W216" s="634"/>
      <c r="X216" s="638"/>
      <c r="Y216" s="614" t="e">
        <v>#N/A</v>
      </c>
      <c r="Z216" s="614"/>
      <c r="AA216" s="618"/>
      <c r="AB216" s="637"/>
      <c r="AC216" s="651" t="e">
        <v>#N/A</v>
      </c>
      <c r="AD216" s="653" t="str">
        <f t="shared" si="6"/>
        <v/>
      </c>
      <c r="AE216" s="583" t="str">
        <f t="shared" si="7"/>
        <v/>
      </c>
      <c r="AF216" s="654" t="str">
        <f>IF(O216="","",'別紙様式3-2（４・５月）'!O218&amp;'別紙様式3-2（４・５月）'!P218&amp;'別紙様式3-2（４・５月）'!Q218&amp;"から"&amp;O216)</f>
        <v/>
      </c>
      <c r="AG216" s="654" t="str">
        <f>IF(OR(W216="",W216="―"),"",'別紙様式3-2（４・５月）'!O218&amp;'別紙様式3-2（４・５月）'!P218&amp;'別紙様式3-2（４・５月）'!Q218&amp;"から"&amp;W216)</f>
        <v/>
      </c>
    </row>
    <row r="217" spans="1:33" ht="24.9" customHeight="1">
      <c r="A217" s="592">
        <v>204</v>
      </c>
      <c r="B217" s="488" t="str">
        <f>IF(基本情報入力シート!C256="","",基本情報入力シート!C256)</f>
        <v/>
      </c>
      <c r="C217" s="488"/>
      <c r="D217" s="488"/>
      <c r="E217" s="488"/>
      <c r="F217" s="488"/>
      <c r="G217" s="488"/>
      <c r="H217" s="488"/>
      <c r="I217" s="488"/>
      <c r="J217" s="495" t="str">
        <f>IF(基本情報入力シート!M256="","",基本情報入力シート!M256)</f>
        <v/>
      </c>
      <c r="K217" s="495" t="str">
        <f>IF(基本情報入力シート!R256="","",基本情報入力シート!R256)</f>
        <v/>
      </c>
      <c r="L217" s="495" t="str">
        <f>IF(基本情報入力シート!W256="","",基本情報入力シート!W256)</f>
        <v/>
      </c>
      <c r="M217" s="503" t="str">
        <f>IF(基本情報入力シート!X256="","",基本情報入力シート!X256)</f>
        <v/>
      </c>
      <c r="N217" s="513" t="str">
        <f>IF(基本情報入力シート!Y256="","",基本情報入力シート!Y256)</f>
        <v/>
      </c>
      <c r="O217" s="606"/>
      <c r="P217" s="610"/>
      <c r="Q217" s="610"/>
      <c r="R217" s="614" t="e">
        <v>#N/A</v>
      </c>
      <c r="S217" s="618"/>
      <c r="T217" s="623"/>
      <c r="U217" s="623"/>
      <c r="V217" s="627" t="e">
        <v>#N/A</v>
      </c>
      <c r="W217" s="634"/>
      <c r="X217" s="638"/>
      <c r="Y217" s="614" t="e">
        <v>#N/A</v>
      </c>
      <c r="Z217" s="614"/>
      <c r="AA217" s="618"/>
      <c r="AB217" s="637"/>
      <c r="AC217" s="651" t="e">
        <v>#N/A</v>
      </c>
      <c r="AD217" s="653" t="str">
        <f t="shared" si="6"/>
        <v/>
      </c>
      <c r="AE217" s="583" t="str">
        <f t="shared" si="7"/>
        <v/>
      </c>
      <c r="AF217" s="654" t="str">
        <f>IF(O217="","",'別紙様式3-2（４・５月）'!O219&amp;'別紙様式3-2（４・５月）'!P219&amp;'別紙様式3-2（４・５月）'!Q219&amp;"から"&amp;O217)</f>
        <v/>
      </c>
      <c r="AG217" s="654" t="str">
        <f>IF(OR(W217="",W217="―"),"",'別紙様式3-2（４・５月）'!O219&amp;'別紙様式3-2（４・５月）'!P219&amp;'別紙様式3-2（４・５月）'!Q219&amp;"から"&amp;W217)</f>
        <v/>
      </c>
    </row>
    <row r="218" spans="1:33" ht="24.9" customHeight="1">
      <c r="A218" s="592">
        <v>205</v>
      </c>
      <c r="B218" s="488" t="str">
        <f>IF(基本情報入力シート!C257="","",基本情報入力シート!C257)</f>
        <v/>
      </c>
      <c r="C218" s="488"/>
      <c r="D218" s="488"/>
      <c r="E218" s="488"/>
      <c r="F218" s="488"/>
      <c r="G218" s="488"/>
      <c r="H218" s="488"/>
      <c r="I218" s="488"/>
      <c r="J218" s="495" t="str">
        <f>IF(基本情報入力シート!M257="","",基本情報入力シート!M257)</f>
        <v/>
      </c>
      <c r="K218" s="495" t="str">
        <f>IF(基本情報入力シート!R257="","",基本情報入力シート!R257)</f>
        <v/>
      </c>
      <c r="L218" s="495" t="str">
        <f>IF(基本情報入力シート!W257="","",基本情報入力シート!W257)</f>
        <v/>
      </c>
      <c r="M218" s="503" t="str">
        <f>IF(基本情報入力シート!X257="","",基本情報入力シート!X257)</f>
        <v/>
      </c>
      <c r="N218" s="513" t="str">
        <f>IF(基本情報入力シート!Y257="","",基本情報入力シート!Y257)</f>
        <v/>
      </c>
      <c r="O218" s="606"/>
      <c r="P218" s="610"/>
      <c r="Q218" s="610"/>
      <c r="R218" s="614" t="e">
        <v>#N/A</v>
      </c>
      <c r="S218" s="618"/>
      <c r="T218" s="623"/>
      <c r="U218" s="623"/>
      <c r="V218" s="627" t="e">
        <v>#N/A</v>
      </c>
      <c r="W218" s="634"/>
      <c r="X218" s="638"/>
      <c r="Y218" s="614" t="e">
        <v>#N/A</v>
      </c>
      <c r="Z218" s="614"/>
      <c r="AA218" s="618"/>
      <c r="AB218" s="637"/>
      <c r="AC218" s="651" t="e">
        <v>#N/A</v>
      </c>
      <c r="AD218" s="653" t="str">
        <f t="shared" si="6"/>
        <v/>
      </c>
      <c r="AE218" s="583" t="str">
        <f t="shared" si="7"/>
        <v/>
      </c>
      <c r="AF218" s="654" t="str">
        <f>IF(O218="","",'別紙様式3-2（４・５月）'!O220&amp;'別紙様式3-2（４・５月）'!P220&amp;'別紙様式3-2（４・５月）'!Q220&amp;"から"&amp;O218)</f>
        <v/>
      </c>
      <c r="AG218" s="654" t="str">
        <f>IF(OR(W218="",W218="―"),"",'別紙様式3-2（４・５月）'!O220&amp;'別紙様式3-2（４・５月）'!P220&amp;'別紙様式3-2（４・５月）'!Q220&amp;"から"&amp;W218)</f>
        <v/>
      </c>
    </row>
    <row r="219" spans="1:33" ht="24.9" customHeight="1">
      <c r="A219" s="592">
        <v>206</v>
      </c>
      <c r="B219" s="488" t="str">
        <f>IF(基本情報入力シート!C258="","",基本情報入力シート!C258)</f>
        <v/>
      </c>
      <c r="C219" s="488"/>
      <c r="D219" s="488"/>
      <c r="E219" s="488"/>
      <c r="F219" s="488"/>
      <c r="G219" s="488"/>
      <c r="H219" s="488"/>
      <c r="I219" s="488"/>
      <c r="J219" s="495" t="str">
        <f>IF(基本情報入力シート!M258="","",基本情報入力シート!M258)</f>
        <v/>
      </c>
      <c r="K219" s="495" t="str">
        <f>IF(基本情報入力シート!R258="","",基本情報入力シート!R258)</f>
        <v/>
      </c>
      <c r="L219" s="495" t="str">
        <f>IF(基本情報入力シート!W258="","",基本情報入力シート!W258)</f>
        <v/>
      </c>
      <c r="M219" s="503" t="str">
        <f>IF(基本情報入力シート!X258="","",基本情報入力シート!X258)</f>
        <v/>
      </c>
      <c r="N219" s="513" t="str">
        <f>IF(基本情報入力シート!Y258="","",基本情報入力シート!Y258)</f>
        <v/>
      </c>
      <c r="O219" s="606"/>
      <c r="P219" s="610"/>
      <c r="Q219" s="610"/>
      <c r="R219" s="614" t="e">
        <v>#N/A</v>
      </c>
      <c r="S219" s="618"/>
      <c r="T219" s="623"/>
      <c r="U219" s="623"/>
      <c r="V219" s="627" t="e">
        <v>#N/A</v>
      </c>
      <c r="W219" s="634"/>
      <c r="X219" s="638"/>
      <c r="Y219" s="614" t="e">
        <v>#N/A</v>
      </c>
      <c r="Z219" s="614"/>
      <c r="AA219" s="618"/>
      <c r="AB219" s="637"/>
      <c r="AC219" s="651" t="e">
        <v>#N/A</v>
      </c>
      <c r="AD219" s="653" t="str">
        <f t="shared" si="6"/>
        <v/>
      </c>
      <c r="AE219" s="583" t="str">
        <f t="shared" si="7"/>
        <v/>
      </c>
      <c r="AF219" s="654" t="str">
        <f>IF(O219="","",'別紙様式3-2（４・５月）'!O221&amp;'別紙様式3-2（４・５月）'!P221&amp;'別紙様式3-2（４・５月）'!Q221&amp;"から"&amp;O219)</f>
        <v/>
      </c>
      <c r="AG219" s="654" t="str">
        <f>IF(OR(W219="",W219="―"),"",'別紙様式3-2（４・５月）'!O221&amp;'別紙様式3-2（４・５月）'!P221&amp;'別紙様式3-2（４・５月）'!Q221&amp;"から"&amp;W219)</f>
        <v/>
      </c>
    </row>
    <row r="220" spans="1:33" ht="24.9" customHeight="1">
      <c r="A220" s="592">
        <v>207</v>
      </c>
      <c r="B220" s="488" t="str">
        <f>IF(基本情報入力シート!C259="","",基本情報入力シート!C259)</f>
        <v/>
      </c>
      <c r="C220" s="488"/>
      <c r="D220" s="488"/>
      <c r="E220" s="488"/>
      <c r="F220" s="488"/>
      <c r="G220" s="488"/>
      <c r="H220" s="488"/>
      <c r="I220" s="488"/>
      <c r="J220" s="495" t="str">
        <f>IF(基本情報入力シート!M259="","",基本情報入力シート!M259)</f>
        <v/>
      </c>
      <c r="K220" s="495" t="str">
        <f>IF(基本情報入力シート!R259="","",基本情報入力シート!R259)</f>
        <v/>
      </c>
      <c r="L220" s="495" t="str">
        <f>IF(基本情報入力シート!W259="","",基本情報入力シート!W259)</f>
        <v/>
      </c>
      <c r="M220" s="503" t="str">
        <f>IF(基本情報入力シート!X259="","",基本情報入力シート!X259)</f>
        <v/>
      </c>
      <c r="N220" s="513" t="str">
        <f>IF(基本情報入力シート!Y259="","",基本情報入力シート!Y259)</f>
        <v/>
      </c>
      <c r="O220" s="606"/>
      <c r="P220" s="610"/>
      <c r="Q220" s="610"/>
      <c r="R220" s="614" t="e">
        <v>#N/A</v>
      </c>
      <c r="S220" s="618"/>
      <c r="T220" s="623"/>
      <c r="U220" s="623"/>
      <c r="V220" s="627" t="e">
        <v>#N/A</v>
      </c>
      <c r="W220" s="634"/>
      <c r="X220" s="638"/>
      <c r="Y220" s="614" t="e">
        <v>#N/A</v>
      </c>
      <c r="Z220" s="614"/>
      <c r="AA220" s="618"/>
      <c r="AB220" s="637"/>
      <c r="AC220" s="651" t="e">
        <v>#N/A</v>
      </c>
      <c r="AD220" s="653" t="str">
        <f t="shared" si="6"/>
        <v/>
      </c>
      <c r="AE220" s="583" t="str">
        <f t="shared" si="7"/>
        <v/>
      </c>
      <c r="AF220" s="654" t="str">
        <f>IF(O220="","",'別紙様式3-2（４・５月）'!O222&amp;'別紙様式3-2（４・５月）'!P222&amp;'別紙様式3-2（４・５月）'!Q222&amp;"から"&amp;O220)</f>
        <v/>
      </c>
      <c r="AG220" s="654" t="str">
        <f>IF(OR(W220="",W220="―"),"",'別紙様式3-2（４・５月）'!O222&amp;'別紙様式3-2（４・５月）'!P222&amp;'別紙様式3-2（４・５月）'!Q222&amp;"から"&amp;W220)</f>
        <v/>
      </c>
    </row>
    <row r="221" spans="1:33" ht="24.9" customHeight="1">
      <c r="A221" s="592">
        <v>208</v>
      </c>
      <c r="B221" s="488" t="str">
        <f>IF(基本情報入力シート!C260="","",基本情報入力シート!C260)</f>
        <v/>
      </c>
      <c r="C221" s="488"/>
      <c r="D221" s="488"/>
      <c r="E221" s="488"/>
      <c r="F221" s="488"/>
      <c r="G221" s="488"/>
      <c r="H221" s="488"/>
      <c r="I221" s="488"/>
      <c r="J221" s="495" t="str">
        <f>IF(基本情報入力シート!M260="","",基本情報入力シート!M260)</f>
        <v/>
      </c>
      <c r="K221" s="495" t="str">
        <f>IF(基本情報入力シート!R260="","",基本情報入力シート!R260)</f>
        <v/>
      </c>
      <c r="L221" s="495" t="str">
        <f>IF(基本情報入力シート!W260="","",基本情報入力シート!W260)</f>
        <v/>
      </c>
      <c r="M221" s="503" t="str">
        <f>IF(基本情報入力シート!X260="","",基本情報入力シート!X260)</f>
        <v/>
      </c>
      <c r="N221" s="513" t="str">
        <f>IF(基本情報入力シート!Y260="","",基本情報入力シート!Y260)</f>
        <v/>
      </c>
      <c r="O221" s="606"/>
      <c r="P221" s="610"/>
      <c r="Q221" s="610"/>
      <c r="R221" s="614" t="e">
        <v>#N/A</v>
      </c>
      <c r="S221" s="618"/>
      <c r="T221" s="623"/>
      <c r="U221" s="623"/>
      <c r="V221" s="627" t="e">
        <v>#N/A</v>
      </c>
      <c r="W221" s="634"/>
      <c r="X221" s="638"/>
      <c r="Y221" s="614" t="e">
        <v>#N/A</v>
      </c>
      <c r="Z221" s="614"/>
      <c r="AA221" s="618"/>
      <c r="AB221" s="637"/>
      <c r="AC221" s="651" t="e">
        <v>#N/A</v>
      </c>
      <c r="AD221" s="653" t="str">
        <f t="shared" si="6"/>
        <v/>
      </c>
      <c r="AE221" s="583" t="str">
        <f t="shared" si="7"/>
        <v/>
      </c>
      <c r="AF221" s="654" t="str">
        <f>IF(O221="","",'別紙様式3-2（４・５月）'!O223&amp;'別紙様式3-2（４・５月）'!P223&amp;'別紙様式3-2（４・５月）'!Q223&amp;"から"&amp;O221)</f>
        <v/>
      </c>
      <c r="AG221" s="654" t="str">
        <f>IF(OR(W221="",W221="―"),"",'別紙様式3-2（４・５月）'!O223&amp;'別紙様式3-2（４・５月）'!P223&amp;'別紙様式3-2（４・５月）'!Q223&amp;"から"&amp;W221)</f>
        <v/>
      </c>
    </row>
    <row r="222" spans="1:33" ht="24.9" customHeight="1">
      <c r="A222" s="592">
        <v>209</v>
      </c>
      <c r="B222" s="488" t="str">
        <f>IF(基本情報入力シート!C261="","",基本情報入力シート!C261)</f>
        <v/>
      </c>
      <c r="C222" s="488"/>
      <c r="D222" s="488"/>
      <c r="E222" s="488"/>
      <c r="F222" s="488"/>
      <c r="G222" s="488"/>
      <c r="H222" s="488"/>
      <c r="I222" s="488"/>
      <c r="J222" s="495" t="str">
        <f>IF(基本情報入力シート!M261="","",基本情報入力シート!M261)</f>
        <v/>
      </c>
      <c r="K222" s="495" t="str">
        <f>IF(基本情報入力シート!R261="","",基本情報入力シート!R261)</f>
        <v/>
      </c>
      <c r="L222" s="495" t="str">
        <f>IF(基本情報入力シート!W261="","",基本情報入力シート!W261)</f>
        <v/>
      </c>
      <c r="M222" s="503" t="str">
        <f>IF(基本情報入力シート!X261="","",基本情報入力シート!X261)</f>
        <v/>
      </c>
      <c r="N222" s="513" t="str">
        <f>IF(基本情報入力シート!Y261="","",基本情報入力シート!Y261)</f>
        <v/>
      </c>
      <c r="O222" s="606"/>
      <c r="P222" s="610"/>
      <c r="Q222" s="610"/>
      <c r="R222" s="614" t="e">
        <v>#N/A</v>
      </c>
      <c r="S222" s="618"/>
      <c r="T222" s="623"/>
      <c r="U222" s="623"/>
      <c r="V222" s="627" t="e">
        <v>#N/A</v>
      </c>
      <c r="W222" s="634"/>
      <c r="X222" s="638"/>
      <c r="Y222" s="614" t="e">
        <v>#N/A</v>
      </c>
      <c r="Z222" s="614"/>
      <c r="AA222" s="618"/>
      <c r="AB222" s="637"/>
      <c r="AC222" s="651" t="e">
        <v>#N/A</v>
      </c>
      <c r="AD222" s="653" t="str">
        <f t="shared" si="6"/>
        <v/>
      </c>
      <c r="AE222" s="583" t="str">
        <f t="shared" si="7"/>
        <v/>
      </c>
      <c r="AF222" s="654" t="str">
        <f>IF(O222="","",'別紙様式3-2（４・５月）'!O224&amp;'別紙様式3-2（４・５月）'!P224&amp;'別紙様式3-2（４・５月）'!Q224&amp;"から"&amp;O222)</f>
        <v/>
      </c>
      <c r="AG222" s="654" t="str">
        <f>IF(OR(W222="",W222="―"),"",'別紙様式3-2（４・５月）'!O224&amp;'別紙様式3-2（４・５月）'!P224&amp;'別紙様式3-2（４・５月）'!Q224&amp;"から"&amp;W222)</f>
        <v/>
      </c>
    </row>
    <row r="223" spans="1:33" ht="24.9" customHeight="1">
      <c r="A223" s="592">
        <v>210</v>
      </c>
      <c r="B223" s="488" t="str">
        <f>IF(基本情報入力シート!C262="","",基本情報入力シート!C262)</f>
        <v/>
      </c>
      <c r="C223" s="488"/>
      <c r="D223" s="488"/>
      <c r="E223" s="488"/>
      <c r="F223" s="488"/>
      <c r="G223" s="488"/>
      <c r="H223" s="488"/>
      <c r="I223" s="488"/>
      <c r="J223" s="495" t="str">
        <f>IF(基本情報入力シート!M262="","",基本情報入力シート!M262)</f>
        <v/>
      </c>
      <c r="K223" s="495" t="str">
        <f>IF(基本情報入力シート!R262="","",基本情報入力シート!R262)</f>
        <v/>
      </c>
      <c r="L223" s="495" t="str">
        <f>IF(基本情報入力シート!W262="","",基本情報入力シート!W262)</f>
        <v/>
      </c>
      <c r="M223" s="503" t="str">
        <f>IF(基本情報入力シート!X262="","",基本情報入力シート!X262)</f>
        <v/>
      </c>
      <c r="N223" s="513" t="str">
        <f>IF(基本情報入力シート!Y262="","",基本情報入力シート!Y262)</f>
        <v/>
      </c>
      <c r="O223" s="606"/>
      <c r="P223" s="610"/>
      <c r="Q223" s="610"/>
      <c r="R223" s="614" t="e">
        <v>#N/A</v>
      </c>
      <c r="S223" s="618"/>
      <c r="T223" s="623"/>
      <c r="U223" s="623"/>
      <c r="V223" s="627" t="e">
        <v>#N/A</v>
      </c>
      <c r="W223" s="634"/>
      <c r="X223" s="638"/>
      <c r="Y223" s="614" t="e">
        <v>#N/A</v>
      </c>
      <c r="Z223" s="614"/>
      <c r="AA223" s="618"/>
      <c r="AB223" s="637"/>
      <c r="AC223" s="651" t="e">
        <v>#N/A</v>
      </c>
      <c r="AD223" s="653" t="str">
        <f t="shared" si="6"/>
        <v/>
      </c>
      <c r="AE223" s="583" t="str">
        <f t="shared" si="7"/>
        <v/>
      </c>
      <c r="AF223" s="654" t="str">
        <f>IF(O223="","",'別紙様式3-2（４・５月）'!O225&amp;'別紙様式3-2（４・５月）'!P225&amp;'別紙様式3-2（４・５月）'!Q225&amp;"から"&amp;O223)</f>
        <v/>
      </c>
      <c r="AG223" s="654" t="str">
        <f>IF(OR(W223="",W223="―"),"",'別紙様式3-2（４・５月）'!O225&amp;'別紙様式3-2（４・５月）'!P225&amp;'別紙様式3-2（４・５月）'!Q225&amp;"から"&amp;W223)</f>
        <v/>
      </c>
    </row>
    <row r="224" spans="1:33" ht="24.9" customHeight="1">
      <c r="A224" s="592">
        <v>211</v>
      </c>
      <c r="B224" s="488" t="str">
        <f>IF(基本情報入力シート!C263="","",基本情報入力シート!C263)</f>
        <v/>
      </c>
      <c r="C224" s="488"/>
      <c r="D224" s="488"/>
      <c r="E224" s="488"/>
      <c r="F224" s="488"/>
      <c r="G224" s="488"/>
      <c r="H224" s="488"/>
      <c r="I224" s="488"/>
      <c r="J224" s="495" t="str">
        <f>IF(基本情報入力シート!M263="","",基本情報入力シート!M263)</f>
        <v/>
      </c>
      <c r="K224" s="495" t="str">
        <f>IF(基本情報入力シート!R263="","",基本情報入力シート!R263)</f>
        <v/>
      </c>
      <c r="L224" s="495" t="str">
        <f>IF(基本情報入力シート!W263="","",基本情報入力シート!W263)</f>
        <v/>
      </c>
      <c r="M224" s="503" t="str">
        <f>IF(基本情報入力シート!X263="","",基本情報入力シート!X263)</f>
        <v/>
      </c>
      <c r="N224" s="513" t="str">
        <f>IF(基本情報入力シート!Y263="","",基本情報入力シート!Y263)</f>
        <v/>
      </c>
      <c r="O224" s="606"/>
      <c r="P224" s="610"/>
      <c r="Q224" s="610"/>
      <c r="R224" s="614" t="e">
        <v>#N/A</v>
      </c>
      <c r="S224" s="618"/>
      <c r="T224" s="623"/>
      <c r="U224" s="623"/>
      <c r="V224" s="627" t="e">
        <v>#N/A</v>
      </c>
      <c r="W224" s="634"/>
      <c r="X224" s="638"/>
      <c r="Y224" s="614" t="e">
        <v>#N/A</v>
      </c>
      <c r="Z224" s="614"/>
      <c r="AA224" s="618"/>
      <c r="AB224" s="637"/>
      <c r="AC224" s="651" t="e">
        <v>#N/A</v>
      </c>
      <c r="AD224" s="653" t="str">
        <f t="shared" si="6"/>
        <v/>
      </c>
      <c r="AE224" s="583" t="str">
        <f t="shared" si="7"/>
        <v/>
      </c>
      <c r="AF224" s="654" t="str">
        <f>IF(O224="","",'別紙様式3-2（４・５月）'!O226&amp;'別紙様式3-2（４・５月）'!P226&amp;'別紙様式3-2（４・５月）'!Q226&amp;"から"&amp;O224)</f>
        <v/>
      </c>
      <c r="AG224" s="654" t="str">
        <f>IF(OR(W224="",W224="―"),"",'別紙様式3-2（４・５月）'!O226&amp;'別紙様式3-2（４・５月）'!P226&amp;'別紙様式3-2（４・５月）'!Q226&amp;"から"&amp;W224)</f>
        <v/>
      </c>
    </row>
    <row r="225" spans="1:33" ht="24.9" customHeight="1">
      <c r="A225" s="592">
        <v>212</v>
      </c>
      <c r="B225" s="488" t="str">
        <f>IF(基本情報入力シート!C264="","",基本情報入力シート!C264)</f>
        <v/>
      </c>
      <c r="C225" s="488"/>
      <c r="D225" s="488"/>
      <c r="E225" s="488"/>
      <c r="F225" s="488"/>
      <c r="G225" s="488"/>
      <c r="H225" s="488"/>
      <c r="I225" s="488"/>
      <c r="J225" s="495" t="str">
        <f>IF(基本情報入力シート!M264="","",基本情報入力シート!M264)</f>
        <v/>
      </c>
      <c r="K225" s="495" t="str">
        <f>IF(基本情報入力シート!R264="","",基本情報入力シート!R264)</f>
        <v/>
      </c>
      <c r="L225" s="495" t="str">
        <f>IF(基本情報入力シート!W264="","",基本情報入力シート!W264)</f>
        <v/>
      </c>
      <c r="M225" s="503" t="str">
        <f>IF(基本情報入力シート!X264="","",基本情報入力シート!X264)</f>
        <v/>
      </c>
      <c r="N225" s="513" t="str">
        <f>IF(基本情報入力シート!Y264="","",基本情報入力シート!Y264)</f>
        <v/>
      </c>
      <c r="O225" s="606"/>
      <c r="P225" s="610"/>
      <c r="Q225" s="610"/>
      <c r="R225" s="614" t="e">
        <v>#N/A</v>
      </c>
      <c r="S225" s="618"/>
      <c r="T225" s="623"/>
      <c r="U225" s="623"/>
      <c r="V225" s="627" t="e">
        <v>#N/A</v>
      </c>
      <c r="W225" s="634"/>
      <c r="X225" s="638"/>
      <c r="Y225" s="614" t="e">
        <v>#N/A</v>
      </c>
      <c r="Z225" s="614"/>
      <c r="AA225" s="618"/>
      <c r="AB225" s="637"/>
      <c r="AC225" s="651" t="e">
        <v>#N/A</v>
      </c>
      <c r="AD225" s="653" t="str">
        <f t="shared" si="6"/>
        <v/>
      </c>
      <c r="AE225" s="583" t="str">
        <f t="shared" si="7"/>
        <v/>
      </c>
      <c r="AF225" s="654" t="str">
        <f>IF(O225="","",'別紙様式3-2（４・５月）'!O227&amp;'別紙様式3-2（４・５月）'!P227&amp;'別紙様式3-2（４・５月）'!Q227&amp;"から"&amp;O225)</f>
        <v/>
      </c>
      <c r="AG225" s="654" t="str">
        <f>IF(OR(W225="",W225="―"),"",'別紙様式3-2（４・５月）'!O227&amp;'別紙様式3-2（４・５月）'!P227&amp;'別紙様式3-2（４・５月）'!Q227&amp;"から"&amp;W225)</f>
        <v/>
      </c>
    </row>
    <row r="226" spans="1:33" ht="24.9" customHeight="1">
      <c r="A226" s="592">
        <v>213</v>
      </c>
      <c r="B226" s="488" t="str">
        <f>IF(基本情報入力シート!C265="","",基本情報入力シート!C265)</f>
        <v/>
      </c>
      <c r="C226" s="488"/>
      <c r="D226" s="488"/>
      <c r="E226" s="488"/>
      <c r="F226" s="488"/>
      <c r="G226" s="488"/>
      <c r="H226" s="488"/>
      <c r="I226" s="488"/>
      <c r="J226" s="495" t="str">
        <f>IF(基本情報入力シート!M265="","",基本情報入力シート!M265)</f>
        <v/>
      </c>
      <c r="K226" s="495" t="str">
        <f>IF(基本情報入力シート!R265="","",基本情報入力シート!R265)</f>
        <v/>
      </c>
      <c r="L226" s="495" t="str">
        <f>IF(基本情報入力シート!W265="","",基本情報入力シート!W265)</f>
        <v/>
      </c>
      <c r="M226" s="503" t="str">
        <f>IF(基本情報入力シート!X265="","",基本情報入力シート!X265)</f>
        <v/>
      </c>
      <c r="N226" s="513" t="str">
        <f>IF(基本情報入力シート!Y265="","",基本情報入力シート!Y265)</f>
        <v/>
      </c>
      <c r="O226" s="606"/>
      <c r="P226" s="610"/>
      <c r="Q226" s="610"/>
      <c r="R226" s="614" t="e">
        <v>#N/A</v>
      </c>
      <c r="S226" s="618"/>
      <c r="T226" s="623"/>
      <c r="U226" s="623"/>
      <c r="V226" s="627" t="e">
        <v>#N/A</v>
      </c>
      <c r="W226" s="634"/>
      <c r="X226" s="638"/>
      <c r="Y226" s="614" t="e">
        <v>#N/A</v>
      </c>
      <c r="Z226" s="614"/>
      <c r="AA226" s="618"/>
      <c r="AB226" s="637"/>
      <c r="AC226" s="651" t="e">
        <v>#N/A</v>
      </c>
      <c r="AD226" s="653" t="str">
        <f t="shared" si="6"/>
        <v/>
      </c>
      <c r="AE226" s="583" t="str">
        <f t="shared" si="7"/>
        <v/>
      </c>
      <c r="AF226" s="654" t="str">
        <f>IF(O226="","",'別紙様式3-2（４・５月）'!O228&amp;'別紙様式3-2（４・５月）'!P228&amp;'別紙様式3-2（４・５月）'!Q228&amp;"から"&amp;O226)</f>
        <v/>
      </c>
      <c r="AG226" s="654" t="str">
        <f>IF(OR(W226="",W226="―"),"",'別紙様式3-2（４・５月）'!O228&amp;'別紙様式3-2（４・５月）'!P228&amp;'別紙様式3-2（４・５月）'!Q228&amp;"から"&amp;W226)</f>
        <v/>
      </c>
    </row>
    <row r="227" spans="1:33" ht="24.9" customHeight="1">
      <c r="A227" s="592">
        <v>214</v>
      </c>
      <c r="B227" s="488" t="str">
        <f>IF(基本情報入力シート!C266="","",基本情報入力シート!C266)</f>
        <v/>
      </c>
      <c r="C227" s="488"/>
      <c r="D227" s="488"/>
      <c r="E227" s="488"/>
      <c r="F227" s="488"/>
      <c r="G227" s="488"/>
      <c r="H227" s="488"/>
      <c r="I227" s="488"/>
      <c r="J227" s="495" t="str">
        <f>IF(基本情報入力シート!M266="","",基本情報入力シート!M266)</f>
        <v/>
      </c>
      <c r="K227" s="495" t="str">
        <f>IF(基本情報入力シート!R266="","",基本情報入力シート!R266)</f>
        <v/>
      </c>
      <c r="L227" s="495" t="str">
        <f>IF(基本情報入力シート!W266="","",基本情報入力シート!W266)</f>
        <v/>
      </c>
      <c r="M227" s="503" t="str">
        <f>IF(基本情報入力シート!X266="","",基本情報入力シート!X266)</f>
        <v/>
      </c>
      <c r="N227" s="513" t="str">
        <f>IF(基本情報入力シート!Y266="","",基本情報入力シート!Y266)</f>
        <v/>
      </c>
      <c r="O227" s="606"/>
      <c r="P227" s="610"/>
      <c r="Q227" s="610"/>
      <c r="R227" s="614" t="e">
        <v>#N/A</v>
      </c>
      <c r="S227" s="618"/>
      <c r="T227" s="623"/>
      <c r="U227" s="623"/>
      <c r="V227" s="627" t="e">
        <v>#N/A</v>
      </c>
      <c r="W227" s="634"/>
      <c r="X227" s="638"/>
      <c r="Y227" s="614" t="e">
        <v>#N/A</v>
      </c>
      <c r="Z227" s="614"/>
      <c r="AA227" s="618"/>
      <c r="AB227" s="637"/>
      <c r="AC227" s="651" t="e">
        <v>#N/A</v>
      </c>
      <c r="AD227" s="653" t="str">
        <f t="shared" si="6"/>
        <v/>
      </c>
      <c r="AE227" s="583" t="str">
        <f t="shared" si="7"/>
        <v/>
      </c>
      <c r="AF227" s="654" t="str">
        <f>IF(O227="","",'別紙様式3-2（４・５月）'!O229&amp;'別紙様式3-2（４・５月）'!P229&amp;'別紙様式3-2（４・５月）'!Q229&amp;"から"&amp;O227)</f>
        <v/>
      </c>
      <c r="AG227" s="654" t="str">
        <f>IF(OR(W227="",W227="―"),"",'別紙様式3-2（４・５月）'!O229&amp;'別紙様式3-2（４・５月）'!P229&amp;'別紙様式3-2（４・５月）'!Q229&amp;"から"&amp;W227)</f>
        <v/>
      </c>
    </row>
    <row r="228" spans="1:33" ht="24.9" customHeight="1">
      <c r="A228" s="592">
        <v>215</v>
      </c>
      <c r="B228" s="488" t="str">
        <f>IF(基本情報入力シート!C267="","",基本情報入力シート!C267)</f>
        <v/>
      </c>
      <c r="C228" s="488"/>
      <c r="D228" s="488"/>
      <c r="E228" s="488"/>
      <c r="F228" s="488"/>
      <c r="G228" s="488"/>
      <c r="H228" s="488"/>
      <c r="I228" s="488"/>
      <c r="J228" s="495" t="str">
        <f>IF(基本情報入力シート!M267="","",基本情報入力シート!M267)</f>
        <v/>
      </c>
      <c r="K228" s="495" t="str">
        <f>IF(基本情報入力シート!R267="","",基本情報入力シート!R267)</f>
        <v/>
      </c>
      <c r="L228" s="495" t="str">
        <f>IF(基本情報入力シート!W267="","",基本情報入力シート!W267)</f>
        <v/>
      </c>
      <c r="M228" s="503" t="str">
        <f>IF(基本情報入力シート!X267="","",基本情報入力シート!X267)</f>
        <v/>
      </c>
      <c r="N228" s="513" t="str">
        <f>IF(基本情報入力シート!Y267="","",基本情報入力シート!Y267)</f>
        <v/>
      </c>
      <c r="O228" s="606"/>
      <c r="P228" s="610"/>
      <c r="Q228" s="610"/>
      <c r="R228" s="614" t="e">
        <v>#N/A</v>
      </c>
      <c r="S228" s="618"/>
      <c r="T228" s="623"/>
      <c r="U228" s="623"/>
      <c r="V228" s="627" t="e">
        <v>#N/A</v>
      </c>
      <c r="W228" s="634"/>
      <c r="X228" s="638"/>
      <c r="Y228" s="614" t="e">
        <v>#N/A</v>
      </c>
      <c r="Z228" s="614"/>
      <c r="AA228" s="618"/>
      <c r="AB228" s="637"/>
      <c r="AC228" s="651" t="e">
        <v>#N/A</v>
      </c>
      <c r="AD228" s="653" t="str">
        <f t="shared" si="6"/>
        <v/>
      </c>
      <c r="AE228" s="583" t="str">
        <f t="shared" si="7"/>
        <v/>
      </c>
      <c r="AF228" s="654" t="str">
        <f>IF(O228="","",'別紙様式3-2（４・５月）'!O230&amp;'別紙様式3-2（４・５月）'!P230&amp;'別紙様式3-2（４・５月）'!Q230&amp;"から"&amp;O228)</f>
        <v/>
      </c>
      <c r="AG228" s="654" t="str">
        <f>IF(OR(W228="",W228="―"),"",'別紙様式3-2（４・５月）'!O230&amp;'別紙様式3-2（４・５月）'!P230&amp;'別紙様式3-2（４・５月）'!Q230&amp;"から"&amp;W228)</f>
        <v/>
      </c>
    </row>
    <row r="229" spans="1:33" ht="24.9" customHeight="1">
      <c r="A229" s="592">
        <v>216</v>
      </c>
      <c r="B229" s="488" t="str">
        <f>IF(基本情報入力シート!C268="","",基本情報入力シート!C268)</f>
        <v/>
      </c>
      <c r="C229" s="488"/>
      <c r="D229" s="488"/>
      <c r="E229" s="488"/>
      <c r="F229" s="488"/>
      <c r="G229" s="488"/>
      <c r="H229" s="488"/>
      <c r="I229" s="488"/>
      <c r="J229" s="495" t="str">
        <f>IF(基本情報入力シート!M268="","",基本情報入力シート!M268)</f>
        <v/>
      </c>
      <c r="K229" s="495" t="str">
        <f>IF(基本情報入力シート!R268="","",基本情報入力シート!R268)</f>
        <v/>
      </c>
      <c r="L229" s="495" t="str">
        <f>IF(基本情報入力シート!W268="","",基本情報入力シート!W268)</f>
        <v/>
      </c>
      <c r="M229" s="503" t="str">
        <f>IF(基本情報入力シート!X268="","",基本情報入力シート!X268)</f>
        <v/>
      </c>
      <c r="N229" s="513" t="str">
        <f>IF(基本情報入力シート!Y268="","",基本情報入力シート!Y268)</f>
        <v/>
      </c>
      <c r="O229" s="606"/>
      <c r="P229" s="610"/>
      <c r="Q229" s="610"/>
      <c r="R229" s="614" t="e">
        <v>#N/A</v>
      </c>
      <c r="S229" s="618"/>
      <c r="T229" s="623"/>
      <c r="U229" s="623"/>
      <c r="V229" s="627" t="e">
        <v>#N/A</v>
      </c>
      <c r="W229" s="634"/>
      <c r="X229" s="638"/>
      <c r="Y229" s="614" t="e">
        <v>#N/A</v>
      </c>
      <c r="Z229" s="614"/>
      <c r="AA229" s="618"/>
      <c r="AB229" s="637"/>
      <c r="AC229" s="651" t="e">
        <v>#N/A</v>
      </c>
      <c r="AD229" s="653" t="str">
        <f t="shared" si="6"/>
        <v/>
      </c>
      <c r="AE229" s="583" t="str">
        <f t="shared" si="7"/>
        <v/>
      </c>
      <c r="AF229" s="654" t="str">
        <f>IF(O229="","",'別紙様式3-2（４・５月）'!O231&amp;'別紙様式3-2（４・５月）'!P231&amp;'別紙様式3-2（４・５月）'!Q231&amp;"から"&amp;O229)</f>
        <v/>
      </c>
      <c r="AG229" s="654" t="str">
        <f>IF(OR(W229="",W229="―"),"",'別紙様式3-2（４・５月）'!O231&amp;'別紙様式3-2（４・５月）'!P231&amp;'別紙様式3-2（４・５月）'!Q231&amp;"から"&amp;W229)</f>
        <v/>
      </c>
    </row>
    <row r="230" spans="1:33" ht="24.9" customHeight="1">
      <c r="A230" s="592">
        <v>217</v>
      </c>
      <c r="B230" s="488" t="str">
        <f>IF(基本情報入力シート!C269="","",基本情報入力シート!C269)</f>
        <v/>
      </c>
      <c r="C230" s="488"/>
      <c r="D230" s="488"/>
      <c r="E230" s="488"/>
      <c r="F230" s="488"/>
      <c r="G230" s="488"/>
      <c r="H230" s="488"/>
      <c r="I230" s="488"/>
      <c r="J230" s="495" t="str">
        <f>IF(基本情報入力シート!M269="","",基本情報入力シート!M269)</f>
        <v/>
      </c>
      <c r="K230" s="495" t="str">
        <f>IF(基本情報入力シート!R269="","",基本情報入力シート!R269)</f>
        <v/>
      </c>
      <c r="L230" s="495" t="str">
        <f>IF(基本情報入力シート!W269="","",基本情報入力シート!W269)</f>
        <v/>
      </c>
      <c r="M230" s="503" t="str">
        <f>IF(基本情報入力シート!X269="","",基本情報入力シート!X269)</f>
        <v/>
      </c>
      <c r="N230" s="513" t="str">
        <f>IF(基本情報入力シート!Y269="","",基本情報入力シート!Y269)</f>
        <v/>
      </c>
      <c r="O230" s="606"/>
      <c r="P230" s="610"/>
      <c r="Q230" s="610"/>
      <c r="R230" s="614" t="e">
        <v>#N/A</v>
      </c>
      <c r="S230" s="618"/>
      <c r="T230" s="623"/>
      <c r="U230" s="623"/>
      <c r="V230" s="627" t="e">
        <v>#N/A</v>
      </c>
      <c r="W230" s="634"/>
      <c r="X230" s="638"/>
      <c r="Y230" s="614" t="e">
        <v>#N/A</v>
      </c>
      <c r="Z230" s="614"/>
      <c r="AA230" s="618"/>
      <c r="AB230" s="637"/>
      <c r="AC230" s="651" t="e">
        <v>#N/A</v>
      </c>
      <c r="AD230" s="653" t="str">
        <f t="shared" si="6"/>
        <v/>
      </c>
      <c r="AE230" s="583" t="str">
        <f t="shared" si="7"/>
        <v/>
      </c>
      <c r="AF230" s="654" t="str">
        <f>IF(O230="","",'別紙様式3-2（４・５月）'!O232&amp;'別紙様式3-2（４・５月）'!P232&amp;'別紙様式3-2（４・５月）'!Q232&amp;"から"&amp;O230)</f>
        <v/>
      </c>
      <c r="AG230" s="654" t="str">
        <f>IF(OR(W230="",W230="―"),"",'別紙様式3-2（４・５月）'!O232&amp;'別紙様式3-2（４・５月）'!P232&amp;'別紙様式3-2（４・５月）'!Q232&amp;"から"&amp;W230)</f>
        <v/>
      </c>
    </row>
    <row r="231" spans="1:33" ht="24.9" customHeight="1">
      <c r="A231" s="592">
        <v>218</v>
      </c>
      <c r="B231" s="488" t="str">
        <f>IF(基本情報入力シート!C270="","",基本情報入力シート!C270)</f>
        <v/>
      </c>
      <c r="C231" s="488"/>
      <c r="D231" s="488"/>
      <c r="E231" s="488"/>
      <c r="F231" s="488"/>
      <c r="G231" s="488"/>
      <c r="H231" s="488"/>
      <c r="I231" s="488"/>
      <c r="J231" s="495" t="str">
        <f>IF(基本情報入力シート!M270="","",基本情報入力シート!M270)</f>
        <v/>
      </c>
      <c r="K231" s="495" t="str">
        <f>IF(基本情報入力シート!R270="","",基本情報入力シート!R270)</f>
        <v/>
      </c>
      <c r="L231" s="495" t="str">
        <f>IF(基本情報入力シート!W270="","",基本情報入力シート!W270)</f>
        <v/>
      </c>
      <c r="M231" s="503" t="str">
        <f>IF(基本情報入力シート!X270="","",基本情報入力シート!X270)</f>
        <v/>
      </c>
      <c r="N231" s="513" t="str">
        <f>IF(基本情報入力シート!Y270="","",基本情報入力シート!Y270)</f>
        <v/>
      </c>
      <c r="O231" s="606"/>
      <c r="P231" s="610"/>
      <c r="Q231" s="610"/>
      <c r="R231" s="614" t="e">
        <v>#N/A</v>
      </c>
      <c r="S231" s="618"/>
      <c r="T231" s="623"/>
      <c r="U231" s="623"/>
      <c r="V231" s="627" t="e">
        <v>#N/A</v>
      </c>
      <c r="W231" s="634"/>
      <c r="X231" s="638"/>
      <c r="Y231" s="614" t="e">
        <v>#N/A</v>
      </c>
      <c r="Z231" s="614"/>
      <c r="AA231" s="618"/>
      <c r="AB231" s="637"/>
      <c r="AC231" s="651" t="e">
        <v>#N/A</v>
      </c>
      <c r="AD231" s="653" t="str">
        <f t="shared" si="6"/>
        <v/>
      </c>
      <c r="AE231" s="583" t="str">
        <f t="shared" si="7"/>
        <v/>
      </c>
      <c r="AF231" s="654" t="str">
        <f>IF(O231="","",'別紙様式3-2（４・５月）'!O233&amp;'別紙様式3-2（４・５月）'!P233&amp;'別紙様式3-2（４・５月）'!Q233&amp;"から"&amp;O231)</f>
        <v/>
      </c>
      <c r="AG231" s="654" t="str">
        <f>IF(OR(W231="",W231="―"),"",'別紙様式3-2（４・５月）'!O233&amp;'別紙様式3-2（４・５月）'!P233&amp;'別紙様式3-2（４・５月）'!Q233&amp;"から"&amp;W231)</f>
        <v/>
      </c>
    </row>
    <row r="232" spans="1:33" ht="24.9" customHeight="1">
      <c r="A232" s="592">
        <v>219</v>
      </c>
      <c r="B232" s="488" t="str">
        <f>IF(基本情報入力シート!C271="","",基本情報入力シート!C271)</f>
        <v/>
      </c>
      <c r="C232" s="488"/>
      <c r="D232" s="488"/>
      <c r="E232" s="488"/>
      <c r="F232" s="488"/>
      <c r="G232" s="488"/>
      <c r="H232" s="488"/>
      <c r="I232" s="488"/>
      <c r="J232" s="495" t="str">
        <f>IF(基本情報入力シート!M271="","",基本情報入力シート!M271)</f>
        <v/>
      </c>
      <c r="K232" s="495" t="str">
        <f>IF(基本情報入力シート!R271="","",基本情報入力シート!R271)</f>
        <v/>
      </c>
      <c r="L232" s="495" t="str">
        <f>IF(基本情報入力シート!W271="","",基本情報入力シート!W271)</f>
        <v/>
      </c>
      <c r="M232" s="503" t="str">
        <f>IF(基本情報入力シート!X271="","",基本情報入力シート!X271)</f>
        <v/>
      </c>
      <c r="N232" s="513" t="str">
        <f>IF(基本情報入力シート!Y271="","",基本情報入力シート!Y271)</f>
        <v/>
      </c>
      <c r="O232" s="606"/>
      <c r="P232" s="610"/>
      <c r="Q232" s="610"/>
      <c r="R232" s="614" t="e">
        <v>#N/A</v>
      </c>
      <c r="S232" s="618"/>
      <c r="T232" s="623"/>
      <c r="U232" s="623"/>
      <c r="V232" s="627" t="e">
        <v>#N/A</v>
      </c>
      <c r="W232" s="634"/>
      <c r="X232" s="638"/>
      <c r="Y232" s="614" t="e">
        <v>#N/A</v>
      </c>
      <c r="Z232" s="614"/>
      <c r="AA232" s="618"/>
      <c r="AB232" s="637"/>
      <c r="AC232" s="651" t="e">
        <v>#N/A</v>
      </c>
      <c r="AD232" s="653" t="str">
        <f t="shared" si="6"/>
        <v/>
      </c>
      <c r="AE232" s="583" t="str">
        <f t="shared" si="7"/>
        <v/>
      </c>
      <c r="AF232" s="654" t="str">
        <f>IF(O232="","",'別紙様式3-2（４・５月）'!O234&amp;'別紙様式3-2（４・５月）'!P234&amp;'別紙様式3-2（４・５月）'!Q234&amp;"から"&amp;O232)</f>
        <v/>
      </c>
      <c r="AG232" s="654" t="str">
        <f>IF(OR(W232="",W232="―"),"",'別紙様式3-2（４・５月）'!O234&amp;'別紙様式3-2（４・５月）'!P234&amp;'別紙様式3-2（４・５月）'!Q234&amp;"から"&amp;W232)</f>
        <v/>
      </c>
    </row>
    <row r="233" spans="1:33" ht="24.9" customHeight="1">
      <c r="A233" s="592">
        <v>220</v>
      </c>
      <c r="B233" s="488" t="str">
        <f>IF(基本情報入力シート!C272="","",基本情報入力シート!C272)</f>
        <v/>
      </c>
      <c r="C233" s="488"/>
      <c r="D233" s="488"/>
      <c r="E233" s="488"/>
      <c r="F233" s="488"/>
      <c r="G233" s="488"/>
      <c r="H233" s="488"/>
      <c r="I233" s="488"/>
      <c r="J233" s="495" t="str">
        <f>IF(基本情報入力シート!M272="","",基本情報入力シート!M272)</f>
        <v/>
      </c>
      <c r="K233" s="495" t="str">
        <f>IF(基本情報入力シート!R272="","",基本情報入力シート!R272)</f>
        <v/>
      </c>
      <c r="L233" s="495" t="str">
        <f>IF(基本情報入力シート!W272="","",基本情報入力シート!W272)</f>
        <v/>
      </c>
      <c r="M233" s="503" t="str">
        <f>IF(基本情報入力シート!X272="","",基本情報入力シート!X272)</f>
        <v/>
      </c>
      <c r="N233" s="513" t="str">
        <f>IF(基本情報入力シート!Y272="","",基本情報入力シート!Y272)</f>
        <v/>
      </c>
      <c r="O233" s="606"/>
      <c r="P233" s="610"/>
      <c r="Q233" s="610"/>
      <c r="R233" s="614" t="e">
        <v>#N/A</v>
      </c>
      <c r="S233" s="618"/>
      <c r="T233" s="623"/>
      <c r="U233" s="623"/>
      <c r="V233" s="627" t="e">
        <v>#N/A</v>
      </c>
      <c r="W233" s="634"/>
      <c r="X233" s="638"/>
      <c r="Y233" s="614" t="e">
        <v>#N/A</v>
      </c>
      <c r="Z233" s="614"/>
      <c r="AA233" s="618"/>
      <c r="AB233" s="637"/>
      <c r="AC233" s="651" t="e">
        <v>#N/A</v>
      </c>
      <c r="AD233" s="653" t="str">
        <f t="shared" si="6"/>
        <v/>
      </c>
      <c r="AE233" s="583" t="str">
        <f t="shared" si="7"/>
        <v/>
      </c>
      <c r="AF233" s="654" t="str">
        <f>IF(O233="","",'別紙様式3-2（４・５月）'!O235&amp;'別紙様式3-2（４・５月）'!P235&amp;'別紙様式3-2（４・５月）'!Q235&amp;"から"&amp;O233)</f>
        <v/>
      </c>
      <c r="AG233" s="654" t="str">
        <f>IF(OR(W233="",W233="―"),"",'別紙様式3-2（４・５月）'!O235&amp;'別紙様式3-2（４・５月）'!P235&amp;'別紙様式3-2（４・５月）'!Q235&amp;"から"&amp;W233)</f>
        <v/>
      </c>
    </row>
    <row r="234" spans="1:33" ht="24.9" customHeight="1">
      <c r="A234" s="592">
        <v>221</v>
      </c>
      <c r="B234" s="488" t="str">
        <f>IF(基本情報入力シート!C273="","",基本情報入力シート!C273)</f>
        <v/>
      </c>
      <c r="C234" s="488"/>
      <c r="D234" s="488"/>
      <c r="E234" s="488"/>
      <c r="F234" s="488"/>
      <c r="G234" s="488"/>
      <c r="H234" s="488"/>
      <c r="I234" s="488"/>
      <c r="J234" s="495" t="str">
        <f>IF(基本情報入力シート!M273="","",基本情報入力シート!M273)</f>
        <v/>
      </c>
      <c r="K234" s="495" t="str">
        <f>IF(基本情報入力シート!R273="","",基本情報入力シート!R273)</f>
        <v/>
      </c>
      <c r="L234" s="495" t="str">
        <f>IF(基本情報入力シート!W273="","",基本情報入力シート!W273)</f>
        <v/>
      </c>
      <c r="M234" s="503" t="str">
        <f>IF(基本情報入力シート!X273="","",基本情報入力シート!X273)</f>
        <v/>
      </c>
      <c r="N234" s="513" t="str">
        <f>IF(基本情報入力シート!Y273="","",基本情報入力シート!Y273)</f>
        <v/>
      </c>
      <c r="O234" s="606"/>
      <c r="P234" s="610"/>
      <c r="Q234" s="610"/>
      <c r="R234" s="614" t="e">
        <v>#N/A</v>
      </c>
      <c r="S234" s="618"/>
      <c r="T234" s="623"/>
      <c r="U234" s="623"/>
      <c r="V234" s="627" t="e">
        <v>#N/A</v>
      </c>
      <c r="W234" s="634"/>
      <c r="X234" s="638"/>
      <c r="Y234" s="614" t="e">
        <v>#N/A</v>
      </c>
      <c r="Z234" s="614"/>
      <c r="AA234" s="618"/>
      <c r="AB234" s="637"/>
      <c r="AC234" s="651" t="e">
        <v>#N/A</v>
      </c>
      <c r="AD234" s="653" t="str">
        <f t="shared" si="6"/>
        <v/>
      </c>
      <c r="AE234" s="583" t="str">
        <f t="shared" si="7"/>
        <v/>
      </c>
      <c r="AF234" s="654" t="str">
        <f>IF(O234="","",'別紙様式3-2（４・５月）'!O236&amp;'別紙様式3-2（４・５月）'!P236&amp;'別紙様式3-2（４・５月）'!Q236&amp;"から"&amp;O234)</f>
        <v/>
      </c>
      <c r="AG234" s="654" t="str">
        <f>IF(OR(W234="",W234="―"),"",'別紙様式3-2（４・５月）'!O236&amp;'別紙様式3-2（４・５月）'!P236&amp;'別紙様式3-2（４・５月）'!Q236&amp;"から"&amp;W234)</f>
        <v/>
      </c>
    </row>
    <row r="235" spans="1:33" ht="24.9" customHeight="1">
      <c r="A235" s="592">
        <v>222</v>
      </c>
      <c r="B235" s="488" t="str">
        <f>IF(基本情報入力シート!C274="","",基本情報入力シート!C274)</f>
        <v/>
      </c>
      <c r="C235" s="488"/>
      <c r="D235" s="488"/>
      <c r="E235" s="488"/>
      <c r="F235" s="488"/>
      <c r="G235" s="488"/>
      <c r="H235" s="488"/>
      <c r="I235" s="488"/>
      <c r="J235" s="495" t="str">
        <f>IF(基本情報入力シート!M274="","",基本情報入力シート!M274)</f>
        <v/>
      </c>
      <c r="K235" s="495" t="str">
        <f>IF(基本情報入力シート!R274="","",基本情報入力シート!R274)</f>
        <v/>
      </c>
      <c r="L235" s="495" t="str">
        <f>IF(基本情報入力シート!W274="","",基本情報入力シート!W274)</f>
        <v/>
      </c>
      <c r="M235" s="503" t="str">
        <f>IF(基本情報入力シート!X274="","",基本情報入力シート!X274)</f>
        <v/>
      </c>
      <c r="N235" s="513" t="str">
        <f>IF(基本情報入力シート!Y274="","",基本情報入力シート!Y274)</f>
        <v/>
      </c>
      <c r="O235" s="606"/>
      <c r="P235" s="610"/>
      <c r="Q235" s="610"/>
      <c r="R235" s="614" t="e">
        <v>#N/A</v>
      </c>
      <c r="S235" s="618"/>
      <c r="T235" s="623"/>
      <c r="U235" s="623"/>
      <c r="V235" s="627" t="e">
        <v>#N/A</v>
      </c>
      <c r="W235" s="634"/>
      <c r="X235" s="638"/>
      <c r="Y235" s="614" t="e">
        <v>#N/A</v>
      </c>
      <c r="Z235" s="614"/>
      <c r="AA235" s="618"/>
      <c r="AB235" s="637"/>
      <c r="AC235" s="651" t="e">
        <v>#N/A</v>
      </c>
      <c r="AD235" s="653" t="str">
        <f t="shared" si="6"/>
        <v/>
      </c>
      <c r="AE235" s="583" t="str">
        <f t="shared" si="7"/>
        <v/>
      </c>
      <c r="AF235" s="654" t="str">
        <f>IF(O235="","",'別紙様式3-2（４・５月）'!O237&amp;'別紙様式3-2（４・５月）'!P237&amp;'別紙様式3-2（４・５月）'!Q237&amp;"から"&amp;O235)</f>
        <v/>
      </c>
      <c r="AG235" s="654" t="str">
        <f>IF(OR(W235="",W235="―"),"",'別紙様式3-2（４・５月）'!O237&amp;'別紙様式3-2（４・５月）'!P237&amp;'別紙様式3-2（４・５月）'!Q237&amp;"から"&amp;W235)</f>
        <v/>
      </c>
    </row>
    <row r="236" spans="1:33" ht="24.9" customHeight="1">
      <c r="A236" s="592">
        <v>223</v>
      </c>
      <c r="B236" s="488" t="str">
        <f>IF(基本情報入力シート!C275="","",基本情報入力シート!C275)</f>
        <v/>
      </c>
      <c r="C236" s="488"/>
      <c r="D236" s="488"/>
      <c r="E236" s="488"/>
      <c r="F236" s="488"/>
      <c r="G236" s="488"/>
      <c r="H236" s="488"/>
      <c r="I236" s="488"/>
      <c r="J236" s="495" t="str">
        <f>IF(基本情報入力シート!M275="","",基本情報入力シート!M275)</f>
        <v/>
      </c>
      <c r="K236" s="495" t="str">
        <f>IF(基本情報入力シート!R275="","",基本情報入力シート!R275)</f>
        <v/>
      </c>
      <c r="L236" s="495" t="str">
        <f>IF(基本情報入力シート!W275="","",基本情報入力シート!W275)</f>
        <v/>
      </c>
      <c r="M236" s="503" t="str">
        <f>IF(基本情報入力シート!X275="","",基本情報入力シート!X275)</f>
        <v/>
      </c>
      <c r="N236" s="513" t="str">
        <f>IF(基本情報入力シート!Y275="","",基本情報入力シート!Y275)</f>
        <v/>
      </c>
      <c r="O236" s="606"/>
      <c r="P236" s="610"/>
      <c r="Q236" s="610"/>
      <c r="R236" s="614" t="e">
        <v>#N/A</v>
      </c>
      <c r="S236" s="618"/>
      <c r="T236" s="623"/>
      <c r="U236" s="623"/>
      <c r="V236" s="627" t="e">
        <v>#N/A</v>
      </c>
      <c r="W236" s="634"/>
      <c r="X236" s="638"/>
      <c r="Y236" s="614" t="e">
        <v>#N/A</v>
      </c>
      <c r="Z236" s="614"/>
      <c r="AA236" s="618"/>
      <c r="AB236" s="637"/>
      <c r="AC236" s="651" t="e">
        <v>#N/A</v>
      </c>
      <c r="AD236" s="653" t="str">
        <f t="shared" si="6"/>
        <v/>
      </c>
      <c r="AE236" s="583" t="str">
        <f t="shared" si="7"/>
        <v/>
      </c>
      <c r="AF236" s="654" t="str">
        <f>IF(O236="","",'別紙様式3-2（４・５月）'!O238&amp;'別紙様式3-2（４・５月）'!P238&amp;'別紙様式3-2（４・５月）'!Q238&amp;"から"&amp;O236)</f>
        <v/>
      </c>
      <c r="AG236" s="654" t="str">
        <f>IF(OR(W236="",W236="―"),"",'別紙様式3-2（４・５月）'!O238&amp;'別紙様式3-2（４・５月）'!P238&amp;'別紙様式3-2（４・５月）'!Q238&amp;"から"&amp;W236)</f>
        <v/>
      </c>
    </row>
    <row r="237" spans="1:33" ht="24.9" customHeight="1">
      <c r="A237" s="592">
        <v>224</v>
      </c>
      <c r="B237" s="488" t="str">
        <f>IF(基本情報入力シート!C276="","",基本情報入力シート!C276)</f>
        <v/>
      </c>
      <c r="C237" s="488"/>
      <c r="D237" s="488"/>
      <c r="E237" s="488"/>
      <c r="F237" s="488"/>
      <c r="G237" s="488"/>
      <c r="H237" s="488"/>
      <c r="I237" s="488"/>
      <c r="J237" s="495" t="str">
        <f>IF(基本情報入力シート!M276="","",基本情報入力シート!M276)</f>
        <v/>
      </c>
      <c r="K237" s="495" t="str">
        <f>IF(基本情報入力シート!R276="","",基本情報入力シート!R276)</f>
        <v/>
      </c>
      <c r="L237" s="495" t="str">
        <f>IF(基本情報入力シート!W276="","",基本情報入力シート!W276)</f>
        <v/>
      </c>
      <c r="M237" s="503" t="str">
        <f>IF(基本情報入力シート!X276="","",基本情報入力シート!X276)</f>
        <v/>
      </c>
      <c r="N237" s="513" t="str">
        <f>IF(基本情報入力シート!Y276="","",基本情報入力シート!Y276)</f>
        <v/>
      </c>
      <c r="O237" s="606"/>
      <c r="P237" s="610"/>
      <c r="Q237" s="610"/>
      <c r="R237" s="614" t="e">
        <v>#N/A</v>
      </c>
      <c r="S237" s="618"/>
      <c r="T237" s="623"/>
      <c r="U237" s="623"/>
      <c r="V237" s="627" t="e">
        <v>#N/A</v>
      </c>
      <c r="W237" s="634"/>
      <c r="X237" s="638"/>
      <c r="Y237" s="614" t="e">
        <v>#N/A</v>
      </c>
      <c r="Z237" s="614"/>
      <c r="AA237" s="618"/>
      <c r="AB237" s="637"/>
      <c r="AC237" s="651" t="e">
        <v>#N/A</v>
      </c>
      <c r="AD237" s="653" t="str">
        <f t="shared" si="6"/>
        <v/>
      </c>
      <c r="AE237" s="583" t="str">
        <f t="shared" si="7"/>
        <v/>
      </c>
      <c r="AF237" s="654" t="str">
        <f>IF(O237="","",'別紙様式3-2（４・５月）'!O239&amp;'別紙様式3-2（４・５月）'!P239&amp;'別紙様式3-2（４・５月）'!Q239&amp;"から"&amp;O237)</f>
        <v/>
      </c>
      <c r="AG237" s="654" t="str">
        <f>IF(OR(W237="",W237="―"),"",'別紙様式3-2（４・５月）'!O239&amp;'別紙様式3-2（４・５月）'!P239&amp;'別紙様式3-2（４・５月）'!Q239&amp;"から"&amp;W237)</f>
        <v/>
      </c>
    </row>
    <row r="238" spans="1:33" ht="24.9" customHeight="1">
      <c r="A238" s="592">
        <v>225</v>
      </c>
      <c r="B238" s="488" t="str">
        <f>IF(基本情報入力シート!C277="","",基本情報入力シート!C277)</f>
        <v/>
      </c>
      <c r="C238" s="488"/>
      <c r="D238" s="488"/>
      <c r="E238" s="488"/>
      <c r="F238" s="488"/>
      <c r="G238" s="488"/>
      <c r="H238" s="488"/>
      <c r="I238" s="488"/>
      <c r="J238" s="495" t="str">
        <f>IF(基本情報入力シート!M277="","",基本情報入力シート!M277)</f>
        <v/>
      </c>
      <c r="K238" s="495" t="str">
        <f>IF(基本情報入力シート!R277="","",基本情報入力シート!R277)</f>
        <v/>
      </c>
      <c r="L238" s="495" t="str">
        <f>IF(基本情報入力シート!W277="","",基本情報入力シート!W277)</f>
        <v/>
      </c>
      <c r="M238" s="503" t="str">
        <f>IF(基本情報入力シート!X277="","",基本情報入力シート!X277)</f>
        <v/>
      </c>
      <c r="N238" s="513" t="str">
        <f>IF(基本情報入力シート!Y277="","",基本情報入力シート!Y277)</f>
        <v/>
      </c>
      <c r="O238" s="606"/>
      <c r="P238" s="610"/>
      <c r="Q238" s="610"/>
      <c r="R238" s="614" t="e">
        <v>#N/A</v>
      </c>
      <c r="S238" s="618"/>
      <c r="T238" s="623"/>
      <c r="U238" s="623"/>
      <c r="V238" s="627" t="e">
        <v>#N/A</v>
      </c>
      <c r="W238" s="634"/>
      <c r="X238" s="638"/>
      <c r="Y238" s="614" t="e">
        <v>#N/A</v>
      </c>
      <c r="Z238" s="614"/>
      <c r="AA238" s="618"/>
      <c r="AB238" s="637"/>
      <c r="AC238" s="651" t="e">
        <v>#N/A</v>
      </c>
      <c r="AD238" s="653" t="str">
        <f t="shared" si="6"/>
        <v/>
      </c>
      <c r="AE238" s="583" t="str">
        <f t="shared" si="7"/>
        <v/>
      </c>
      <c r="AF238" s="654" t="str">
        <f>IF(O238="","",'別紙様式3-2（４・５月）'!O240&amp;'別紙様式3-2（４・５月）'!P240&amp;'別紙様式3-2（４・５月）'!Q240&amp;"から"&amp;O238)</f>
        <v/>
      </c>
      <c r="AG238" s="654" t="str">
        <f>IF(OR(W238="",W238="―"),"",'別紙様式3-2（４・５月）'!O240&amp;'別紙様式3-2（４・５月）'!P240&amp;'別紙様式3-2（４・５月）'!Q240&amp;"から"&amp;W238)</f>
        <v/>
      </c>
    </row>
    <row r="239" spans="1:33" ht="24.9" customHeight="1">
      <c r="A239" s="592">
        <v>226</v>
      </c>
      <c r="B239" s="488" t="str">
        <f>IF(基本情報入力シート!C278="","",基本情報入力シート!C278)</f>
        <v/>
      </c>
      <c r="C239" s="488"/>
      <c r="D239" s="488"/>
      <c r="E239" s="488"/>
      <c r="F239" s="488"/>
      <c r="G239" s="488"/>
      <c r="H239" s="488"/>
      <c r="I239" s="488"/>
      <c r="J239" s="495" t="str">
        <f>IF(基本情報入力シート!M278="","",基本情報入力シート!M278)</f>
        <v/>
      </c>
      <c r="K239" s="495" t="str">
        <f>IF(基本情報入力シート!R278="","",基本情報入力シート!R278)</f>
        <v/>
      </c>
      <c r="L239" s="495" t="str">
        <f>IF(基本情報入力シート!W278="","",基本情報入力シート!W278)</f>
        <v/>
      </c>
      <c r="M239" s="503" t="str">
        <f>IF(基本情報入力シート!X278="","",基本情報入力シート!X278)</f>
        <v/>
      </c>
      <c r="N239" s="513" t="str">
        <f>IF(基本情報入力シート!Y278="","",基本情報入力シート!Y278)</f>
        <v/>
      </c>
      <c r="O239" s="606"/>
      <c r="P239" s="610"/>
      <c r="Q239" s="610"/>
      <c r="R239" s="614" t="e">
        <v>#N/A</v>
      </c>
      <c r="S239" s="618"/>
      <c r="T239" s="623"/>
      <c r="U239" s="623"/>
      <c r="V239" s="627" t="e">
        <v>#N/A</v>
      </c>
      <c r="W239" s="634"/>
      <c r="X239" s="638"/>
      <c r="Y239" s="614" t="e">
        <v>#N/A</v>
      </c>
      <c r="Z239" s="614"/>
      <c r="AA239" s="618"/>
      <c r="AB239" s="637"/>
      <c r="AC239" s="651" t="e">
        <v>#N/A</v>
      </c>
      <c r="AD239" s="653" t="str">
        <f t="shared" si="6"/>
        <v/>
      </c>
      <c r="AE239" s="583" t="str">
        <f t="shared" si="7"/>
        <v/>
      </c>
      <c r="AF239" s="654" t="str">
        <f>IF(O239="","",'別紙様式3-2（４・５月）'!O241&amp;'別紙様式3-2（４・５月）'!P241&amp;'別紙様式3-2（４・５月）'!Q241&amp;"から"&amp;O239)</f>
        <v/>
      </c>
      <c r="AG239" s="654" t="str">
        <f>IF(OR(W239="",W239="―"),"",'別紙様式3-2（４・５月）'!O241&amp;'別紙様式3-2（４・５月）'!P241&amp;'別紙様式3-2（４・５月）'!Q241&amp;"から"&amp;W239)</f>
        <v/>
      </c>
    </row>
    <row r="240" spans="1:33" ht="24.9" customHeight="1">
      <c r="A240" s="592">
        <v>227</v>
      </c>
      <c r="B240" s="488" t="str">
        <f>IF(基本情報入力シート!C279="","",基本情報入力シート!C279)</f>
        <v/>
      </c>
      <c r="C240" s="488"/>
      <c r="D240" s="488"/>
      <c r="E240" s="488"/>
      <c r="F240" s="488"/>
      <c r="G240" s="488"/>
      <c r="H240" s="488"/>
      <c r="I240" s="488"/>
      <c r="J240" s="495" t="str">
        <f>IF(基本情報入力シート!M279="","",基本情報入力シート!M279)</f>
        <v/>
      </c>
      <c r="K240" s="495" t="str">
        <f>IF(基本情報入力シート!R279="","",基本情報入力シート!R279)</f>
        <v/>
      </c>
      <c r="L240" s="495" t="str">
        <f>IF(基本情報入力シート!W279="","",基本情報入力シート!W279)</f>
        <v/>
      </c>
      <c r="M240" s="503" t="str">
        <f>IF(基本情報入力シート!X279="","",基本情報入力シート!X279)</f>
        <v/>
      </c>
      <c r="N240" s="513" t="str">
        <f>IF(基本情報入力シート!Y279="","",基本情報入力シート!Y279)</f>
        <v/>
      </c>
      <c r="O240" s="606"/>
      <c r="P240" s="610"/>
      <c r="Q240" s="610"/>
      <c r="R240" s="614" t="e">
        <v>#N/A</v>
      </c>
      <c r="S240" s="618"/>
      <c r="T240" s="623"/>
      <c r="U240" s="623"/>
      <c r="V240" s="627" t="e">
        <v>#N/A</v>
      </c>
      <c r="W240" s="634"/>
      <c r="X240" s="638"/>
      <c r="Y240" s="614" t="e">
        <v>#N/A</v>
      </c>
      <c r="Z240" s="614"/>
      <c r="AA240" s="618"/>
      <c r="AB240" s="637"/>
      <c r="AC240" s="651" t="e">
        <v>#N/A</v>
      </c>
      <c r="AD240" s="653" t="str">
        <f t="shared" si="6"/>
        <v/>
      </c>
      <c r="AE240" s="583" t="str">
        <f t="shared" si="7"/>
        <v/>
      </c>
      <c r="AF240" s="654" t="str">
        <f>IF(O240="","",'別紙様式3-2（４・５月）'!O242&amp;'別紙様式3-2（４・５月）'!P242&amp;'別紙様式3-2（４・５月）'!Q242&amp;"から"&amp;O240)</f>
        <v/>
      </c>
      <c r="AG240" s="654" t="str">
        <f>IF(OR(W240="",W240="―"),"",'別紙様式3-2（４・５月）'!O242&amp;'別紙様式3-2（４・５月）'!P242&amp;'別紙様式3-2（４・５月）'!Q242&amp;"から"&amp;W240)</f>
        <v/>
      </c>
    </row>
    <row r="241" spans="1:33" ht="24.9" customHeight="1">
      <c r="A241" s="592">
        <v>228</v>
      </c>
      <c r="B241" s="488" t="str">
        <f>IF(基本情報入力シート!C280="","",基本情報入力シート!C280)</f>
        <v/>
      </c>
      <c r="C241" s="488"/>
      <c r="D241" s="488"/>
      <c r="E241" s="488"/>
      <c r="F241" s="488"/>
      <c r="G241" s="488"/>
      <c r="H241" s="488"/>
      <c r="I241" s="488"/>
      <c r="J241" s="495" t="str">
        <f>IF(基本情報入力シート!M280="","",基本情報入力シート!M280)</f>
        <v/>
      </c>
      <c r="K241" s="495" t="str">
        <f>IF(基本情報入力シート!R280="","",基本情報入力シート!R280)</f>
        <v/>
      </c>
      <c r="L241" s="495" t="str">
        <f>IF(基本情報入力シート!W280="","",基本情報入力シート!W280)</f>
        <v/>
      </c>
      <c r="M241" s="503" t="str">
        <f>IF(基本情報入力シート!X280="","",基本情報入力シート!X280)</f>
        <v/>
      </c>
      <c r="N241" s="513" t="str">
        <f>IF(基本情報入力シート!Y280="","",基本情報入力シート!Y280)</f>
        <v/>
      </c>
      <c r="O241" s="606"/>
      <c r="P241" s="610"/>
      <c r="Q241" s="610"/>
      <c r="R241" s="614" t="e">
        <v>#N/A</v>
      </c>
      <c r="S241" s="618"/>
      <c r="T241" s="623"/>
      <c r="U241" s="623"/>
      <c r="V241" s="627" t="e">
        <v>#N/A</v>
      </c>
      <c r="W241" s="634"/>
      <c r="X241" s="638"/>
      <c r="Y241" s="614" t="e">
        <v>#N/A</v>
      </c>
      <c r="Z241" s="614"/>
      <c r="AA241" s="618"/>
      <c r="AB241" s="637"/>
      <c r="AC241" s="651" t="e">
        <v>#N/A</v>
      </c>
      <c r="AD241" s="653" t="str">
        <f t="shared" si="6"/>
        <v/>
      </c>
      <c r="AE241" s="583" t="str">
        <f t="shared" si="7"/>
        <v/>
      </c>
      <c r="AF241" s="654" t="str">
        <f>IF(O241="","",'別紙様式3-2（４・５月）'!O243&amp;'別紙様式3-2（４・５月）'!P243&amp;'別紙様式3-2（４・５月）'!Q243&amp;"から"&amp;O241)</f>
        <v/>
      </c>
      <c r="AG241" s="654" t="str">
        <f>IF(OR(W241="",W241="―"),"",'別紙様式3-2（４・５月）'!O243&amp;'別紙様式3-2（４・５月）'!P243&amp;'別紙様式3-2（４・５月）'!Q243&amp;"から"&amp;W241)</f>
        <v/>
      </c>
    </row>
    <row r="242" spans="1:33" ht="24.9" customHeight="1">
      <c r="A242" s="592">
        <v>229</v>
      </c>
      <c r="B242" s="488" t="str">
        <f>IF(基本情報入力シート!C281="","",基本情報入力シート!C281)</f>
        <v/>
      </c>
      <c r="C242" s="488"/>
      <c r="D242" s="488"/>
      <c r="E242" s="488"/>
      <c r="F242" s="488"/>
      <c r="G242" s="488"/>
      <c r="H242" s="488"/>
      <c r="I242" s="488"/>
      <c r="J242" s="495" t="str">
        <f>IF(基本情報入力シート!M281="","",基本情報入力シート!M281)</f>
        <v/>
      </c>
      <c r="K242" s="495" t="str">
        <f>IF(基本情報入力シート!R281="","",基本情報入力シート!R281)</f>
        <v/>
      </c>
      <c r="L242" s="495" t="str">
        <f>IF(基本情報入力シート!W281="","",基本情報入力シート!W281)</f>
        <v/>
      </c>
      <c r="M242" s="503" t="str">
        <f>IF(基本情報入力シート!X281="","",基本情報入力シート!X281)</f>
        <v/>
      </c>
      <c r="N242" s="513" t="str">
        <f>IF(基本情報入力シート!Y281="","",基本情報入力シート!Y281)</f>
        <v/>
      </c>
      <c r="O242" s="606"/>
      <c r="P242" s="610"/>
      <c r="Q242" s="610"/>
      <c r="R242" s="614" t="e">
        <v>#N/A</v>
      </c>
      <c r="S242" s="618"/>
      <c r="T242" s="623"/>
      <c r="U242" s="623"/>
      <c r="V242" s="627" t="e">
        <v>#N/A</v>
      </c>
      <c r="W242" s="634"/>
      <c r="X242" s="638"/>
      <c r="Y242" s="614" t="e">
        <v>#N/A</v>
      </c>
      <c r="Z242" s="614"/>
      <c r="AA242" s="618"/>
      <c r="AB242" s="637"/>
      <c r="AC242" s="651" t="e">
        <v>#N/A</v>
      </c>
      <c r="AD242" s="653" t="str">
        <f t="shared" si="6"/>
        <v/>
      </c>
      <c r="AE242" s="583" t="str">
        <f t="shared" si="7"/>
        <v/>
      </c>
      <c r="AF242" s="654" t="str">
        <f>IF(O242="","",'別紙様式3-2（４・５月）'!O244&amp;'別紙様式3-2（４・５月）'!P244&amp;'別紙様式3-2（４・５月）'!Q244&amp;"から"&amp;O242)</f>
        <v/>
      </c>
      <c r="AG242" s="654" t="str">
        <f>IF(OR(W242="",W242="―"),"",'別紙様式3-2（４・５月）'!O244&amp;'別紙様式3-2（４・５月）'!P244&amp;'別紙様式3-2（４・５月）'!Q244&amp;"から"&amp;W242)</f>
        <v/>
      </c>
    </row>
    <row r="243" spans="1:33" ht="24.9" customHeight="1">
      <c r="A243" s="592">
        <v>230</v>
      </c>
      <c r="B243" s="488" t="str">
        <f>IF(基本情報入力シート!C282="","",基本情報入力シート!C282)</f>
        <v/>
      </c>
      <c r="C243" s="488"/>
      <c r="D243" s="488"/>
      <c r="E243" s="488"/>
      <c r="F243" s="488"/>
      <c r="G243" s="488"/>
      <c r="H243" s="488"/>
      <c r="I243" s="488"/>
      <c r="J243" s="495" t="str">
        <f>IF(基本情報入力シート!M282="","",基本情報入力シート!M282)</f>
        <v/>
      </c>
      <c r="K243" s="495" t="str">
        <f>IF(基本情報入力シート!R282="","",基本情報入力シート!R282)</f>
        <v/>
      </c>
      <c r="L243" s="495" t="str">
        <f>IF(基本情報入力シート!W282="","",基本情報入力シート!W282)</f>
        <v/>
      </c>
      <c r="M243" s="503" t="str">
        <f>IF(基本情報入力シート!X282="","",基本情報入力シート!X282)</f>
        <v/>
      </c>
      <c r="N243" s="513" t="str">
        <f>IF(基本情報入力シート!Y282="","",基本情報入力シート!Y282)</f>
        <v/>
      </c>
      <c r="O243" s="606"/>
      <c r="P243" s="610"/>
      <c r="Q243" s="610"/>
      <c r="R243" s="614" t="e">
        <v>#N/A</v>
      </c>
      <c r="S243" s="618"/>
      <c r="T243" s="623"/>
      <c r="U243" s="623"/>
      <c r="V243" s="627" t="e">
        <v>#N/A</v>
      </c>
      <c r="W243" s="634"/>
      <c r="X243" s="638"/>
      <c r="Y243" s="614" t="e">
        <v>#N/A</v>
      </c>
      <c r="Z243" s="614"/>
      <c r="AA243" s="618"/>
      <c r="AB243" s="637"/>
      <c r="AC243" s="651" t="e">
        <v>#N/A</v>
      </c>
      <c r="AD243" s="653" t="str">
        <f t="shared" si="6"/>
        <v/>
      </c>
      <c r="AE243" s="583" t="str">
        <f t="shared" si="7"/>
        <v/>
      </c>
      <c r="AF243" s="654" t="str">
        <f>IF(O243="","",'別紙様式3-2（４・５月）'!O245&amp;'別紙様式3-2（４・５月）'!P245&amp;'別紙様式3-2（４・５月）'!Q245&amp;"から"&amp;O243)</f>
        <v/>
      </c>
      <c r="AG243" s="654" t="str">
        <f>IF(OR(W243="",W243="―"),"",'別紙様式3-2（４・５月）'!O245&amp;'別紙様式3-2（４・５月）'!P245&amp;'別紙様式3-2（４・５月）'!Q245&amp;"から"&amp;W243)</f>
        <v/>
      </c>
    </row>
    <row r="244" spans="1:33" ht="24.9" customHeight="1">
      <c r="A244" s="592">
        <v>231</v>
      </c>
      <c r="B244" s="488" t="str">
        <f>IF(基本情報入力シート!C283="","",基本情報入力シート!C283)</f>
        <v/>
      </c>
      <c r="C244" s="488"/>
      <c r="D244" s="488"/>
      <c r="E244" s="488"/>
      <c r="F244" s="488"/>
      <c r="G244" s="488"/>
      <c r="H244" s="488"/>
      <c r="I244" s="488"/>
      <c r="J244" s="495" t="str">
        <f>IF(基本情報入力シート!M283="","",基本情報入力シート!M283)</f>
        <v/>
      </c>
      <c r="K244" s="495" t="str">
        <f>IF(基本情報入力シート!R283="","",基本情報入力シート!R283)</f>
        <v/>
      </c>
      <c r="L244" s="495" t="str">
        <f>IF(基本情報入力シート!W283="","",基本情報入力シート!W283)</f>
        <v/>
      </c>
      <c r="M244" s="503" t="str">
        <f>IF(基本情報入力シート!X283="","",基本情報入力シート!X283)</f>
        <v/>
      </c>
      <c r="N244" s="513" t="str">
        <f>IF(基本情報入力シート!Y283="","",基本情報入力シート!Y283)</f>
        <v/>
      </c>
      <c r="O244" s="606"/>
      <c r="P244" s="610"/>
      <c r="Q244" s="610"/>
      <c r="R244" s="614" t="e">
        <v>#N/A</v>
      </c>
      <c r="S244" s="618"/>
      <c r="T244" s="623"/>
      <c r="U244" s="623"/>
      <c r="V244" s="627" t="e">
        <v>#N/A</v>
      </c>
      <c r="W244" s="634"/>
      <c r="X244" s="638"/>
      <c r="Y244" s="614" t="e">
        <v>#N/A</v>
      </c>
      <c r="Z244" s="614"/>
      <c r="AA244" s="618"/>
      <c r="AB244" s="637"/>
      <c r="AC244" s="651" t="e">
        <v>#N/A</v>
      </c>
      <c r="AD244" s="653" t="str">
        <f t="shared" si="6"/>
        <v/>
      </c>
      <c r="AE244" s="583" t="str">
        <f t="shared" si="7"/>
        <v/>
      </c>
      <c r="AF244" s="654" t="str">
        <f>IF(O244="","",'別紙様式3-2（４・５月）'!O246&amp;'別紙様式3-2（４・５月）'!P246&amp;'別紙様式3-2（４・５月）'!Q246&amp;"から"&amp;O244)</f>
        <v/>
      </c>
      <c r="AG244" s="654" t="str">
        <f>IF(OR(W244="",W244="―"),"",'別紙様式3-2（４・５月）'!O246&amp;'別紙様式3-2（４・５月）'!P246&amp;'別紙様式3-2（４・５月）'!Q246&amp;"から"&amp;W244)</f>
        <v/>
      </c>
    </row>
    <row r="245" spans="1:33" ht="24.9" customHeight="1">
      <c r="A245" s="592">
        <v>232</v>
      </c>
      <c r="B245" s="488" t="str">
        <f>IF(基本情報入力シート!C284="","",基本情報入力シート!C284)</f>
        <v/>
      </c>
      <c r="C245" s="488"/>
      <c r="D245" s="488"/>
      <c r="E245" s="488"/>
      <c r="F245" s="488"/>
      <c r="G245" s="488"/>
      <c r="H245" s="488"/>
      <c r="I245" s="488"/>
      <c r="J245" s="495" t="str">
        <f>IF(基本情報入力シート!M284="","",基本情報入力シート!M284)</f>
        <v/>
      </c>
      <c r="K245" s="495" t="str">
        <f>IF(基本情報入力シート!R284="","",基本情報入力シート!R284)</f>
        <v/>
      </c>
      <c r="L245" s="495" t="str">
        <f>IF(基本情報入力シート!W284="","",基本情報入力シート!W284)</f>
        <v/>
      </c>
      <c r="M245" s="503" t="str">
        <f>IF(基本情報入力シート!X284="","",基本情報入力シート!X284)</f>
        <v/>
      </c>
      <c r="N245" s="513" t="str">
        <f>IF(基本情報入力シート!Y284="","",基本情報入力シート!Y284)</f>
        <v/>
      </c>
      <c r="O245" s="606"/>
      <c r="P245" s="610"/>
      <c r="Q245" s="610"/>
      <c r="R245" s="614" t="e">
        <v>#N/A</v>
      </c>
      <c r="S245" s="618"/>
      <c r="T245" s="623"/>
      <c r="U245" s="623"/>
      <c r="V245" s="627" t="e">
        <v>#N/A</v>
      </c>
      <c r="W245" s="634"/>
      <c r="X245" s="638"/>
      <c r="Y245" s="614" t="e">
        <v>#N/A</v>
      </c>
      <c r="Z245" s="614"/>
      <c r="AA245" s="618"/>
      <c r="AB245" s="637"/>
      <c r="AC245" s="651" t="e">
        <v>#N/A</v>
      </c>
      <c r="AD245" s="653" t="str">
        <f t="shared" si="6"/>
        <v/>
      </c>
      <c r="AE245" s="583" t="str">
        <f t="shared" si="7"/>
        <v/>
      </c>
      <c r="AF245" s="654" t="str">
        <f>IF(O245="","",'別紙様式3-2（４・５月）'!O247&amp;'別紙様式3-2（４・５月）'!P247&amp;'別紙様式3-2（４・５月）'!Q247&amp;"から"&amp;O245)</f>
        <v/>
      </c>
      <c r="AG245" s="654" t="str">
        <f>IF(OR(W245="",W245="―"),"",'別紙様式3-2（４・５月）'!O247&amp;'別紙様式3-2（４・５月）'!P247&amp;'別紙様式3-2（４・５月）'!Q247&amp;"から"&amp;W245)</f>
        <v/>
      </c>
    </row>
    <row r="246" spans="1:33" ht="24.9" customHeight="1">
      <c r="A246" s="592">
        <v>233</v>
      </c>
      <c r="B246" s="488" t="str">
        <f>IF(基本情報入力シート!C285="","",基本情報入力シート!C285)</f>
        <v/>
      </c>
      <c r="C246" s="488"/>
      <c r="D246" s="488"/>
      <c r="E246" s="488"/>
      <c r="F246" s="488"/>
      <c r="G246" s="488"/>
      <c r="H246" s="488"/>
      <c r="I246" s="488"/>
      <c r="J246" s="495" t="str">
        <f>IF(基本情報入力シート!M285="","",基本情報入力シート!M285)</f>
        <v/>
      </c>
      <c r="K246" s="495" t="str">
        <f>IF(基本情報入力シート!R285="","",基本情報入力シート!R285)</f>
        <v/>
      </c>
      <c r="L246" s="495" t="str">
        <f>IF(基本情報入力シート!W285="","",基本情報入力シート!W285)</f>
        <v/>
      </c>
      <c r="M246" s="503" t="str">
        <f>IF(基本情報入力シート!X285="","",基本情報入力シート!X285)</f>
        <v/>
      </c>
      <c r="N246" s="513" t="str">
        <f>IF(基本情報入力シート!Y285="","",基本情報入力シート!Y285)</f>
        <v/>
      </c>
      <c r="O246" s="606"/>
      <c r="P246" s="610"/>
      <c r="Q246" s="610"/>
      <c r="R246" s="614" t="e">
        <v>#N/A</v>
      </c>
      <c r="S246" s="618"/>
      <c r="T246" s="623"/>
      <c r="U246" s="623"/>
      <c r="V246" s="627" t="e">
        <v>#N/A</v>
      </c>
      <c r="W246" s="634"/>
      <c r="X246" s="638"/>
      <c r="Y246" s="614" t="e">
        <v>#N/A</v>
      </c>
      <c r="Z246" s="614"/>
      <c r="AA246" s="618"/>
      <c r="AB246" s="637"/>
      <c r="AC246" s="651" t="e">
        <v>#N/A</v>
      </c>
      <c r="AD246" s="653" t="str">
        <f t="shared" si="6"/>
        <v/>
      </c>
      <c r="AE246" s="583" t="str">
        <f t="shared" si="7"/>
        <v/>
      </c>
      <c r="AF246" s="654" t="str">
        <f>IF(O246="","",'別紙様式3-2（４・５月）'!O248&amp;'別紙様式3-2（４・５月）'!P248&amp;'別紙様式3-2（４・５月）'!Q248&amp;"から"&amp;O246)</f>
        <v/>
      </c>
      <c r="AG246" s="654" t="str">
        <f>IF(OR(W246="",W246="―"),"",'別紙様式3-2（４・５月）'!O248&amp;'別紙様式3-2（４・５月）'!P248&amp;'別紙様式3-2（４・５月）'!Q248&amp;"から"&amp;W246)</f>
        <v/>
      </c>
    </row>
    <row r="247" spans="1:33" ht="24.9" customHeight="1">
      <c r="A247" s="592">
        <v>234</v>
      </c>
      <c r="B247" s="488" t="str">
        <f>IF(基本情報入力シート!C286="","",基本情報入力シート!C286)</f>
        <v/>
      </c>
      <c r="C247" s="488"/>
      <c r="D247" s="488"/>
      <c r="E247" s="488"/>
      <c r="F247" s="488"/>
      <c r="G247" s="488"/>
      <c r="H247" s="488"/>
      <c r="I247" s="488"/>
      <c r="J247" s="495" t="str">
        <f>IF(基本情報入力シート!M286="","",基本情報入力シート!M286)</f>
        <v/>
      </c>
      <c r="K247" s="495" t="str">
        <f>IF(基本情報入力シート!R286="","",基本情報入力シート!R286)</f>
        <v/>
      </c>
      <c r="L247" s="495" t="str">
        <f>IF(基本情報入力シート!W286="","",基本情報入力シート!W286)</f>
        <v/>
      </c>
      <c r="M247" s="503" t="str">
        <f>IF(基本情報入力シート!X286="","",基本情報入力シート!X286)</f>
        <v/>
      </c>
      <c r="N247" s="513" t="str">
        <f>IF(基本情報入力シート!Y286="","",基本情報入力シート!Y286)</f>
        <v/>
      </c>
      <c r="O247" s="606"/>
      <c r="P247" s="610"/>
      <c r="Q247" s="610"/>
      <c r="R247" s="614" t="e">
        <v>#N/A</v>
      </c>
      <c r="S247" s="618"/>
      <c r="T247" s="623"/>
      <c r="U247" s="623"/>
      <c r="V247" s="627" t="e">
        <v>#N/A</v>
      </c>
      <c r="W247" s="634"/>
      <c r="X247" s="638"/>
      <c r="Y247" s="614" t="e">
        <v>#N/A</v>
      </c>
      <c r="Z247" s="614"/>
      <c r="AA247" s="618"/>
      <c r="AB247" s="637"/>
      <c r="AC247" s="651" t="e">
        <v>#N/A</v>
      </c>
      <c r="AD247" s="653" t="str">
        <f t="shared" si="6"/>
        <v/>
      </c>
      <c r="AE247" s="583" t="str">
        <f t="shared" si="7"/>
        <v/>
      </c>
      <c r="AF247" s="654" t="str">
        <f>IF(O247="","",'別紙様式3-2（４・５月）'!O249&amp;'別紙様式3-2（４・５月）'!P249&amp;'別紙様式3-2（４・５月）'!Q249&amp;"から"&amp;O247)</f>
        <v/>
      </c>
      <c r="AG247" s="654" t="str">
        <f>IF(OR(W247="",W247="―"),"",'別紙様式3-2（４・５月）'!O249&amp;'別紙様式3-2（４・５月）'!P249&amp;'別紙様式3-2（４・５月）'!Q249&amp;"から"&amp;W247)</f>
        <v/>
      </c>
    </row>
    <row r="248" spans="1:33" ht="24.9" customHeight="1">
      <c r="A248" s="592">
        <v>235</v>
      </c>
      <c r="B248" s="488" t="str">
        <f>IF(基本情報入力シート!C287="","",基本情報入力シート!C287)</f>
        <v/>
      </c>
      <c r="C248" s="488"/>
      <c r="D248" s="488"/>
      <c r="E248" s="488"/>
      <c r="F248" s="488"/>
      <c r="G248" s="488"/>
      <c r="H248" s="488"/>
      <c r="I248" s="488"/>
      <c r="J248" s="495" t="str">
        <f>IF(基本情報入力シート!M287="","",基本情報入力シート!M287)</f>
        <v/>
      </c>
      <c r="K248" s="495" t="str">
        <f>IF(基本情報入力シート!R287="","",基本情報入力シート!R287)</f>
        <v/>
      </c>
      <c r="L248" s="495" t="str">
        <f>IF(基本情報入力シート!W287="","",基本情報入力シート!W287)</f>
        <v/>
      </c>
      <c r="M248" s="503" t="str">
        <f>IF(基本情報入力シート!X287="","",基本情報入力シート!X287)</f>
        <v/>
      </c>
      <c r="N248" s="513" t="str">
        <f>IF(基本情報入力シート!Y287="","",基本情報入力シート!Y287)</f>
        <v/>
      </c>
      <c r="O248" s="606"/>
      <c r="P248" s="610"/>
      <c r="Q248" s="610"/>
      <c r="R248" s="614" t="e">
        <v>#N/A</v>
      </c>
      <c r="S248" s="618"/>
      <c r="T248" s="623"/>
      <c r="U248" s="623"/>
      <c r="V248" s="627" t="e">
        <v>#N/A</v>
      </c>
      <c r="W248" s="634"/>
      <c r="X248" s="638"/>
      <c r="Y248" s="614" t="e">
        <v>#N/A</v>
      </c>
      <c r="Z248" s="614"/>
      <c r="AA248" s="618"/>
      <c r="AB248" s="637"/>
      <c r="AC248" s="651" t="e">
        <v>#N/A</v>
      </c>
      <c r="AD248" s="653" t="str">
        <f t="shared" si="6"/>
        <v/>
      </c>
      <c r="AE248" s="583" t="str">
        <f t="shared" si="7"/>
        <v/>
      </c>
      <c r="AF248" s="654" t="str">
        <f>IF(O248="","",'別紙様式3-2（４・５月）'!O250&amp;'別紙様式3-2（４・５月）'!P250&amp;'別紙様式3-2（４・５月）'!Q250&amp;"から"&amp;O248)</f>
        <v/>
      </c>
      <c r="AG248" s="654" t="str">
        <f>IF(OR(W248="",W248="―"),"",'別紙様式3-2（４・５月）'!O250&amp;'別紙様式3-2（４・５月）'!P250&amp;'別紙様式3-2（４・５月）'!Q250&amp;"から"&amp;W248)</f>
        <v/>
      </c>
    </row>
    <row r="249" spans="1:33" ht="24.9" customHeight="1">
      <c r="A249" s="592">
        <v>236</v>
      </c>
      <c r="B249" s="488" t="str">
        <f>IF(基本情報入力シート!C288="","",基本情報入力シート!C288)</f>
        <v/>
      </c>
      <c r="C249" s="488"/>
      <c r="D249" s="488"/>
      <c r="E249" s="488"/>
      <c r="F249" s="488"/>
      <c r="G249" s="488"/>
      <c r="H249" s="488"/>
      <c r="I249" s="488"/>
      <c r="J249" s="495" t="str">
        <f>IF(基本情報入力シート!M288="","",基本情報入力シート!M288)</f>
        <v/>
      </c>
      <c r="K249" s="495" t="str">
        <f>IF(基本情報入力シート!R288="","",基本情報入力シート!R288)</f>
        <v/>
      </c>
      <c r="L249" s="495" t="str">
        <f>IF(基本情報入力シート!W288="","",基本情報入力シート!W288)</f>
        <v/>
      </c>
      <c r="M249" s="503" t="str">
        <f>IF(基本情報入力シート!X288="","",基本情報入力シート!X288)</f>
        <v/>
      </c>
      <c r="N249" s="513" t="str">
        <f>IF(基本情報入力シート!Y288="","",基本情報入力シート!Y288)</f>
        <v/>
      </c>
      <c r="O249" s="606"/>
      <c r="P249" s="610"/>
      <c r="Q249" s="610"/>
      <c r="R249" s="614" t="e">
        <v>#N/A</v>
      </c>
      <c r="S249" s="618"/>
      <c r="T249" s="623"/>
      <c r="U249" s="623"/>
      <c r="V249" s="627" t="e">
        <v>#N/A</v>
      </c>
      <c r="W249" s="634"/>
      <c r="X249" s="638"/>
      <c r="Y249" s="614" t="e">
        <v>#N/A</v>
      </c>
      <c r="Z249" s="614"/>
      <c r="AA249" s="618"/>
      <c r="AB249" s="637"/>
      <c r="AC249" s="651" t="e">
        <v>#N/A</v>
      </c>
      <c r="AD249" s="653" t="str">
        <f t="shared" si="6"/>
        <v/>
      </c>
      <c r="AE249" s="583" t="str">
        <f t="shared" si="7"/>
        <v/>
      </c>
      <c r="AF249" s="654" t="str">
        <f>IF(O249="","",'別紙様式3-2（４・５月）'!O251&amp;'別紙様式3-2（４・５月）'!P251&amp;'別紙様式3-2（４・５月）'!Q251&amp;"から"&amp;O249)</f>
        <v/>
      </c>
      <c r="AG249" s="654" t="str">
        <f>IF(OR(W249="",W249="―"),"",'別紙様式3-2（４・５月）'!O251&amp;'別紙様式3-2（４・５月）'!P251&amp;'別紙様式3-2（４・５月）'!Q251&amp;"から"&amp;W249)</f>
        <v/>
      </c>
    </row>
    <row r="250" spans="1:33" ht="24.9" customHeight="1">
      <c r="A250" s="592">
        <v>237</v>
      </c>
      <c r="B250" s="488" t="str">
        <f>IF(基本情報入力シート!C289="","",基本情報入力シート!C289)</f>
        <v/>
      </c>
      <c r="C250" s="488"/>
      <c r="D250" s="488"/>
      <c r="E250" s="488"/>
      <c r="F250" s="488"/>
      <c r="G250" s="488"/>
      <c r="H250" s="488"/>
      <c r="I250" s="488"/>
      <c r="J250" s="495" t="str">
        <f>IF(基本情報入力シート!M289="","",基本情報入力シート!M289)</f>
        <v/>
      </c>
      <c r="K250" s="495" t="str">
        <f>IF(基本情報入力シート!R289="","",基本情報入力シート!R289)</f>
        <v/>
      </c>
      <c r="L250" s="495" t="str">
        <f>IF(基本情報入力シート!W289="","",基本情報入力シート!W289)</f>
        <v/>
      </c>
      <c r="M250" s="503" t="str">
        <f>IF(基本情報入力シート!X289="","",基本情報入力シート!X289)</f>
        <v/>
      </c>
      <c r="N250" s="513" t="str">
        <f>IF(基本情報入力シート!Y289="","",基本情報入力シート!Y289)</f>
        <v/>
      </c>
      <c r="O250" s="606"/>
      <c r="P250" s="610"/>
      <c r="Q250" s="610"/>
      <c r="R250" s="614" t="e">
        <v>#N/A</v>
      </c>
      <c r="S250" s="618"/>
      <c r="T250" s="623"/>
      <c r="U250" s="623"/>
      <c r="V250" s="627" t="e">
        <v>#N/A</v>
      </c>
      <c r="W250" s="634"/>
      <c r="X250" s="638"/>
      <c r="Y250" s="614" t="e">
        <v>#N/A</v>
      </c>
      <c r="Z250" s="614"/>
      <c r="AA250" s="618"/>
      <c r="AB250" s="637"/>
      <c r="AC250" s="651" t="e">
        <v>#N/A</v>
      </c>
      <c r="AD250" s="653" t="str">
        <f t="shared" si="6"/>
        <v/>
      </c>
      <c r="AE250" s="583" t="str">
        <f t="shared" si="7"/>
        <v/>
      </c>
      <c r="AF250" s="654" t="str">
        <f>IF(O250="","",'別紙様式3-2（４・５月）'!O252&amp;'別紙様式3-2（４・５月）'!P252&amp;'別紙様式3-2（４・５月）'!Q252&amp;"から"&amp;O250)</f>
        <v/>
      </c>
      <c r="AG250" s="654" t="str">
        <f>IF(OR(W250="",W250="―"),"",'別紙様式3-2（４・５月）'!O252&amp;'別紙様式3-2（４・５月）'!P252&amp;'別紙様式3-2（４・５月）'!Q252&amp;"から"&amp;W250)</f>
        <v/>
      </c>
    </row>
    <row r="251" spans="1:33" ht="24.9" customHeight="1">
      <c r="A251" s="592">
        <v>238</v>
      </c>
      <c r="B251" s="488" t="str">
        <f>IF(基本情報入力シート!C290="","",基本情報入力シート!C290)</f>
        <v/>
      </c>
      <c r="C251" s="488"/>
      <c r="D251" s="488"/>
      <c r="E251" s="488"/>
      <c r="F251" s="488"/>
      <c r="G251" s="488"/>
      <c r="H251" s="488"/>
      <c r="I251" s="488"/>
      <c r="J251" s="495" t="str">
        <f>IF(基本情報入力シート!M290="","",基本情報入力シート!M290)</f>
        <v/>
      </c>
      <c r="K251" s="495" t="str">
        <f>IF(基本情報入力シート!R290="","",基本情報入力シート!R290)</f>
        <v/>
      </c>
      <c r="L251" s="495" t="str">
        <f>IF(基本情報入力シート!W290="","",基本情報入力シート!W290)</f>
        <v/>
      </c>
      <c r="M251" s="503" t="str">
        <f>IF(基本情報入力シート!X290="","",基本情報入力シート!X290)</f>
        <v/>
      </c>
      <c r="N251" s="513" t="str">
        <f>IF(基本情報入力シート!Y290="","",基本情報入力シート!Y290)</f>
        <v/>
      </c>
      <c r="O251" s="606"/>
      <c r="P251" s="610"/>
      <c r="Q251" s="610"/>
      <c r="R251" s="614" t="e">
        <v>#N/A</v>
      </c>
      <c r="S251" s="618"/>
      <c r="T251" s="623"/>
      <c r="U251" s="623"/>
      <c r="V251" s="627" t="e">
        <v>#N/A</v>
      </c>
      <c r="W251" s="634"/>
      <c r="X251" s="638"/>
      <c r="Y251" s="614" t="e">
        <v>#N/A</v>
      </c>
      <c r="Z251" s="614"/>
      <c r="AA251" s="618"/>
      <c r="AB251" s="637"/>
      <c r="AC251" s="651" t="e">
        <v>#N/A</v>
      </c>
      <c r="AD251" s="653" t="str">
        <f t="shared" si="6"/>
        <v/>
      </c>
      <c r="AE251" s="583" t="str">
        <f t="shared" si="7"/>
        <v/>
      </c>
      <c r="AF251" s="654" t="str">
        <f>IF(O251="","",'別紙様式3-2（４・５月）'!O253&amp;'別紙様式3-2（４・５月）'!P253&amp;'別紙様式3-2（４・５月）'!Q253&amp;"から"&amp;O251)</f>
        <v/>
      </c>
      <c r="AG251" s="654" t="str">
        <f>IF(OR(W251="",W251="―"),"",'別紙様式3-2（４・５月）'!O253&amp;'別紙様式3-2（４・５月）'!P253&amp;'別紙様式3-2（４・５月）'!Q253&amp;"から"&amp;W251)</f>
        <v/>
      </c>
    </row>
    <row r="252" spans="1:33" ht="24.9" customHeight="1">
      <c r="A252" s="592">
        <v>239</v>
      </c>
      <c r="B252" s="488" t="str">
        <f>IF(基本情報入力シート!C291="","",基本情報入力シート!C291)</f>
        <v/>
      </c>
      <c r="C252" s="488"/>
      <c r="D252" s="488"/>
      <c r="E252" s="488"/>
      <c r="F252" s="488"/>
      <c r="G252" s="488"/>
      <c r="H252" s="488"/>
      <c r="I252" s="488"/>
      <c r="J252" s="495" t="str">
        <f>IF(基本情報入力シート!M291="","",基本情報入力シート!M291)</f>
        <v/>
      </c>
      <c r="K252" s="495" t="str">
        <f>IF(基本情報入力シート!R291="","",基本情報入力シート!R291)</f>
        <v/>
      </c>
      <c r="L252" s="495" t="str">
        <f>IF(基本情報入力シート!W291="","",基本情報入力シート!W291)</f>
        <v/>
      </c>
      <c r="M252" s="503" t="str">
        <f>IF(基本情報入力シート!X291="","",基本情報入力シート!X291)</f>
        <v/>
      </c>
      <c r="N252" s="513" t="str">
        <f>IF(基本情報入力シート!Y291="","",基本情報入力シート!Y291)</f>
        <v/>
      </c>
      <c r="O252" s="606"/>
      <c r="P252" s="610"/>
      <c r="Q252" s="610"/>
      <c r="R252" s="614" t="e">
        <v>#N/A</v>
      </c>
      <c r="S252" s="618"/>
      <c r="T252" s="623"/>
      <c r="U252" s="623"/>
      <c r="V252" s="627" t="e">
        <v>#N/A</v>
      </c>
      <c r="W252" s="634"/>
      <c r="X252" s="638"/>
      <c r="Y252" s="614" t="e">
        <v>#N/A</v>
      </c>
      <c r="Z252" s="614"/>
      <c r="AA252" s="618"/>
      <c r="AB252" s="637"/>
      <c r="AC252" s="651" t="e">
        <v>#N/A</v>
      </c>
      <c r="AD252" s="653" t="str">
        <f t="shared" si="6"/>
        <v/>
      </c>
      <c r="AE252" s="583" t="str">
        <f t="shared" si="7"/>
        <v/>
      </c>
      <c r="AF252" s="654" t="str">
        <f>IF(O252="","",'別紙様式3-2（４・５月）'!O254&amp;'別紙様式3-2（４・５月）'!P254&amp;'別紙様式3-2（４・５月）'!Q254&amp;"から"&amp;O252)</f>
        <v/>
      </c>
      <c r="AG252" s="654" t="str">
        <f>IF(OR(W252="",W252="―"),"",'別紙様式3-2（４・５月）'!O254&amp;'別紙様式3-2（４・５月）'!P254&amp;'別紙様式3-2（４・５月）'!Q254&amp;"から"&amp;W252)</f>
        <v/>
      </c>
    </row>
    <row r="253" spans="1:33" ht="24.9" customHeight="1">
      <c r="A253" s="592">
        <v>240</v>
      </c>
      <c r="B253" s="488" t="str">
        <f>IF(基本情報入力シート!C292="","",基本情報入力シート!C292)</f>
        <v/>
      </c>
      <c r="C253" s="488"/>
      <c r="D253" s="488"/>
      <c r="E253" s="488"/>
      <c r="F253" s="488"/>
      <c r="G253" s="488"/>
      <c r="H253" s="488"/>
      <c r="I253" s="488"/>
      <c r="J253" s="495" t="str">
        <f>IF(基本情報入力シート!M292="","",基本情報入力シート!M292)</f>
        <v/>
      </c>
      <c r="K253" s="495" t="str">
        <f>IF(基本情報入力シート!R292="","",基本情報入力シート!R292)</f>
        <v/>
      </c>
      <c r="L253" s="495" t="str">
        <f>IF(基本情報入力シート!W292="","",基本情報入力シート!W292)</f>
        <v/>
      </c>
      <c r="M253" s="503" t="str">
        <f>IF(基本情報入力シート!X292="","",基本情報入力シート!X292)</f>
        <v/>
      </c>
      <c r="N253" s="513" t="str">
        <f>IF(基本情報入力シート!Y292="","",基本情報入力シート!Y292)</f>
        <v/>
      </c>
      <c r="O253" s="606"/>
      <c r="P253" s="610"/>
      <c r="Q253" s="610"/>
      <c r="R253" s="614" t="e">
        <v>#N/A</v>
      </c>
      <c r="S253" s="618"/>
      <c r="T253" s="623"/>
      <c r="U253" s="623"/>
      <c r="V253" s="627" t="e">
        <v>#N/A</v>
      </c>
      <c r="W253" s="634"/>
      <c r="X253" s="638"/>
      <c r="Y253" s="614" t="e">
        <v>#N/A</v>
      </c>
      <c r="Z253" s="614"/>
      <c r="AA253" s="618"/>
      <c r="AB253" s="637"/>
      <c r="AC253" s="651" t="e">
        <v>#N/A</v>
      </c>
      <c r="AD253" s="653" t="str">
        <f t="shared" si="6"/>
        <v/>
      </c>
      <c r="AE253" s="583" t="str">
        <f t="shared" si="7"/>
        <v/>
      </c>
      <c r="AF253" s="654" t="str">
        <f>IF(O253="","",'別紙様式3-2（４・５月）'!O255&amp;'別紙様式3-2（４・５月）'!P255&amp;'別紙様式3-2（４・５月）'!Q255&amp;"から"&amp;O253)</f>
        <v/>
      </c>
      <c r="AG253" s="654" t="str">
        <f>IF(OR(W253="",W253="―"),"",'別紙様式3-2（４・５月）'!O255&amp;'別紙様式3-2（４・５月）'!P255&amp;'別紙様式3-2（４・５月）'!Q255&amp;"から"&amp;W253)</f>
        <v/>
      </c>
    </row>
    <row r="254" spans="1:33" ht="24.9" customHeight="1">
      <c r="A254" s="592">
        <v>241</v>
      </c>
      <c r="B254" s="488" t="str">
        <f>IF(基本情報入力シート!C293="","",基本情報入力シート!C293)</f>
        <v/>
      </c>
      <c r="C254" s="488"/>
      <c r="D254" s="488"/>
      <c r="E254" s="488"/>
      <c r="F254" s="488"/>
      <c r="G254" s="488"/>
      <c r="H254" s="488"/>
      <c r="I254" s="488"/>
      <c r="J254" s="495" t="str">
        <f>IF(基本情報入力シート!M293="","",基本情報入力シート!M293)</f>
        <v/>
      </c>
      <c r="K254" s="495" t="str">
        <f>IF(基本情報入力シート!R293="","",基本情報入力シート!R293)</f>
        <v/>
      </c>
      <c r="L254" s="495" t="str">
        <f>IF(基本情報入力シート!W293="","",基本情報入力シート!W293)</f>
        <v/>
      </c>
      <c r="M254" s="503" t="str">
        <f>IF(基本情報入力シート!X293="","",基本情報入力シート!X293)</f>
        <v/>
      </c>
      <c r="N254" s="513" t="str">
        <f>IF(基本情報入力シート!Y293="","",基本情報入力シート!Y293)</f>
        <v/>
      </c>
      <c r="O254" s="606"/>
      <c r="P254" s="610"/>
      <c r="Q254" s="610"/>
      <c r="R254" s="614" t="e">
        <v>#N/A</v>
      </c>
      <c r="S254" s="618"/>
      <c r="T254" s="623"/>
      <c r="U254" s="623"/>
      <c r="V254" s="627" t="e">
        <v>#N/A</v>
      </c>
      <c r="W254" s="634"/>
      <c r="X254" s="638"/>
      <c r="Y254" s="614" t="e">
        <v>#N/A</v>
      </c>
      <c r="Z254" s="614"/>
      <c r="AA254" s="618"/>
      <c r="AB254" s="637"/>
      <c r="AC254" s="651" t="e">
        <v>#N/A</v>
      </c>
      <c r="AD254" s="653" t="str">
        <f t="shared" si="6"/>
        <v/>
      </c>
      <c r="AE254" s="583" t="str">
        <f t="shared" si="7"/>
        <v/>
      </c>
      <c r="AF254" s="654" t="str">
        <f>IF(O254="","",'別紙様式3-2（４・５月）'!O256&amp;'別紙様式3-2（４・５月）'!P256&amp;'別紙様式3-2（４・５月）'!Q256&amp;"から"&amp;O254)</f>
        <v/>
      </c>
      <c r="AG254" s="654" t="str">
        <f>IF(OR(W254="",W254="―"),"",'別紙様式3-2（４・５月）'!O256&amp;'別紙様式3-2（４・５月）'!P256&amp;'別紙様式3-2（４・５月）'!Q256&amp;"から"&amp;W254)</f>
        <v/>
      </c>
    </row>
    <row r="255" spans="1:33" ht="24.9" customHeight="1">
      <c r="A255" s="592">
        <v>242</v>
      </c>
      <c r="B255" s="488" t="str">
        <f>IF(基本情報入力シート!C294="","",基本情報入力シート!C294)</f>
        <v/>
      </c>
      <c r="C255" s="488"/>
      <c r="D255" s="488"/>
      <c r="E255" s="488"/>
      <c r="F255" s="488"/>
      <c r="G255" s="488"/>
      <c r="H255" s="488"/>
      <c r="I255" s="488"/>
      <c r="J255" s="495" t="str">
        <f>IF(基本情報入力シート!M294="","",基本情報入力シート!M294)</f>
        <v/>
      </c>
      <c r="K255" s="495" t="str">
        <f>IF(基本情報入力シート!R294="","",基本情報入力シート!R294)</f>
        <v/>
      </c>
      <c r="L255" s="495" t="str">
        <f>IF(基本情報入力シート!W294="","",基本情報入力シート!W294)</f>
        <v/>
      </c>
      <c r="M255" s="503" t="str">
        <f>IF(基本情報入力シート!X294="","",基本情報入力シート!X294)</f>
        <v/>
      </c>
      <c r="N255" s="513" t="str">
        <f>IF(基本情報入力シート!Y294="","",基本情報入力シート!Y294)</f>
        <v/>
      </c>
      <c r="O255" s="606"/>
      <c r="P255" s="610"/>
      <c r="Q255" s="610"/>
      <c r="R255" s="614" t="e">
        <v>#N/A</v>
      </c>
      <c r="S255" s="618"/>
      <c r="T255" s="623"/>
      <c r="U255" s="623"/>
      <c r="V255" s="627" t="e">
        <v>#N/A</v>
      </c>
      <c r="W255" s="634"/>
      <c r="X255" s="638"/>
      <c r="Y255" s="614" t="e">
        <v>#N/A</v>
      </c>
      <c r="Z255" s="614"/>
      <c r="AA255" s="618"/>
      <c r="AB255" s="637"/>
      <c r="AC255" s="651" t="e">
        <v>#N/A</v>
      </c>
      <c r="AD255" s="653" t="str">
        <f t="shared" si="6"/>
        <v/>
      </c>
      <c r="AE255" s="583" t="str">
        <f t="shared" si="7"/>
        <v/>
      </c>
      <c r="AF255" s="654" t="str">
        <f>IF(O255="","",'別紙様式3-2（４・５月）'!O257&amp;'別紙様式3-2（４・５月）'!P257&amp;'別紙様式3-2（４・５月）'!Q257&amp;"から"&amp;O255)</f>
        <v/>
      </c>
      <c r="AG255" s="654" t="str">
        <f>IF(OR(W255="",W255="―"),"",'別紙様式3-2（４・５月）'!O257&amp;'別紙様式3-2（４・５月）'!P257&amp;'別紙様式3-2（４・５月）'!Q257&amp;"から"&amp;W255)</f>
        <v/>
      </c>
    </row>
    <row r="256" spans="1:33" ht="24.9" customHeight="1">
      <c r="A256" s="592">
        <v>243</v>
      </c>
      <c r="B256" s="488" t="str">
        <f>IF(基本情報入力シート!C295="","",基本情報入力シート!C295)</f>
        <v/>
      </c>
      <c r="C256" s="488"/>
      <c r="D256" s="488"/>
      <c r="E256" s="488"/>
      <c r="F256" s="488"/>
      <c r="G256" s="488"/>
      <c r="H256" s="488"/>
      <c r="I256" s="488"/>
      <c r="J256" s="495" t="str">
        <f>IF(基本情報入力シート!M295="","",基本情報入力シート!M295)</f>
        <v/>
      </c>
      <c r="K256" s="495" t="str">
        <f>IF(基本情報入力シート!R295="","",基本情報入力シート!R295)</f>
        <v/>
      </c>
      <c r="L256" s="495" t="str">
        <f>IF(基本情報入力シート!W295="","",基本情報入力シート!W295)</f>
        <v/>
      </c>
      <c r="M256" s="503" t="str">
        <f>IF(基本情報入力シート!X295="","",基本情報入力シート!X295)</f>
        <v/>
      </c>
      <c r="N256" s="513" t="str">
        <f>IF(基本情報入力シート!Y295="","",基本情報入力シート!Y295)</f>
        <v/>
      </c>
      <c r="O256" s="606"/>
      <c r="P256" s="610"/>
      <c r="Q256" s="610"/>
      <c r="R256" s="614" t="e">
        <v>#N/A</v>
      </c>
      <c r="S256" s="618"/>
      <c r="T256" s="623"/>
      <c r="U256" s="623"/>
      <c r="V256" s="627" t="e">
        <v>#N/A</v>
      </c>
      <c r="W256" s="634"/>
      <c r="X256" s="638"/>
      <c r="Y256" s="614" t="e">
        <v>#N/A</v>
      </c>
      <c r="Z256" s="614"/>
      <c r="AA256" s="618"/>
      <c r="AB256" s="637"/>
      <c r="AC256" s="651" t="e">
        <v>#N/A</v>
      </c>
      <c r="AD256" s="653" t="str">
        <f t="shared" si="6"/>
        <v/>
      </c>
      <c r="AE256" s="583" t="str">
        <f t="shared" si="7"/>
        <v/>
      </c>
      <c r="AF256" s="654" t="str">
        <f>IF(O256="","",'別紙様式3-2（４・５月）'!O258&amp;'別紙様式3-2（４・５月）'!P258&amp;'別紙様式3-2（４・５月）'!Q258&amp;"から"&amp;O256)</f>
        <v/>
      </c>
      <c r="AG256" s="654" t="str">
        <f>IF(OR(W256="",W256="―"),"",'別紙様式3-2（４・５月）'!O258&amp;'別紙様式3-2（４・５月）'!P258&amp;'別紙様式3-2（４・５月）'!Q258&amp;"から"&amp;W256)</f>
        <v/>
      </c>
    </row>
    <row r="257" spans="1:33" ht="24.9" customHeight="1">
      <c r="A257" s="592">
        <v>244</v>
      </c>
      <c r="B257" s="488" t="str">
        <f>IF(基本情報入力シート!C296="","",基本情報入力シート!C296)</f>
        <v/>
      </c>
      <c r="C257" s="488"/>
      <c r="D257" s="488"/>
      <c r="E257" s="488"/>
      <c r="F257" s="488"/>
      <c r="G257" s="488"/>
      <c r="H257" s="488"/>
      <c r="I257" s="488"/>
      <c r="J257" s="495" t="str">
        <f>IF(基本情報入力シート!M296="","",基本情報入力シート!M296)</f>
        <v/>
      </c>
      <c r="K257" s="495" t="str">
        <f>IF(基本情報入力シート!R296="","",基本情報入力シート!R296)</f>
        <v/>
      </c>
      <c r="L257" s="495" t="str">
        <f>IF(基本情報入力シート!W296="","",基本情報入力シート!W296)</f>
        <v/>
      </c>
      <c r="M257" s="503" t="str">
        <f>IF(基本情報入力シート!X296="","",基本情報入力シート!X296)</f>
        <v/>
      </c>
      <c r="N257" s="513" t="str">
        <f>IF(基本情報入力シート!Y296="","",基本情報入力シート!Y296)</f>
        <v/>
      </c>
      <c r="O257" s="606"/>
      <c r="P257" s="610"/>
      <c r="Q257" s="610"/>
      <c r="R257" s="614" t="e">
        <v>#N/A</v>
      </c>
      <c r="S257" s="618"/>
      <c r="T257" s="623"/>
      <c r="U257" s="623"/>
      <c r="V257" s="627" t="e">
        <v>#N/A</v>
      </c>
      <c r="W257" s="634"/>
      <c r="X257" s="638"/>
      <c r="Y257" s="614" t="e">
        <v>#N/A</v>
      </c>
      <c r="Z257" s="614"/>
      <c r="AA257" s="618"/>
      <c r="AB257" s="637"/>
      <c r="AC257" s="651" t="e">
        <v>#N/A</v>
      </c>
      <c r="AD257" s="653" t="str">
        <f t="shared" si="6"/>
        <v/>
      </c>
      <c r="AE257" s="583" t="str">
        <f t="shared" si="7"/>
        <v/>
      </c>
      <c r="AF257" s="654" t="str">
        <f>IF(O257="","",'別紙様式3-2（４・５月）'!O259&amp;'別紙様式3-2（４・５月）'!P259&amp;'別紙様式3-2（４・５月）'!Q259&amp;"から"&amp;O257)</f>
        <v/>
      </c>
      <c r="AG257" s="654" t="str">
        <f>IF(OR(W257="",W257="―"),"",'別紙様式3-2（４・５月）'!O259&amp;'別紙様式3-2（４・５月）'!P259&amp;'別紙様式3-2（４・５月）'!Q259&amp;"から"&amp;W257)</f>
        <v/>
      </c>
    </row>
    <row r="258" spans="1:33" ht="24.9" customHeight="1">
      <c r="A258" s="592">
        <v>245</v>
      </c>
      <c r="B258" s="488" t="str">
        <f>IF(基本情報入力シート!C297="","",基本情報入力シート!C297)</f>
        <v/>
      </c>
      <c r="C258" s="488"/>
      <c r="D258" s="488"/>
      <c r="E258" s="488"/>
      <c r="F258" s="488"/>
      <c r="G258" s="488"/>
      <c r="H258" s="488"/>
      <c r="I258" s="488"/>
      <c r="J258" s="495" t="str">
        <f>IF(基本情報入力シート!M297="","",基本情報入力シート!M297)</f>
        <v/>
      </c>
      <c r="K258" s="495" t="str">
        <f>IF(基本情報入力シート!R297="","",基本情報入力シート!R297)</f>
        <v/>
      </c>
      <c r="L258" s="495" t="str">
        <f>IF(基本情報入力シート!W297="","",基本情報入力シート!W297)</f>
        <v/>
      </c>
      <c r="M258" s="503" t="str">
        <f>IF(基本情報入力シート!X297="","",基本情報入力シート!X297)</f>
        <v/>
      </c>
      <c r="N258" s="513" t="str">
        <f>IF(基本情報入力シート!Y297="","",基本情報入力シート!Y297)</f>
        <v/>
      </c>
      <c r="O258" s="606"/>
      <c r="P258" s="610"/>
      <c r="Q258" s="610"/>
      <c r="R258" s="614" t="e">
        <v>#N/A</v>
      </c>
      <c r="S258" s="618"/>
      <c r="T258" s="623"/>
      <c r="U258" s="623"/>
      <c r="V258" s="627" t="e">
        <v>#N/A</v>
      </c>
      <c r="W258" s="634"/>
      <c r="X258" s="638"/>
      <c r="Y258" s="614" t="e">
        <v>#N/A</v>
      </c>
      <c r="Z258" s="614"/>
      <c r="AA258" s="618"/>
      <c r="AB258" s="637"/>
      <c r="AC258" s="651" t="e">
        <v>#N/A</v>
      </c>
      <c r="AD258" s="653" t="str">
        <f t="shared" si="6"/>
        <v/>
      </c>
      <c r="AE258" s="583" t="str">
        <f t="shared" si="7"/>
        <v/>
      </c>
      <c r="AF258" s="654" t="str">
        <f>IF(O258="","",'別紙様式3-2（４・５月）'!O260&amp;'別紙様式3-2（４・５月）'!P260&amp;'別紙様式3-2（４・５月）'!Q260&amp;"から"&amp;O258)</f>
        <v/>
      </c>
      <c r="AG258" s="654" t="str">
        <f>IF(OR(W258="",W258="―"),"",'別紙様式3-2（４・５月）'!O260&amp;'別紙様式3-2（４・５月）'!P260&amp;'別紙様式3-2（４・５月）'!Q260&amp;"から"&amp;W258)</f>
        <v/>
      </c>
    </row>
    <row r="259" spans="1:33" ht="24.9" customHeight="1">
      <c r="A259" s="592">
        <v>246</v>
      </c>
      <c r="B259" s="488" t="str">
        <f>IF(基本情報入力シート!C298="","",基本情報入力シート!C298)</f>
        <v/>
      </c>
      <c r="C259" s="488"/>
      <c r="D259" s="488"/>
      <c r="E259" s="488"/>
      <c r="F259" s="488"/>
      <c r="G259" s="488"/>
      <c r="H259" s="488"/>
      <c r="I259" s="488"/>
      <c r="J259" s="495" t="str">
        <f>IF(基本情報入力シート!M298="","",基本情報入力シート!M298)</f>
        <v/>
      </c>
      <c r="K259" s="495" t="str">
        <f>IF(基本情報入力シート!R298="","",基本情報入力シート!R298)</f>
        <v/>
      </c>
      <c r="L259" s="495" t="str">
        <f>IF(基本情報入力シート!W298="","",基本情報入力シート!W298)</f>
        <v/>
      </c>
      <c r="M259" s="503" t="str">
        <f>IF(基本情報入力シート!X298="","",基本情報入力シート!X298)</f>
        <v/>
      </c>
      <c r="N259" s="513" t="str">
        <f>IF(基本情報入力シート!Y298="","",基本情報入力シート!Y298)</f>
        <v/>
      </c>
      <c r="O259" s="606"/>
      <c r="P259" s="610"/>
      <c r="Q259" s="610"/>
      <c r="R259" s="614" t="e">
        <v>#N/A</v>
      </c>
      <c r="S259" s="618"/>
      <c r="T259" s="623"/>
      <c r="U259" s="623"/>
      <c r="V259" s="627" t="e">
        <v>#N/A</v>
      </c>
      <c r="W259" s="634"/>
      <c r="X259" s="638"/>
      <c r="Y259" s="614" t="e">
        <v>#N/A</v>
      </c>
      <c r="Z259" s="614"/>
      <c r="AA259" s="618"/>
      <c r="AB259" s="637"/>
      <c r="AC259" s="651" t="e">
        <v>#N/A</v>
      </c>
      <c r="AD259" s="653" t="str">
        <f t="shared" si="6"/>
        <v/>
      </c>
      <c r="AE259" s="583" t="str">
        <f t="shared" si="7"/>
        <v/>
      </c>
      <c r="AF259" s="654" t="str">
        <f>IF(O259="","",'別紙様式3-2（４・５月）'!O261&amp;'別紙様式3-2（４・５月）'!P261&amp;'別紙様式3-2（４・５月）'!Q261&amp;"から"&amp;O259)</f>
        <v/>
      </c>
      <c r="AG259" s="654" t="str">
        <f>IF(OR(W259="",W259="―"),"",'別紙様式3-2（４・５月）'!O261&amp;'別紙様式3-2（４・５月）'!P261&amp;'別紙様式3-2（４・５月）'!Q261&amp;"から"&amp;W259)</f>
        <v/>
      </c>
    </row>
    <row r="260" spans="1:33" ht="24.9" customHeight="1">
      <c r="A260" s="592">
        <v>247</v>
      </c>
      <c r="B260" s="488" t="str">
        <f>IF(基本情報入力シート!C299="","",基本情報入力シート!C299)</f>
        <v/>
      </c>
      <c r="C260" s="488"/>
      <c r="D260" s="488"/>
      <c r="E260" s="488"/>
      <c r="F260" s="488"/>
      <c r="G260" s="488"/>
      <c r="H260" s="488"/>
      <c r="I260" s="488"/>
      <c r="J260" s="495" t="str">
        <f>IF(基本情報入力シート!M299="","",基本情報入力シート!M299)</f>
        <v/>
      </c>
      <c r="K260" s="495" t="str">
        <f>IF(基本情報入力シート!R299="","",基本情報入力シート!R299)</f>
        <v/>
      </c>
      <c r="L260" s="495" t="str">
        <f>IF(基本情報入力シート!W299="","",基本情報入力シート!W299)</f>
        <v/>
      </c>
      <c r="M260" s="503" t="str">
        <f>IF(基本情報入力シート!X299="","",基本情報入力シート!X299)</f>
        <v/>
      </c>
      <c r="N260" s="513" t="str">
        <f>IF(基本情報入力シート!Y299="","",基本情報入力シート!Y299)</f>
        <v/>
      </c>
      <c r="O260" s="606"/>
      <c r="P260" s="610"/>
      <c r="Q260" s="610"/>
      <c r="R260" s="614" t="e">
        <v>#N/A</v>
      </c>
      <c r="S260" s="618"/>
      <c r="T260" s="623"/>
      <c r="U260" s="623"/>
      <c r="V260" s="627" t="e">
        <v>#N/A</v>
      </c>
      <c r="W260" s="634"/>
      <c r="X260" s="638"/>
      <c r="Y260" s="614" t="e">
        <v>#N/A</v>
      </c>
      <c r="Z260" s="614"/>
      <c r="AA260" s="618"/>
      <c r="AB260" s="637"/>
      <c r="AC260" s="651" t="e">
        <v>#N/A</v>
      </c>
      <c r="AD260" s="653" t="str">
        <f t="shared" si="6"/>
        <v/>
      </c>
      <c r="AE260" s="583" t="str">
        <f t="shared" si="7"/>
        <v/>
      </c>
      <c r="AF260" s="654" t="str">
        <f>IF(O260="","",'別紙様式3-2（４・５月）'!O262&amp;'別紙様式3-2（４・５月）'!P262&amp;'別紙様式3-2（４・５月）'!Q262&amp;"から"&amp;O260)</f>
        <v/>
      </c>
      <c r="AG260" s="654" t="str">
        <f>IF(OR(W260="",W260="―"),"",'別紙様式3-2（４・５月）'!O262&amp;'別紙様式3-2（４・５月）'!P262&amp;'別紙様式3-2（４・５月）'!Q262&amp;"から"&amp;W260)</f>
        <v/>
      </c>
    </row>
    <row r="261" spans="1:33" ht="24.9" customHeight="1">
      <c r="A261" s="592">
        <v>248</v>
      </c>
      <c r="B261" s="488" t="str">
        <f>IF(基本情報入力シート!C300="","",基本情報入力シート!C300)</f>
        <v/>
      </c>
      <c r="C261" s="488"/>
      <c r="D261" s="488"/>
      <c r="E261" s="488"/>
      <c r="F261" s="488"/>
      <c r="G261" s="488"/>
      <c r="H261" s="488"/>
      <c r="I261" s="488"/>
      <c r="J261" s="495" t="str">
        <f>IF(基本情報入力シート!M300="","",基本情報入力シート!M300)</f>
        <v/>
      </c>
      <c r="K261" s="495" t="str">
        <f>IF(基本情報入力シート!R300="","",基本情報入力シート!R300)</f>
        <v/>
      </c>
      <c r="L261" s="495" t="str">
        <f>IF(基本情報入力シート!W300="","",基本情報入力シート!W300)</f>
        <v/>
      </c>
      <c r="M261" s="503" t="str">
        <f>IF(基本情報入力シート!X300="","",基本情報入力シート!X300)</f>
        <v/>
      </c>
      <c r="N261" s="513" t="str">
        <f>IF(基本情報入力シート!Y300="","",基本情報入力シート!Y300)</f>
        <v/>
      </c>
      <c r="O261" s="606"/>
      <c r="P261" s="610"/>
      <c r="Q261" s="610"/>
      <c r="R261" s="614" t="e">
        <v>#N/A</v>
      </c>
      <c r="S261" s="618"/>
      <c r="T261" s="623"/>
      <c r="U261" s="623"/>
      <c r="V261" s="627" t="e">
        <v>#N/A</v>
      </c>
      <c r="W261" s="634"/>
      <c r="X261" s="638"/>
      <c r="Y261" s="614" t="e">
        <v>#N/A</v>
      </c>
      <c r="Z261" s="614"/>
      <c r="AA261" s="618"/>
      <c r="AB261" s="637"/>
      <c r="AC261" s="651" t="e">
        <v>#N/A</v>
      </c>
      <c r="AD261" s="653" t="str">
        <f t="shared" si="6"/>
        <v/>
      </c>
      <c r="AE261" s="583" t="str">
        <f t="shared" si="7"/>
        <v/>
      </c>
      <c r="AF261" s="654" t="str">
        <f>IF(O261="","",'別紙様式3-2（４・５月）'!O263&amp;'別紙様式3-2（４・５月）'!P263&amp;'別紙様式3-2（４・５月）'!Q263&amp;"から"&amp;O261)</f>
        <v/>
      </c>
      <c r="AG261" s="654" t="str">
        <f>IF(OR(W261="",W261="―"),"",'別紙様式3-2（４・５月）'!O263&amp;'別紙様式3-2（４・５月）'!P263&amp;'別紙様式3-2（４・５月）'!Q263&amp;"から"&amp;W261)</f>
        <v/>
      </c>
    </row>
    <row r="262" spans="1:33" ht="24.9" customHeight="1">
      <c r="A262" s="592">
        <v>249</v>
      </c>
      <c r="B262" s="488" t="str">
        <f>IF(基本情報入力シート!C301="","",基本情報入力シート!C301)</f>
        <v/>
      </c>
      <c r="C262" s="488"/>
      <c r="D262" s="488"/>
      <c r="E262" s="488"/>
      <c r="F262" s="488"/>
      <c r="G262" s="488"/>
      <c r="H262" s="488"/>
      <c r="I262" s="488"/>
      <c r="J262" s="495" t="str">
        <f>IF(基本情報入力シート!M301="","",基本情報入力シート!M301)</f>
        <v/>
      </c>
      <c r="K262" s="495" t="str">
        <f>IF(基本情報入力シート!R301="","",基本情報入力シート!R301)</f>
        <v/>
      </c>
      <c r="L262" s="495" t="str">
        <f>IF(基本情報入力シート!W301="","",基本情報入力シート!W301)</f>
        <v/>
      </c>
      <c r="M262" s="503" t="str">
        <f>IF(基本情報入力シート!X301="","",基本情報入力シート!X301)</f>
        <v/>
      </c>
      <c r="N262" s="513" t="str">
        <f>IF(基本情報入力シート!Y301="","",基本情報入力シート!Y301)</f>
        <v/>
      </c>
      <c r="O262" s="606"/>
      <c r="P262" s="610"/>
      <c r="Q262" s="610"/>
      <c r="R262" s="614" t="e">
        <v>#N/A</v>
      </c>
      <c r="S262" s="618"/>
      <c r="T262" s="623"/>
      <c r="U262" s="623"/>
      <c r="V262" s="627" t="e">
        <v>#N/A</v>
      </c>
      <c r="W262" s="634"/>
      <c r="X262" s="638"/>
      <c r="Y262" s="614" t="e">
        <v>#N/A</v>
      </c>
      <c r="Z262" s="614"/>
      <c r="AA262" s="618"/>
      <c r="AB262" s="637"/>
      <c r="AC262" s="651" t="e">
        <v>#N/A</v>
      </c>
      <c r="AD262" s="653" t="str">
        <f t="shared" si="6"/>
        <v/>
      </c>
      <c r="AE262" s="583" t="str">
        <f t="shared" si="7"/>
        <v/>
      </c>
      <c r="AF262" s="654" t="str">
        <f>IF(O262="","",'別紙様式3-2（４・５月）'!O264&amp;'別紙様式3-2（４・５月）'!P264&amp;'別紙様式3-2（４・５月）'!Q264&amp;"から"&amp;O262)</f>
        <v/>
      </c>
      <c r="AG262" s="654" t="str">
        <f>IF(OR(W262="",W262="―"),"",'別紙様式3-2（４・５月）'!O264&amp;'別紙様式3-2（４・５月）'!P264&amp;'別紙様式3-2（４・５月）'!Q264&amp;"から"&amp;W262)</f>
        <v/>
      </c>
    </row>
    <row r="263" spans="1:33" ht="24.9" customHeight="1">
      <c r="A263" s="592">
        <v>250</v>
      </c>
      <c r="B263" s="488" t="str">
        <f>IF(基本情報入力シート!C302="","",基本情報入力シート!C302)</f>
        <v/>
      </c>
      <c r="C263" s="488"/>
      <c r="D263" s="488"/>
      <c r="E263" s="488"/>
      <c r="F263" s="488"/>
      <c r="G263" s="488"/>
      <c r="H263" s="488"/>
      <c r="I263" s="488"/>
      <c r="J263" s="495" t="str">
        <f>IF(基本情報入力シート!M302="","",基本情報入力シート!M302)</f>
        <v/>
      </c>
      <c r="K263" s="495" t="str">
        <f>IF(基本情報入力シート!R302="","",基本情報入力シート!R302)</f>
        <v/>
      </c>
      <c r="L263" s="495" t="str">
        <f>IF(基本情報入力シート!W302="","",基本情報入力シート!W302)</f>
        <v/>
      </c>
      <c r="M263" s="503" t="str">
        <f>IF(基本情報入力シート!X302="","",基本情報入力シート!X302)</f>
        <v/>
      </c>
      <c r="N263" s="513" t="str">
        <f>IF(基本情報入力シート!Y302="","",基本情報入力シート!Y302)</f>
        <v/>
      </c>
      <c r="O263" s="606"/>
      <c r="P263" s="610"/>
      <c r="Q263" s="610"/>
      <c r="R263" s="614" t="e">
        <v>#N/A</v>
      </c>
      <c r="S263" s="618"/>
      <c r="T263" s="623"/>
      <c r="U263" s="623"/>
      <c r="V263" s="627" t="e">
        <v>#N/A</v>
      </c>
      <c r="W263" s="634"/>
      <c r="X263" s="638"/>
      <c r="Y263" s="614" t="e">
        <v>#N/A</v>
      </c>
      <c r="Z263" s="614"/>
      <c r="AA263" s="618"/>
      <c r="AB263" s="637"/>
      <c r="AC263" s="651" t="e">
        <v>#N/A</v>
      </c>
      <c r="AD263" s="653" t="str">
        <f t="shared" si="6"/>
        <v/>
      </c>
      <c r="AE263" s="583" t="str">
        <f t="shared" si="7"/>
        <v/>
      </c>
      <c r="AF263" s="654" t="str">
        <f>IF(O263="","",'別紙様式3-2（４・５月）'!O265&amp;'別紙様式3-2（４・５月）'!P265&amp;'別紙様式3-2（４・５月）'!Q265&amp;"から"&amp;O263)</f>
        <v/>
      </c>
      <c r="AG263" s="654" t="str">
        <f>IF(OR(W263="",W263="―"),"",'別紙様式3-2（４・５月）'!O265&amp;'別紙様式3-2（４・５月）'!P265&amp;'別紙様式3-2（４・５月）'!Q265&amp;"から"&amp;W263)</f>
        <v/>
      </c>
    </row>
    <row r="264" spans="1:33" ht="24.9" customHeight="1">
      <c r="A264" s="592">
        <v>251</v>
      </c>
      <c r="B264" s="488" t="str">
        <f>IF(基本情報入力シート!C303="","",基本情報入力シート!C303)</f>
        <v/>
      </c>
      <c r="C264" s="488"/>
      <c r="D264" s="488"/>
      <c r="E264" s="488"/>
      <c r="F264" s="488"/>
      <c r="G264" s="488"/>
      <c r="H264" s="488"/>
      <c r="I264" s="488"/>
      <c r="J264" s="495" t="str">
        <f>IF(基本情報入力シート!M303="","",基本情報入力シート!M303)</f>
        <v/>
      </c>
      <c r="K264" s="495" t="str">
        <f>IF(基本情報入力シート!R303="","",基本情報入力シート!R303)</f>
        <v/>
      </c>
      <c r="L264" s="495" t="str">
        <f>IF(基本情報入力シート!W303="","",基本情報入力シート!W303)</f>
        <v/>
      </c>
      <c r="M264" s="503" t="str">
        <f>IF(基本情報入力シート!X303="","",基本情報入力シート!X303)</f>
        <v/>
      </c>
      <c r="N264" s="513" t="str">
        <f>IF(基本情報入力シート!Y303="","",基本情報入力シート!Y303)</f>
        <v/>
      </c>
      <c r="O264" s="606"/>
      <c r="P264" s="610"/>
      <c r="Q264" s="610"/>
      <c r="R264" s="614" t="e">
        <v>#N/A</v>
      </c>
      <c r="S264" s="618"/>
      <c r="T264" s="623"/>
      <c r="U264" s="623"/>
      <c r="V264" s="627" t="e">
        <v>#N/A</v>
      </c>
      <c r="W264" s="634"/>
      <c r="X264" s="638"/>
      <c r="Y264" s="614" t="e">
        <v>#N/A</v>
      </c>
      <c r="Z264" s="614"/>
      <c r="AA264" s="618"/>
      <c r="AB264" s="637"/>
      <c r="AC264" s="651" t="e">
        <v>#N/A</v>
      </c>
      <c r="AD264" s="653" t="str">
        <f t="shared" si="6"/>
        <v/>
      </c>
      <c r="AE264" s="583" t="str">
        <f t="shared" si="7"/>
        <v/>
      </c>
      <c r="AF264" s="654" t="str">
        <f>IF(O264="","",'別紙様式3-2（４・５月）'!O266&amp;'別紙様式3-2（４・５月）'!P266&amp;'別紙様式3-2（４・５月）'!Q266&amp;"から"&amp;O264)</f>
        <v/>
      </c>
      <c r="AG264" s="654" t="str">
        <f>IF(OR(W264="",W264="―"),"",'別紙様式3-2（４・５月）'!O266&amp;'別紙様式3-2（４・５月）'!P266&amp;'別紙様式3-2（４・５月）'!Q266&amp;"から"&amp;W264)</f>
        <v/>
      </c>
    </row>
    <row r="265" spans="1:33" ht="24.9" customHeight="1">
      <c r="A265" s="592">
        <v>252</v>
      </c>
      <c r="B265" s="488" t="str">
        <f>IF(基本情報入力シート!C304="","",基本情報入力シート!C304)</f>
        <v/>
      </c>
      <c r="C265" s="488"/>
      <c r="D265" s="488"/>
      <c r="E265" s="488"/>
      <c r="F265" s="488"/>
      <c r="G265" s="488"/>
      <c r="H265" s="488"/>
      <c r="I265" s="488"/>
      <c r="J265" s="495" t="str">
        <f>IF(基本情報入力シート!M304="","",基本情報入力シート!M304)</f>
        <v/>
      </c>
      <c r="K265" s="495" t="str">
        <f>IF(基本情報入力シート!R304="","",基本情報入力シート!R304)</f>
        <v/>
      </c>
      <c r="L265" s="495" t="str">
        <f>IF(基本情報入力シート!W304="","",基本情報入力シート!W304)</f>
        <v/>
      </c>
      <c r="M265" s="503" t="str">
        <f>IF(基本情報入力シート!X304="","",基本情報入力シート!X304)</f>
        <v/>
      </c>
      <c r="N265" s="513" t="str">
        <f>IF(基本情報入力シート!Y304="","",基本情報入力シート!Y304)</f>
        <v/>
      </c>
      <c r="O265" s="606"/>
      <c r="P265" s="610"/>
      <c r="Q265" s="610"/>
      <c r="R265" s="614" t="e">
        <v>#N/A</v>
      </c>
      <c r="S265" s="618"/>
      <c r="T265" s="623"/>
      <c r="U265" s="623"/>
      <c r="V265" s="627" t="e">
        <v>#N/A</v>
      </c>
      <c r="W265" s="634"/>
      <c r="X265" s="638"/>
      <c r="Y265" s="614" t="e">
        <v>#N/A</v>
      </c>
      <c r="Z265" s="614"/>
      <c r="AA265" s="618"/>
      <c r="AB265" s="637"/>
      <c r="AC265" s="651" t="e">
        <v>#N/A</v>
      </c>
      <c r="AD265" s="653" t="str">
        <f t="shared" si="6"/>
        <v/>
      </c>
      <c r="AE265" s="583" t="str">
        <f t="shared" si="7"/>
        <v/>
      </c>
      <c r="AF265" s="654" t="str">
        <f>IF(O265="","",'別紙様式3-2（４・５月）'!O267&amp;'別紙様式3-2（４・５月）'!P267&amp;'別紙様式3-2（４・５月）'!Q267&amp;"から"&amp;O265)</f>
        <v/>
      </c>
      <c r="AG265" s="654" t="str">
        <f>IF(OR(W265="",W265="―"),"",'別紙様式3-2（４・５月）'!O267&amp;'別紙様式3-2（４・５月）'!P267&amp;'別紙様式3-2（４・５月）'!Q267&amp;"から"&amp;W265)</f>
        <v/>
      </c>
    </row>
    <row r="266" spans="1:33" ht="24.9" customHeight="1">
      <c r="A266" s="592">
        <v>253</v>
      </c>
      <c r="B266" s="488" t="str">
        <f>IF(基本情報入力シート!C305="","",基本情報入力シート!C305)</f>
        <v/>
      </c>
      <c r="C266" s="488"/>
      <c r="D266" s="488"/>
      <c r="E266" s="488"/>
      <c r="F266" s="488"/>
      <c r="G266" s="488"/>
      <c r="H266" s="488"/>
      <c r="I266" s="488"/>
      <c r="J266" s="495" t="str">
        <f>IF(基本情報入力シート!M305="","",基本情報入力シート!M305)</f>
        <v/>
      </c>
      <c r="K266" s="495" t="str">
        <f>IF(基本情報入力シート!R305="","",基本情報入力シート!R305)</f>
        <v/>
      </c>
      <c r="L266" s="495" t="str">
        <f>IF(基本情報入力シート!W305="","",基本情報入力シート!W305)</f>
        <v/>
      </c>
      <c r="M266" s="503" t="str">
        <f>IF(基本情報入力シート!X305="","",基本情報入力シート!X305)</f>
        <v/>
      </c>
      <c r="N266" s="513" t="str">
        <f>IF(基本情報入力シート!Y305="","",基本情報入力シート!Y305)</f>
        <v/>
      </c>
      <c r="O266" s="606"/>
      <c r="P266" s="610"/>
      <c r="Q266" s="610"/>
      <c r="R266" s="614" t="e">
        <v>#N/A</v>
      </c>
      <c r="S266" s="618"/>
      <c r="T266" s="623"/>
      <c r="U266" s="623"/>
      <c r="V266" s="627" t="e">
        <v>#N/A</v>
      </c>
      <c r="W266" s="634"/>
      <c r="X266" s="638"/>
      <c r="Y266" s="614" t="e">
        <v>#N/A</v>
      </c>
      <c r="Z266" s="614"/>
      <c r="AA266" s="618"/>
      <c r="AB266" s="637"/>
      <c r="AC266" s="651" t="e">
        <v>#N/A</v>
      </c>
      <c r="AD266" s="653" t="str">
        <f t="shared" si="6"/>
        <v/>
      </c>
      <c r="AE266" s="583" t="str">
        <f t="shared" si="7"/>
        <v/>
      </c>
      <c r="AF266" s="654" t="str">
        <f>IF(O266="","",'別紙様式3-2（４・５月）'!O268&amp;'別紙様式3-2（４・５月）'!P268&amp;'別紙様式3-2（４・５月）'!Q268&amp;"から"&amp;O266)</f>
        <v/>
      </c>
      <c r="AG266" s="654" t="str">
        <f>IF(OR(W266="",W266="―"),"",'別紙様式3-2（４・５月）'!O268&amp;'別紙様式3-2（４・５月）'!P268&amp;'別紙様式3-2（４・５月）'!Q268&amp;"から"&amp;W266)</f>
        <v/>
      </c>
    </row>
    <row r="267" spans="1:33" ht="24.9" customHeight="1">
      <c r="A267" s="592">
        <v>254</v>
      </c>
      <c r="B267" s="488" t="str">
        <f>IF(基本情報入力シート!C306="","",基本情報入力シート!C306)</f>
        <v/>
      </c>
      <c r="C267" s="488"/>
      <c r="D267" s="488"/>
      <c r="E267" s="488"/>
      <c r="F267" s="488"/>
      <c r="G267" s="488"/>
      <c r="H267" s="488"/>
      <c r="I267" s="488"/>
      <c r="J267" s="495" t="str">
        <f>IF(基本情報入力シート!M306="","",基本情報入力シート!M306)</f>
        <v/>
      </c>
      <c r="K267" s="495" t="str">
        <f>IF(基本情報入力シート!R306="","",基本情報入力シート!R306)</f>
        <v/>
      </c>
      <c r="L267" s="495" t="str">
        <f>IF(基本情報入力シート!W306="","",基本情報入力シート!W306)</f>
        <v/>
      </c>
      <c r="M267" s="503" t="str">
        <f>IF(基本情報入力シート!X306="","",基本情報入力シート!X306)</f>
        <v/>
      </c>
      <c r="N267" s="513" t="str">
        <f>IF(基本情報入力シート!Y306="","",基本情報入力シート!Y306)</f>
        <v/>
      </c>
      <c r="O267" s="606"/>
      <c r="P267" s="610"/>
      <c r="Q267" s="610"/>
      <c r="R267" s="614" t="e">
        <v>#N/A</v>
      </c>
      <c r="S267" s="618"/>
      <c r="T267" s="623"/>
      <c r="U267" s="623"/>
      <c r="V267" s="627" t="e">
        <v>#N/A</v>
      </c>
      <c r="W267" s="634"/>
      <c r="X267" s="638"/>
      <c r="Y267" s="614" t="e">
        <v>#N/A</v>
      </c>
      <c r="Z267" s="614"/>
      <c r="AA267" s="618"/>
      <c r="AB267" s="637"/>
      <c r="AC267" s="651" t="e">
        <v>#N/A</v>
      </c>
      <c r="AD267" s="653" t="str">
        <f t="shared" si="6"/>
        <v/>
      </c>
      <c r="AE267" s="583" t="str">
        <f t="shared" si="7"/>
        <v/>
      </c>
      <c r="AF267" s="654" t="str">
        <f>IF(O267="","",'別紙様式3-2（４・５月）'!O269&amp;'別紙様式3-2（４・５月）'!P269&amp;'別紙様式3-2（４・５月）'!Q269&amp;"から"&amp;O267)</f>
        <v/>
      </c>
      <c r="AG267" s="654" t="str">
        <f>IF(OR(W267="",W267="―"),"",'別紙様式3-2（４・５月）'!O269&amp;'別紙様式3-2（４・５月）'!P269&amp;'別紙様式3-2（４・５月）'!Q269&amp;"から"&amp;W267)</f>
        <v/>
      </c>
    </row>
    <row r="268" spans="1:33" ht="24.9" customHeight="1">
      <c r="A268" s="592">
        <v>255</v>
      </c>
      <c r="B268" s="488" t="str">
        <f>IF(基本情報入力シート!C307="","",基本情報入力シート!C307)</f>
        <v/>
      </c>
      <c r="C268" s="488"/>
      <c r="D268" s="488"/>
      <c r="E268" s="488"/>
      <c r="F268" s="488"/>
      <c r="G268" s="488"/>
      <c r="H268" s="488"/>
      <c r="I268" s="488"/>
      <c r="J268" s="495" t="str">
        <f>IF(基本情報入力シート!M307="","",基本情報入力シート!M307)</f>
        <v/>
      </c>
      <c r="K268" s="495" t="str">
        <f>IF(基本情報入力シート!R307="","",基本情報入力シート!R307)</f>
        <v/>
      </c>
      <c r="L268" s="495" t="str">
        <f>IF(基本情報入力シート!W307="","",基本情報入力シート!W307)</f>
        <v/>
      </c>
      <c r="M268" s="503" t="str">
        <f>IF(基本情報入力シート!X307="","",基本情報入力シート!X307)</f>
        <v/>
      </c>
      <c r="N268" s="513" t="str">
        <f>IF(基本情報入力シート!Y307="","",基本情報入力シート!Y307)</f>
        <v/>
      </c>
      <c r="O268" s="606"/>
      <c r="P268" s="610"/>
      <c r="Q268" s="610"/>
      <c r="R268" s="614" t="e">
        <v>#N/A</v>
      </c>
      <c r="S268" s="618"/>
      <c r="T268" s="623"/>
      <c r="U268" s="623"/>
      <c r="V268" s="627" t="e">
        <v>#N/A</v>
      </c>
      <c r="W268" s="634"/>
      <c r="X268" s="638"/>
      <c r="Y268" s="614" t="e">
        <v>#N/A</v>
      </c>
      <c r="Z268" s="614"/>
      <c r="AA268" s="618"/>
      <c r="AB268" s="637"/>
      <c r="AC268" s="651" t="e">
        <v>#N/A</v>
      </c>
      <c r="AD268" s="653" t="str">
        <f t="shared" si="6"/>
        <v/>
      </c>
      <c r="AE268" s="583" t="str">
        <f t="shared" si="7"/>
        <v/>
      </c>
      <c r="AF268" s="654" t="str">
        <f>IF(O268="","",'別紙様式3-2（４・５月）'!O270&amp;'別紙様式3-2（４・５月）'!P270&amp;'別紙様式3-2（４・５月）'!Q270&amp;"から"&amp;O268)</f>
        <v/>
      </c>
      <c r="AG268" s="654" t="str">
        <f>IF(OR(W268="",W268="―"),"",'別紙様式3-2（４・５月）'!O270&amp;'別紙様式3-2（４・５月）'!P270&amp;'別紙様式3-2（４・５月）'!Q270&amp;"から"&amp;W268)</f>
        <v/>
      </c>
    </row>
    <row r="269" spans="1:33" ht="24.9" customHeight="1">
      <c r="A269" s="592">
        <v>256</v>
      </c>
      <c r="B269" s="488" t="str">
        <f>IF(基本情報入力シート!C308="","",基本情報入力シート!C308)</f>
        <v/>
      </c>
      <c r="C269" s="488"/>
      <c r="D269" s="488"/>
      <c r="E269" s="488"/>
      <c r="F269" s="488"/>
      <c r="G269" s="488"/>
      <c r="H269" s="488"/>
      <c r="I269" s="488"/>
      <c r="J269" s="495" t="str">
        <f>IF(基本情報入力シート!M308="","",基本情報入力シート!M308)</f>
        <v/>
      </c>
      <c r="K269" s="495" t="str">
        <f>IF(基本情報入力シート!R308="","",基本情報入力シート!R308)</f>
        <v/>
      </c>
      <c r="L269" s="495" t="str">
        <f>IF(基本情報入力シート!W308="","",基本情報入力シート!W308)</f>
        <v/>
      </c>
      <c r="M269" s="503" t="str">
        <f>IF(基本情報入力シート!X308="","",基本情報入力シート!X308)</f>
        <v/>
      </c>
      <c r="N269" s="513" t="str">
        <f>IF(基本情報入力シート!Y308="","",基本情報入力シート!Y308)</f>
        <v/>
      </c>
      <c r="O269" s="606"/>
      <c r="P269" s="610"/>
      <c r="Q269" s="610"/>
      <c r="R269" s="614" t="e">
        <v>#N/A</v>
      </c>
      <c r="S269" s="618"/>
      <c r="T269" s="623"/>
      <c r="U269" s="623"/>
      <c r="V269" s="627" t="e">
        <v>#N/A</v>
      </c>
      <c r="W269" s="634"/>
      <c r="X269" s="638"/>
      <c r="Y269" s="614" t="e">
        <v>#N/A</v>
      </c>
      <c r="Z269" s="614"/>
      <c r="AA269" s="618"/>
      <c r="AB269" s="637"/>
      <c r="AC269" s="651" t="e">
        <v>#N/A</v>
      </c>
      <c r="AD269" s="653" t="str">
        <f t="shared" si="6"/>
        <v/>
      </c>
      <c r="AE269" s="583" t="str">
        <f t="shared" si="7"/>
        <v/>
      </c>
      <c r="AF269" s="654" t="str">
        <f>IF(O269="","",'別紙様式3-2（４・５月）'!O271&amp;'別紙様式3-2（４・５月）'!P271&amp;'別紙様式3-2（４・５月）'!Q271&amp;"から"&amp;O269)</f>
        <v/>
      </c>
      <c r="AG269" s="654" t="str">
        <f>IF(OR(W269="",W269="―"),"",'別紙様式3-2（４・５月）'!O271&amp;'別紙様式3-2（４・５月）'!P271&amp;'別紙様式3-2（４・５月）'!Q271&amp;"から"&amp;W269)</f>
        <v/>
      </c>
    </row>
    <row r="270" spans="1:33" ht="24.9" customHeight="1">
      <c r="A270" s="592">
        <v>257</v>
      </c>
      <c r="B270" s="488" t="str">
        <f>IF(基本情報入力シート!C309="","",基本情報入力シート!C309)</f>
        <v/>
      </c>
      <c r="C270" s="488"/>
      <c r="D270" s="488"/>
      <c r="E270" s="488"/>
      <c r="F270" s="488"/>
      <c r="G270" s="488"/>
      <c r="H270" s="488"/>
      <c r="I270" s="488"/>
      <c r="J270" s="495" t="str">
        <f>IF(基本情報入力シート!M309="","",基本情報入力シート!M309)</f>
        <v/>
      </c>
      <c r="K270" s="495" t="str">
        <f>IF(基本情報入力シート!R309="","",基本情報入力シート!R309)</f>
        <v/>
      </c>
      <c r="L270" s="495" t="str">
        <f>IF(基本情報入力シート!W309="","",基本情報入力シート!W309)</f>
        <v/>
      </c>
      <c r="M270" s="503" t="str">
        <f>IF(基本情報入力シート!X309="","",基本情報入力シート!X309)</f>
        <v/>
      </c>
      <c r="N270" s="513" t="str">
        <f>IF(基本情報入力シート!Y309="","",基本情報入力シート!Y309)</f>
        <v/>
      </c>
      <c r="O270" s="606"/>
      <c r="P270" s="610"/>
      <c r="Q270" s="610"/>
      <c r="R270" s="614" t="e">
        <v>#N/A</v>
      </c>
      <c r="S270" s="618"/>
      <c r="T270" s="623"/>
      <c r="U270" s="623"/>
      <c r="V270" s="627" t="e">
        <v>#N/A</v>
      </c>
      <c r="W270" s="634"/>
      <c r="X270" s="638"/>
      <c r="Y270" s="614" t="e">
        <v>#N/A</v>
      </c>
      <c r="Z270" s="614"/>
      <c r="AA270" s="618"/>
      <c r="AB270" s="637"/>
      <c r="AC270" s="651" t="e">
        <v>#N/A</v>
      </c>
      <c r="AD270" s="653" t="str">
        <f t="shared" ref="AD270:AD333" si="8">IF(OR(O270="新加算Ⅰ",O270="新加算Ⅱ",O270="新加算Ⅴ（１）",O270="新加算Ⅴ（２）",O270="新加算Ⅴ（３）",O270="新加算Ⅴ（４）",O270="新加算Ⅴ（５）",O270="新加算Ⅴ（６）",O270="新加算Ⅴ（７）",O270="新加算Ⅴ（９）",O270="新加算Ⅴ（10）",O270="新加算Ⅴ（12）"),IF(AND(N270&lt;&gt;"訪問型サービス（総合事業）",N270&lt;&gt;"通所型サービス（総合事業）",N270&lt;&gt;"（介護予防）短期入所生活介護",N270&lt;&gt;"（介護予防）短期入所療養介護（老健）",N270&lt;&gt;"（介護予防）短期入所療養介護 （病院等（老健以外）)",N270&lt;&gt;"（介護予防）短期入所療養介護（医療院）"),1,""),"")</f>
        <v/>
      </c>
      <c r="AE270" s="583" t="str">
        <f t="shared" ref="AE270:AE333" si="9">IF(OR(W270="新加算Ⅰ",W270="新加算Ⅱ"),IF(AND(N270&lt;&gt;"訪問型サービス（総合事業）",N270&lt;&gt;"通所型サービス（総合事業）",N270&lt;&gt;"（介護予防）短期入所生活介護",N270&lt;&gt;"（介護予防）短期入所療養介護（老健）",N270&lt;&gt;"（介護予防）短期入所療養介護 （病院等（老健以外）)",N270&lt;&gt;"（介護予防）短期入所療養介護（医療院）"),1,""),"")</f>
        <v/>
      </c>
      <c r="AF270" s="654" t="str">
        <f>IF(O270="","",'別紙様式3-2（４・５月）'!O272&amp;'別紙様式3-2（４・５月）'!P272&amp;'別紙様式3-2（４・５月）'!Q272&amp;"から"&amp;O270)</f>
        <v/>
      </c>
      <c r="AG270" s="654" t="str">
        <f>IF(OR(W270="",W270="―"),"",'別紙様式3-2（４・５月）'!O272&amp;'別紙様式3-2（４・５月）'!P272&amp;'別紙様式3-2（４・５月）'!Q272&amp;"から"&amp;W270)</f>
        <v/>
      </c>
    </row>
    <row r="271" spans="1:33" ht="24.9" customHeight="1">
      <c r="A271" s="592">
        <v>258</v>
      </c>
      <c r="B271" s="488" t="str">
        <f>IF(基本情報入力シート!C310="","",基本情報入力シート!C310)</f>
        <v/>
      </c>
      <c r="C271" s="488"/>
      <c r="D271" s="488"/>
      <c r="E271" s="488"/>
      <c r="F271" s="488"/>
      <c r="G271" s="488"/>
      <c r="H271" s="488"/>
      <c r="I271" s="488"/>
      <c r="J271" s="495" t="str">
        <f>IF(基本情報入力シート!M310="","",基本情報入力シート!M310)</f>
        <v/>
      </c>
      <c r="K271" s="495" t="str">
        <f>IF(基本情報入力シート!R310="","",基本情報入力シート!R310)</f>
        <v/>
      </c>
      <c r="L271" s="495" t="str">
        <f>IF(基本情報入力シート!W310="","",基本情報入力シート!W310)</f>
        <v/>
      </c>
      <c r="M271" s="503" t="str">
        <f>IF(基本情報入力シート!X310="","",基本情報入力シート!X310)</f>
        <v/>
      </c>
      <c r="N271" s="513" t="str">
        <f>IF(基本情報入力シート!Y310="","",基本情報入力シート!Y310)</f>
        <v/>
      </c>
      <c r="O271" s="606"/>
      <c r="P271" s="610"/>
      <c r="Q271" s="610"/>
      <c r="R271" s="614" t="e">
        <v>#N/A</v>
      </c>
      <c r="S271" s="618"/>
      <c r="T271" s="623"/>
      <c r="U271" s="623"/>
      <c r="V271" s="627" t="e">
        <v>#N/A</v>
      </c>
      <c r="W271" s="634"/>
      <c r="X271" s="638"/>
      <c r="Y271" s="614" t="e">
        <v>#N/A</v>
      </c>
      <c r="Z271" s="614"/>
      <c r="AA271" s="618"/>
      <c r="AB271" s="637"/>
      <c r="AC271" s="651" t="e">
        <v>#N/A</v>
      </c>
      <c r="AD271" s="653" t="str">
        <f t="shared" si="8"/>
        <v/>
      </c>
      <c r="AE271" s="583" t="str">
        <f t="shared" si="9"/>
        <v/>
      </c>
      <c r="AF271" s="654" t="str">
        <f>IF(O271="","",'別紙様式3-2（４・５月）'!O273&amp;'別紙様式3-2（４・５月）'!P273&amp;'別紙様式3-2（４・５月）'!Q273&amp;"から"&amp;O271)</f>
        <v/>
      </c>
      <c r="AG271" s="654" t="str">
        <f>IF(OR(W271="",W271="―"),"",'別紙様式3-2（４・５月）'!O273&amp;'別紙様式3-2（４・５月）'!P273&amp;'別紙様式3-2（４・５月）'!Q273&amp;"から"&amp;W271)</f>
        <v/>
      </c>
    </row>
    <row r="272" spans="1:33" ht="24.9" customHeight="1">
      <c r="A272" s="592">
        <v>259</v>
      </c>
      <c r="B272" s="488" t="str">
        <f>IF(基本情報入力シート!C311="","",基本情報入力シート!C311)</f>
        <v/>
      </c>
      <c r="C272" s="488"/>
      <c r="D272" s="488"/>
      <c r="E272" s="488"/>
      <c r="F272" s="488"/>
      <c r="G272" s="488"/>
      <c r="H272" s="488"/>
      <c r="I272" s="488"/>
      <c r="J272" s="495" t="str">
        <f>IF(基本情報入力シート!M311="","",基本情報入力シート!M311)</f>
        <v/>
      </c>
      <c r="K272" s="495" t="str">
        <f>IF(基本情報入力シート!R311="","",基本情報入力シート!R311)</f>
        <v/>
      </c>
      <c r="L272" s="495" t="str">
        <f>IF(基本情報入力シート!W311="","",基本情報入力シート!W311)</f>
        <v/>
      </c>
      <c r="M272" s="503" t="str">
        <f>IF(基本情報入力シート!X311="","",基本情報入力シート!X311)</f>
        <v/>
      </c>
      <c r="N272" s="513" t="str">
        <f>IF(基本情報入力シート!Y311="","",基本情報入力シート!Y311)</f>
        <v/>
      </c>
      <c r="O272" s="606"/>
      <c r="P272" s="610"/>
      <c r="Q272" s="610"/>
      <c r="R272" s="614" t="e">
        <v>#N/A</v>
      </c>
      <c r="S272" s="618"/>
      <c r="T272" s="623"/>
      <c r="U272" s="623"/>
      <c r="V272" s="627" t="e">
        <v>#N/A</v>
      </c>
      <c r="W272" s="634"/>
      <c r="X272" s="638"/>
      <c r="Y272" s="614" t="e">
        <v>#N/A</v>
      </c>
      <c r="Z272" s="614"/>
      <c r="AA272" s="618"/>
      <c r="AB272" s="637"/>
      <c r="AC272" s="651" t="e">
        <v>#N/A</v>
      </c>
      <c r="AD272" s="653" t="str">
        <f t="shared" si="8"/>
        <v/>
      </c>
      <c r="AE272" s="583" t="str">
        <f t="shared" si="9"/>
        <v/>
      </c>
      <c r="AF272" s="654" t="str">
        <f>IF(O272="","",'別紙様式3-2（４・５月）'!O274&amp;'別紙様式3-2（４・５月）'!P274&amp;'別紙様式3-2（４・５月）'!Q274&amp;"から"&amp;O272)</f>
        <v/>
      </c>
      <c r="AG272" s="654" t="str">
        <f>IF(OR(W272="",W272="―"),"",'別紙様式3-2（４・５月）'!O274&amp;'別紙様式3-2（４・５月）'!P274&amp;'別紙様式3-2（４・５月）'!Q274&amp;"から"&amp;W272)</f>
        <v/>
      </c>
    </row>
    <row r="273" spans="1:33" ht="24.9" customHeight="1">
      <c r="A273" s="592">
        <v>260</v>
      </c>
      <c r="B273" s="488" t="str">
        <f>IF(基本情報入力シート!C312="","",基本情報入力シート!C312)</f>
        <v/>
      </c>
      <c r="C273" s="488"/>
      <c r="D273" s="488"/>
      <c r="E273" s="488"/>
      <c r="F273" s="488"/>
      <c r="G273" s="488"/>
      <c r="H273" s="488"/>
      <c r="I273" s="488"/>
      <c r="J273" s="495" t="str">
        <f>IF(基本情報入力シート!M312="","",基本情報入力シート!M312)</f>
        <v/>
      </c>
      <c r="K273" s="495" t="str">
        <f>IF(基本情報入力シート!R312="","",基本情報入力シート!R312)</f>
        <v/>
      </c>
      <c r="L273" s="495" t="str">
        <f>IF(基本情報入力シート!W312="","",基本情報入力シート!W312)</f>
        <v/>
      </c>
      <c r="M273" s="503" t="str">
        <f>IF(基本情報入力シート!X312="","",基本情報入力シート!X312)</f>
        <v/>
      </c>
      <c r="N273" s="513" t="str">
        <f>IF(基本情報入力シート!Y312="","",基本情報入力シート!Y312)</f>
        <v/>
      </c>
      <c r="O273" s="606"/>
      <c r="P273" s="610"/>
      <c r="Q273" s="610"/>
      <c r="R273" s="614" t="e">
        <v>#N/A</v>
      </c>
      <c r="S273" s="618"/>
      <c r="T273" s="623"/>
      <c r="U273" s="623"/>
      <c r="V273" s="627" t="e">
        <v>#N/A</v>
      </c>
      <c r="W273" s="634"/>
      <c r="X273" s="638"/>
      <c r="Y273" s="614" t="e">
        <v>#N/A</v>
      </c>
      <c r="Z273" s="614"/>
      <c r="AA273" s="618"/>
      <c r="AB273" s="637"/>
      <c r="AC273" s="651" t="e">
        <v>#N/A</v>
      </c>
      <c r="AD273" s="653" t="str">
        <f t="shared" si="8"/>
        <v/>
      </c>
      <c r="AE273" s="583" t="str">
        <f t="shared" si="9"/>
        <v/>
      </c>
      <c r="AF273" s="654" t="str">
        <f>IF(O273="","",'別紙様式3-2（４・５月）'!O275&amp;'別紙様式3-2（４・５月）'!P275&amp;'別紙様式3-2（４・５月）'!Q275&amp;"から"&amp;O273)</f>
        <v/>
      </c>
      <c r="AG273" s="654" t="str">
        <f>IF(OR(W273="",W273="―"),"",'別紙様式3-2（４・５月）'!O275&amp;'別紙様式3-2（４・５月）'!P275&amp;'別紙様式3-2（４・５月）'!Q275&amp;"から"&amp;W273)</f>
        <v/>
      </c>
    </row>
    <row r="274" spans="1:33" ht="24.9" customHeight="1">
      <c r="A274" s="592">
        <v>261</v>
      </c>
      <c r="B274" s="488" t="str">
        <f>IF(基本情報入力シート!C313="","",基本情報入力シート!C313)</f>
        <v/>
      </c>
      <c r="C274" s="488"/>
      <c r="D274" s="488"/>
      <c r="E274" s="488"/>
      <c r="F274" s="488"/>
      <c r="G274" s="488"/>
      <c r="H274" s="488"/>
      <c r="I274" s="488"/>
      <c r="J274" s="495" t="str">
        <f>IF(基本情報入力シート!M313="","",基本情報入力シート!M313)</f>
        <v/>
      </c>
      <c r="K274" s="495" t="str">
        <f>IF(基本情報入力シート!R313="","",基本情報入力シート!R313)</f>
        <v/>
      </c>
      <c r="L274" s="495" t="str">
        <f>IF(基本情報入力シート!W313="","",基本情報入力シート!W313)</f>
        <v/>
      </c>
      <c r="M274" s="503" t="str">
        <f>IF(基本情報入力シート!X313="","",基本情報入力シート!X313)</f>
        <v/>
      </c>
      <c r="N274" s="513" t="str">
        <f>IF(基本情報入力シート!Y313="","",基本情報入力シート!Y313)</f>
        <v/>
      </c>
      <c r="O274" s="606"/>
      <c r="P274" s="610"/>
      <c r="Q274" s="610"/>
      <c r="R274" s="614" t="e">
        <v>#N/A</v>
      </c>
      <c r="S274" s="618"/>
      <c r="T274" s="623"/>
      <c r="U274" s="623"/>
      <c r="V274" s="627" t="e">
        <v>#N/A</v>
      </c>
      <c r="W274" s="634"/>
      <c r="X274" s="638"/>
      <c r="Y274" s="614" t="e">
        <v>#N/A</v>
      </c>
      <c r="Z274" s="614"/>
      <c r="AA274" s="618"/>
      <c r="AB274" s="637"/>
      <c r="AC274" s="651" t="e">
        <v>#N/A</v>
      </c>
      <c r="AD274" s="653" t="str">
        <f t="shared" si="8"/>
        <v/>
      </c>
      <c r="AE274" s="583" t="str">
        <f t="shared" si="9"/>
        <v/>
      </c>
      <c r="AF274" s="654" t="str">
        <f>IF(O274="","",'別紙様式3-2（４・５月）'!O276&amp;'別紙様式3-2（４・５月）'!P276&amp;'別紙様式3-2（４・５月）'!Q276&amp;"から"&amp;O274)</f>
        <v/>
      </c>
      <c r="AG274" s="654" t="str">
        <f>IF(OR(W274="",W274="―"),"",'別紙様式3-2（４・５月）'!O276&amp;'別紙様式3-2（４・５月）'!P276&amp;'別紙様式3-2（４・５月）'!Q276&amp;"から"&amp;W274)</f>
        <v/>
      </c>
    </row>
    <row r="275" spans="1:33" ht="24.9" customHeight="1">
      <c r="A275" s="592">
        <v>262</v>
      </c>
      <c r="B275" s="488" t="str">
        <f>IF(基本情報入力シート!C314="","",基本情報入力シート!C314)</f>
        <v/>
      </c>
      <c r="C275" s="488"/>
      <c r="D275" s="488"/>
      <c r="E275" s="488"/>
      <c r="F275" s="488"/>
      <c r="G275" s="488"/>
      <c r="H275" s="488"/>
      <c r="I275" s="488"/>
      <c r="J275" s="495" t="str">
        <f>IF(基本情報入力シート!M314="","",基本情報入力シート!M314)</f>
        <v/>
      </c>
      <c r="K275" s="495" t="str">
        <f>IF(基本情報入力シート!R314="","",基本情報入力シート!R314)</f>
        <v/>
      </c>
      <c r="L275" s="495" t="str">
        <f>IF(基本情報入力シート!W314="","",基本情報入力シート!W314)</f>
        <v/>
      </c>
      <c r="M275" s="503" t="str">
        <f>IF(基本情報入力シート!X314="","",基本情報入力シート!X314)</f>
        <v/>
      </c>
      <c r="N275" s="513" t="str">
        <f>IF(基本情報入力シート!Y314="","",基本情報入力シート!Y314)</f>
        <v/>
      </c>
      <c r="O275" s="606"/>
      <c r="P275" s="610"/>
      <c r="Q275" s="610"/>
      <c r="R275" s="614" t="e">
        <v>#N/A</v>
      </c>
      <c r="S275" s="618"/>
      <c r="T275" s="623"/>
      <c r="U275" s="623"/>
      <c r="V275" s="627" t="e">
        <v>#N/A</v>
      </c>
      <c r="W275" s="634"/>
      <c r="X275" s="638"/>
      <c r="Y275" s="614" t="e">
        <v>#N/A</v>
      </c>
      <c r="Z275" s="614"/>
      <c r="AA275" s="618"/>
      <c r="AB275" s="637"/>
      <c r="AC275" s="651" t="e">
        <v>#N/A</v>
      </c>
      <c r="AD275" s="653" t="str">
        <f t="shared" si="8"/>
        <v/>
      </c>
      <c r="AE275" s="583" t="str">
        <f t="shared" si="9"/>
        <v/>
      </c>
      <c r="AF275" s="654" t="str">
        <f>IF(O275="","",'別紙様式3-2（４・５月）'!O277&amp;'別紙様式3-2（４・５月）'!P277&amp;'別紙様式3-2（４・５月）'!Q277&amp;"から"&amp;O275)</f>
        <v/>
      </c>
      <c r="AG275" s="654" t="str">
        <f>IF(OR(W275="",W275="―"),"",'別紙様式3-2（４・５月）'!O277&amp;'別紙様式3-2（４・５月）'!P277&amp;'別紙様式3-2（４・５月）'!Q277&amp;"から"&amp;W275)</f>
        <v/>
      </c>
    </row>
    <row r="276" spans="1:33" ht="24.9" customHeight="1">
      <c r="A276" s="592">
        <v>263</v>
      </c>
      <c r="B276" s="488" t="str">
        <f>IF(基本情報入力シート!C315="","",基本情報入力シート!C315)</f>
        <v/>
      </c>
      <c r="C276" s="488"/>
      <c r="D276" s="488"/>
      <c r="E276" s="488"/>
      <c r="F276" s="488"/>
      <c r="G276" s="488"/>
      <c r="H276" s="488"/>
      <c r="I276" s="488"/>
      <c r="J276" s="495" t="str">
        <f>IF(基本情報入力シート!M315="","",基本情報入力シート!M315)</f>
        <v/>
      </c>
      <c r="K276" s="495" t="str">
        <f>IF(基本情報入力シート!R315="","",基本情報入力シート!R315)</f>
        <v/>
      </c>
      <c r="L276" s="495" t="str">
        <f>IF(基本情報入力シート!W315="","",基本情報入力シート!W315)</f>
        <v/>
      </c>
      <c r="M276" s="503" t="str">
        <f>IF(基本情報入力シート!X315="","",基本情報入力シート!X315)</f>
        <v/>
      </c>
      <c r="N276" s="513" t="str">
        <f>IF(基本情報入力シート!Y315="","",基本情報入力シート!Y315)</f>
        <v/>
      </c>
      <c r="O276" s="606"/>
      <c r="P276" s="610"/>
      <c r="Q276" s="610"/>
      <c r="R276" s="614" t="e">
        <v>#N/A</v>
      </c>
      <c r="S276" s="618"/>
      <c r="T276" s="623"/>
      <c r="U276" s="623"/>
      <c r="V276" s="627" t="e">
        <v>#N/A</v>
      </c>
      <c r="W276" s="634"/>
      <c r="X276" s="638"/>
      <c r="Y276" s="614" t="e">
        <v>#N/A</v>
      </c>
      <c r="Z276" s="614"/>
      <c r="AA276" s="618"/>
      <c r="AB276" s="637"/>
      <c r="AC276" s="651" t="e">
        <v>#N/A</v>
      </c>
      <c r="AD276" s="653" t="str">
        <f t="shared" si="8"/>
        <v/>
      </c>
      <c r="AE276" s="583" t="str">
        <f t="shared" si="9"/>
        <v/>
      </c>
      <c r="AF276" s="654" t="str">
        <f>IF(O276="","",'別紙様式3-2（４・５月）'!O278&amp;'別紙様式3-2（４・５月）'!P278&amp;'別紙様式3-2（４・５月）'!Q278&amp;"から"&amp;O276)</f>
        <v/>
      </c>
      <c r="AG276" s="654" t="str">
        <f>IF(OR(W276="",W276="―"),"",'別紙様式3-2（４・５月）'!O278&amp;'別紙様式3-2（４・５月）'!P278&amp;'別紙様式3-2（４・５月）'!Q278&amp;"から"&amp;W276)</f>
        <v/>
      </c>
    </row>
    <row r="277" spans="1:33" ht="24.9" customHeight="1">
      <c r="A277" s="592">
        <v>264</v>
      </c>
      <c r="B277" s="488" t="str">
        <f>IF(基本情報入力シート!C316="","",基本情報入力シート!C316)</f>
        <v/>
      </c>
      <c r="C277" s="488"/>
      <c r="D277" s="488"/>
      <c r="E277" s="488"/>
      <c r="F277" s="488"/>
      <c r="G277" s="488"/>
      <c r="H277" s="488"/>
      <c r="I277" s="488"/>
      <c r="J277" s="495" t="str">
        <f>IF(基本情報入力シート!M316="","",基本情報入力シート!M316)</f>
        <v/>
      </c>
      <c r="K277" s="495" t="str">
        <f>IF(基本情報入力シート!R316="","",基本情報入力シート!R316)</f>
        <v/>
      </c>
      <c r="L277" s="495" t="str">
        <f>IF(基本情報入力シート!W316="","",基本情報入力シート!W316)</f>
        <v/>
      </c>
      <c r="M277" s="503" t="str">
        <f>IF(基本情報入力シート!X316="","",基本情報入力シート!X316)</f>
        <v/>
      </c>
      <c r="N277" s="513" t="str">
        <f>IF(基本情報入力シート!Y316="","",基本情報入力シート!Y316)</f>
        <v/>
      </c>
      <c r="O277" s="606"/>
      <c r="P277" s="610"/>
      <c r="Q277" s="610"/>
      <c r="R277" s="614" t="e">
        <v>#N/A</v>
      </c>
      <c r="S277" s="618"/>
      <c r="T277" s="623"/>
      <c r="U277" s="623"/>
      <c r="V277" s="627" t="e">
        <v>#N/A</v>
      </c>
      <c r="W277" s="634"/>
      <c r="X277" s="638"/>
      <c r="Y277" s="614" t="e">
        <v>#N/A</v>
      </c>
      <c r="Z277" s="614"/>
      <c r="AA277" s="618"/>
      <c r="AB277" s="637"/>
      <c r="AC277" s="651" t="e">
        <v>#N/A</v>
      </c>
      <c r="AD277" s="653" t="str">
        <f t="shared" si="8"/>
        <v/>
      </c>
      <c r="AE277" s="583" t="str">
        <f t="shared" si="9"/>
        <v/>
      </c>
      <c r="AF277" s="654" t="str">
        <f>IF(O277="","",'別紙様式3-2（４・５月）'!O279&amp;'別紙様式3-2（４・５月）'!P279&amp;'別紙様式3-2（４・５月）'!Q279&amp;"から"&amp;O277)</f>
        <v/>
      </c>
      <c r="AG277" s="654" t="str">
        <f>IF(OR(W277="",W277="―"),"",'別紙様式3-2（４・５月）'!O279&amp;'別紙様式3-2（４・５月）'!P279&amp;'別紙様式3-2（４・５月）'!Q279&amp;"から"&amp;W277)</f>
        <v/>
      </c>
    </row>
    <row r="278" spans="1:33" ht="24.9" customHeight="1">
      <c r="A278" s="592">
        <v>265</v>
      </c>
      <c r="B278" s="488" t="str">
        <f>IF(基本情報入力シート!C317="","",基本情報入力シート!C317)</f>
        <v/>
      </c>
      <c r="C278" s="488"/>
      <c r="D278" s="488"/>
      <c r="E278" s="488"/>
      <c r="F278" s="488"/>
      <c r="G278" s="488"/>
      <c r="H278" s="488"/>
      <c r="I278" s="488"/>
      <c r="J278" s="495" t="str">
        <f>IF(基本情報入力シート!M317="","",基本情報入力シート!M317)</f>
        <v/>
      </c>
      <c r="K278" s="495" t="str">
        <f>IF(基本情報入力シート!R317="","",基本情報入力シート!R317)</f>
        <v/>
      </c>
      <c r="L278" s="495" t="str">
        <f>IF(基本情報入力シート!W317="","",基本情報入力シート!W317)</f>
        <v/>
      </c>
      <c r="M278" s="503" t="str">
        <f>IF(基本情報入力シート!X317="","",基本情報入力シート!X317)</f>
        <v/>
      </c>
      <c r="N278" s="513" t="str">
        <f>IF(基本情報入力シート!Y317="","",基本情報入力シート!Y317)</f>
        <v/>
      </c>
      <c r="O278" s="606"/>
      <c r="P278" s="610"/>
      <c r="Q278" s="610"/>
      <c r="R278" s="614" t="e">
        <v>#N/A</v>
      </c>
      <c r="S278" s="618"/>
      <c r="T278" s="623"/>
      <c r="U278" s="623"/>
      <c r="V278" s="627" t="e">
        <v>#N/A</v>
      </c>
      <c r="W278" s="634"/>
      <c r="X278" s="638"/>
      <c r="Y278" s="614" t="e">
        <v>#N/A</v>
      </c>
      <c r="Z278" s="614"/>
      <c r="AA278" s="618"/>
      <c r="AB278" s="637"/>
      <c r="AC278" s="651" t="e">
        <v>#N/A</v>
      </c>
      <c r="AD278" s="653" t="str">
        <f t="shared" si="8"/>
        <v/>
      </c>
      <c r="AE278" s="583" t="str">
        <f t="shared" si="9"/>
        <v/>
      </c>
      <c r="AF278" s="654" t="str">
        <f>IF(O278="","",'別紙様式3-2（４・５月）'!O280&amp;'別紙様式3-2（４・５月）'!P280&amp;'別紙様式3-2（４・５月）'!Q280&amp;"から"&amp;O278)</f>
        <v/>
      </c>
      <c r="AG278" s="654" t="str">
        <f>IF(OR(W278="",W278="―"),"",'別紙様式3-2（４・５月）'!O280&amp;'別紙様式3-2（４・５月）'!P280&amp;'別紙様式3-2（４・５月）'!Q280&amp;"から"&amp;W278)</f>
        <v/>
      </c>
    </row>
    <row r="279" spans="1:33" ht="24.9" customHeight="1">
      <c r="A279" s="592">
        <v>266</v>
      </c>
      <c r="B279" s="488" t="str">
        <f>IF(基本情報入力シート!C318="","",基本情報入力シート!C318)</f>
        <v/>
      </c>
      <c r="C279" s="488"/>
      <c r="D279" s="488"/>
      <c r="E279" s="488"/>
      <c r="F279" s="488"/>
      <c r="G279" s="488"/>
      <c r="H279" s="488"/>
      <c r="I279" s="488"/>
      <c r="J279" s="495" t="str">
        <f>IF(基本情報入力シート!M318="","",基本情報入力シート!M318)</f>
        <v/>
      </c>
      <c r="K279" s="495" t="str">
        <f>IF(基本情報入力シート!R318="","",基本情報入力シート!R318)</f>
        <v/>
      </c>
      <c r="L279" s="495" t="str">
        <f>IF(基本情報入力シート!W318="","",基本情報入力シート!W318)</f>
        <v/>
      </c>
      <c r="M279" s="503" t="str">
        <f>IF(基本情報入力シート!X318="","",基本情報入力シート!X318)</f>
        <v/>
      </c>
      <c r="N279" s="513" t="str">
        <f>IF(基本情報入力シート!Y318="","",基本情報入力シート!Y318)</f>
        <v/>
      </c>
      <c r="O279" s="606"/>
      <c r="P279" s="610"/>
      <c r="Q279" s="610"/>
      <c r="R279" s="614" t="e">
        <v>#N/A</v>
      </c>
      <c r="S279" s="618"/>
      <c r="T279" s="623"/>
      <c r="U279" s="623"/>
      <c r="V279" s="627" t="e">
        <v>#N/A</v>
      </c>
      <c r="W279" s="634"/>
      <c r="X279" s="638"/>
      <c r="Y279" s="614" t="e">
        <v>#N/A</v>
      </c>
      <c r="Z279" s="614"/>
      <c r="AA279" s="618"/>
      <c r="AB279" s="637"/>
      <c r="AC279" s="651" t="e">
        <v>#N/A</v>
      </c>
      <c r="AD279" s="653" t="str">
        <f t="shared" si="8"/>
        <v/>
      </c>
      <c r="AE279" s="583" t="str">
        <f t="shared" si="9"/>
        <v/>
      </c>
      <c r="AF279" s="654" t="str">
        <f>IF(O279="","",'別紙様式3-2（４・５月）'!O281&amp;'別紙様式3-2（４・５月）'!P281&amp;'別紙様式3-2（４・５月）'!Q281&amp;"から"&amp;O279)</f>
        <v/>
      </c>
      <c r="AG279" s="654" t="str">
        <f>IF(OR(W279="",W279="―"),"",'別紙様式3-2（４・５月）'!O281&amp;'別紙様式3-2（４・５月）'!P281&amp;'別紙様式3-2（４・５月）'!Q281&amp;"から"&amp;W279)</f>
        <v/>
      </c>
    </row>
    <row r="280" spans="1:33" ht="24.9" customHeight="1">
      <c r="A280" s="592">
        <v>267</v>
      </c>
      <c r="B280" s="488" t="str">
        <f>IF(基本情報入力シート!C319="","",基本情報入力シート!C319)</f>
        <v/>
      </c>
      <c r="C280" s="488"/>
      <c r="D280" s="488"/>
      <c r="E280" s="488"/>
      <c r="F280" s="488"/>
      <c r="G280" s="488"/>
      <c r="H280" s="488"/>
      <c r="I280" s="488"/>
      <c r="J280" s="495" t="str">
        <f>IF(基本情報入力シート!M319="","",基本情報入力シート!M319)</f>
        <v/>
      </c>
      <c r="K280" s="495" t="str">
        <f>IF(基本情報入力シート!R319="","",基本情報入力シート!R319)</f>
        <v/>
      </c>
      <c r="L280" s="495" t="str">
        <f>IF(基本情報入力シート!W319="","",基本情報入力シート!W319)</f>
        <v/>
      </c>
      <c r="M280" s="503" t="str">
        <f>IF(基本情報入力シート!X319="","",基本情報入力シート!X319)</f>
        <v/>
      </c>
      <c r="N280" s="513" t="str">
        <f>IF(基本情報入力シート!Y319="","",基本情報入力シート!Y319)</f>
        <v/>
      </c>
      <c r="O280" s="606"/>
      <c r="P280" s="610"/>
      <c r="Q280" s="610"/>
      <c r="R280" s="614" t="e">
        <v>#N/A</v>
      </c>
      <c r="S280" s="618"/>
      <c r="T280" s="623"/>
      <c r="U280" s="623"/>
      <c r="V280" s="627" t="e">
        <v>#N/A</v>
      </c>
      <c r="W280" s="634"/>
      <c r="X280" s="638"/>
      <c r="Y280" s="614" t="e">
        <v>#N/A</v>
      </c>
      <c r="Z280" s="614"/>
      <c r="AA280" s="618"/>
      <c r="AB280" s="637"/>
      <c r="AC280" s="651" t="e">
        <v>#N/A</v>
      </c>
      <c r="AD280" s="653" t="str">
        <f t="shared" si="8"/>
        <v/>
      </c>
      <c r="AE280" s="583" t="str">
        <f t="shared" si="9"/>
        <v/>
      </c>
      <c r="AF280" s="654" t="str">
        <f>IF(O280="","",'別紙様式3-2（４・５月）'!O282&amp;'別紙様式3-2（４・５月）'!P282&amp;'別紙様式3-2（４・５月）'!Q282&amp;"から"&amp;O280)</f>
        <v/>
      </c>
      <c r="AG280" s="654" t="str">
        <f>IF(OR(W280="",W280="―"),"",'別紙様式3-2（４・５月）'!O282&amp;'別紙様式3-2（４・５月）'!P282&amp;'別紙様式3-2（４・５月）'!Q282&amp;"から"&amp;W280)</f>
        <v/>
      </c>
    </row>
    <row r="281" spans="1:33" ht="24.9" customHeight="1">
      <c r="A281" s="592">
        <v>268</v>
      </c>
      <c r="B281" s="488" t="str">
        <f>IF(基本情報入力シート!C320="","",基本情報入力シート!C320)</f>
        <v/>
      </c>
      <c r="C281" s="488"/>
      <c r="D281" s="488"/>
      <c r="E281" s="488"/>
      <c r="F281" s="488"/>
      <c r="G281" s="488"/>
      <c r="H281" s="488"/>
      <c r="I281" s="488"/>
      <c r="J281" s="495" t="str">
        <f>IF(基本情報入力シート!M320="","",基本情報入力シート!M320)</f>
        <v/>
      </c>
      <c r="K281" s="495" t="str">
        <f>IF(基本情報入力シート!R320="","",基本情報入力シート!R320)</f>
        <v/>
      </c>
      <c r="L281" s="495" t="str">
        <f>IF(基本情報入力シート!W320="","",基本情報入力シート!W320)</f>
        <v/>
      </c>
      <c r="M281" s="503" t="str">
        <f>IF(基本情報入力シート!X320="","",基本情報入力シート!X320)</f>
        <v/>
      </c>
      <c r="N281" s="513" t="str">
        <f>IF(基本情報入力シート!Y320="","",基本情報入力シート!Y320)</f>
        <v/>
      </c>
      <c r="O281" s="606"/>
      <c r="P281" s="610"/>
      <c r="Q281" s="610"/>
      <c r="R281" s="614" t="e">
        <v>#N/A</v>
      </c>
      <c r="S281" s="618"/>
      <c r="T281" s="623"/>
      <c r="U281" s="623"/>
      <c r="V281" s="627" t="e">
        <v>#N/A</v>
      </c>
      <c r="W281" s="634"/>
      <c r="X281" s="638"/>
      <c r="Y281" s="614" t="e">
        <v>#N/A</v>
      </c>
      <c r="Z281" s="614"/>
      <c r="AA281" s="618"/>
      <c r="AB281" s="637"/>
      <c r="AC281" s="651" t="e">
        <v>#N/A</v>
      </c>
      <c r="AD281" s="653" t="str">
        <f t="shared" si="8"/>
        <v/>
      </c>
      <c r="AE281" s="583" t="str">
        <f t="shared" si="9"/>
        <v/>
      </c>
      <c r="AF281" s="654" t="str">
        <f>IF(O281="","",'別紙様式3-2（４・５月）'!O283&amp;'別紙様式3-2（４・５月）'!P283&amp;'別紙様式3-2（４・５月）'!Q283&amp;"から"&amp;O281)</f>
        <v/>
      </c>
      <c r="AG281" s="654" t="str">
        <f>IF(OR(W281="",W281="―"),"",'別紙様式3-2（４・５月）'!O283&amp;'別紙様式3-2（４・５月）'!P283&amp;'別紙様式3-2（４・５月）'!Q283&amp;"から"&amp;W281)</f>
        <v/>
      </c>
    </row>
    <row r="282" spans="1:33" ht="24.9" customHeight="1">
      <c r="A282" s="592">
        <v>269</v>
      </c>
      <c r="B282" s="488" t="str">
        <f>IF(基本情報入力シート!C321="","",基本情報入力シート!C321)</f>
        <v/>
      </c>
      <c r="C282" s="488"/>
      <c r="D282" s="488"/>
      <c r="E282" s="488"/>
      <c r="F282" s="488"/>
      <c r="G282" s="488"/>
      <c r="H282" s="488"/>
      <c r="I282" s="488"/>
      <c r="J282" s="495" t="str">
        <f>IF(基本情報入力シート!M321="","",基本情報入力シート!M321)</f>
        <v/>
      </c>
      <c r="K282" s="495" t="str">
        <f>IF(基本情報入力シート!R321="","",基本情報入力シート!R321)</f>
        <v/>
      </c>
      <c r="L282" s="495" t="str">
        <f>IF(基本情報入力シート!W321="","",基本情報入力シート!W321)</f>
        <v/>
      </c>
      <c r="M282" s="503" t="str">
        <f>IF(基本情報入力シート!X321="","",基本情報入力シート!X321)</f>
        <v/>
      </c>
      <c r="N282" s="513" t="str">
        <f>IF(基本情報入力シート!Y321="","",基本情報入力シート!Y321)</f>
        <v/>
      </c>
      <c r="O282" s="606"/>
      <c r="P282" s="610"/>
      <c r="Q282" s="610"/>
      <c r="R282" s="614" t="e">
        <v>#N/A</v>
      </c>
      <c r="S282" s="618"/>
      <c r="T282" s="623"/>
      <c r="U282" s="623"/>
      <c r="V282" s="627" t="e">
        <v>#N/A</v>
      </c>
      <c r="W282" s="634"/>
      <c r="X282" s="638"/>
      <c r="Y282" s="614" t="e">
        <v>#N/A</v>
      </c>
      <c r="Z282" s="614"/>
      <c r="AA282" s="618"/>
      <c r="AB282" s="637"/>
      <c r="AC282" s="651" t="e">
        <v>#N/A</v>
      </c>
      <c r="AD282" s="653" t="str">
        <f t="shared" si="8"/>
        <v/>
      </c>
      <c r="AE282" s="583" t="str">
        <f t="shared" si="9"/>
        <v/>
      </c>
      <c r="AF282" s="654" t="str">
        <f>IF(O282="","",'別紙様式3-2（４・５月）'!O284&amp;'別紙様式3-2（４・５月）'!P284&amp;'別紙様式3-2（４・５月）'!Q284&amp;"から"&amp;O282)</f>
        <v/>
      </c>
      <c r="AG282" s="654" t="str">
        <f>IF(OR(W282="",W282="―"),"",'別紙様式3-2（４・５月）'!O284&amp;'別紙様式3-2（４・５月）'!P284&amp;'別紙様式3-2（４・５月）'!Q284&amp;"から"&amp;W282)</f>
        <v/>
      </c>
    </row>
    <row r="283" spans="1:33" ht="24.9" customHeight="1">
      <c r="A283" s="592">
        <v>270</v>
      </c>
      <c r="B283" s="488" t="str">
        <f>IF(基本情報入力シート!C322="","",基本情報入力シート!C322)</f>
        <v/>
      </c>
      <c r="C283" s="488"/>
      <c r="D283" s="488"/>
      <c r="E283" s="488"/>
      <c r="F283" s="488"/>
      <c r="G283" s="488"/>
      <c r="H283" s="488"/>
      <c r="I283" s="488"/>
      <c r="J283" s="495" t="str">
        <f>IF(基本情報入力シート!M322="","",基本情報入力シート!M322)</f>
        <v/>
      </c>
      <c r="K283" s="495" t="str">
        <f>IF(基本情報入力シート!R322="","",基本情報入力シート!R322)</f>
        <v/>
      </c>
      <c r="L283" s="495" t="str">
        <f>IF(基本情報入力シート!W322="","",基本情報入力シート!W322)</f>
        <v/>
      </c>
      <c r="M283" s="503" t="str">
        <f>IF(基本情報入力シート!X322="","",基本情報入力シート!X322)</f>
        <v/>
      </c>
      <c r="N283" s="513" t="str">
        <f>IF(基本情報入力シート!Y322="","",基本情報入力シート!Y322)</f>
        <v/>
      </c>
      <c r="O283" s="606"/>
      <c r="P283" s="610"/>
      <c r="Q283" s="610"/>
      <c r="R283" s="614" t="e">
        <v>#N/A</v>
      </c>
      <c r="S283" s="618"/>
      <c r="T283" s="623"/>
      <c r="U283" s="623"/>
      <c r="V283" s="627" t="e">
        <v>#N/A</v>
      </c>
      <c r="W283" s="634"/>
      <c r="X283" s="638"/>
      <c r="Y283" s="614" t="e">
        <v>#N/A</v>
      </c>
      <c r="Z283" s="614"/>
      <c r="AA283" s="618"/>
      <c r="AB283" s="637"/>
      <c r="AC283" s="651" t="e">
        <v>#N/A</v>
      </c>
      <c r="AD283" s="653" t="str">
        <f t="shared" si="8"/>
        <v/>
      </c>
      <c r="AE283" s="583" t="str">
        <f t="shared" si="9"/>
        <v/>
      </c>
      <c r="AF283" s="654" t="str">
        <f>IF(O283="","",'別紙様式3-2（４・５月）'!O285&amp;'別紙様式3-2（４・５月）'!P285&amp;'別紙様式3-2（４・５月）'!Q285&amp;"から"&amp;O283)</f>
        <v/>
      </c>
      <c r="AG283" s="654" t="str">
        <f>IF(OR(W283="",W283="―"),"",'別紙様式3-2（４・５月）'!O285&amp;'別紙様式3-2（４・５月）'!P285&amp;'別紙様式3-2（４・５月）'!Q285&amp;"から"&amp;W283)</f>
        <v/>
      </c>
    </row>
    <row r="284" spans="1:33" ht="24.9" customHeight="1">
      <c r="A284" s="592">
        <v>271</v>
      </c>
      <c r="B284" s="488" t="str">
        <f>IF(基本情報入力シート!C323="","",基本情報入力シート!C323)</f>
        <v/>
      </c>
      <c r="C284" s="488"/>
      <c r="D284" s="488"/>
      <c r="E284" s="488"/>
      <c r="F284" s="488"/>
      <c r="G284" s="488"/>
      <c r="H284" s="488"/>
      <c r="I284" s="488"/>
      <c r="J284" s="495" t="str">
        <f>IF(基本情報入力シート!M323="","",基本情報入力シート!M323)</f>
        <v/>
      </c>
      <c r="K284" s="495" t="str">
        <f>IF(基本情報入力シート!R323="","",基本情報入力シート!R323)</f>
        <v/>
      </c>
      <c r="L284" s="495" t="str">
        <f>IF(基本情報入力シート!W323="","",基本情報入力シート!W323)</f>
        <v/>
      </c>
      <c r="M284" s="503" t="str">
        <f>IF(基本情報入力シート!X323="","",基本情報入力シート!X323)</f>
        <v/>
      </c>
      <c r="N284" s="513" t="str">
        <f>IF(基本情報入力シート!Y323="","",基本情報入力シート!Y323)</f>
        <v/>
      </c>
      <c r="O284" s="606"/>
      <c r="P284" s="610"/>
      <c r="Q284" s="610"/>
      <c r="R284" s="614" t="e">
        <v>#N/A</v>
      </c>
      <c r="S284" s="618"/>
      <c r="T284" s="623"/>
      <c r="U284" s="623"/>
      <c r="V284" s="627" t="e">
        <v>#N/A</v>
      </c>
      <c r="W284" s="634"/>
      <c r="X284" s="638"/>
      <c r="Y284" s="614" t="e">
        <v>#N/A</v>
      </c>
      <c r="Z284" s="614"/>
      <c r="AA284" s="618"/>
      <c r="AB284" s="637"/>
      <c r="AC284" s="651" t="e">
        <v>#N/A</v>
      </c>
      <c r="AD284" s="653" t="str">
        <f t="shared" si="8"/>
        <v/>
      </c>
      <c r="AE284" s="583" t="str">
        <f t="shared" si="9"/>
        <v/>
      </c>
      <c r="AF284" s="654" t="str">
        <f>IF(O284="","",'別紙様式3-2（４・５月）'!O286&amp;'別紙様式3-2（４・５月）'!P286&amp;'別紙様式3-2（４・５月）'!Q286&amp;"から"&amp;O284)</f>
        <v/>
      </c>
      <c r="AG284" s="654" t="str">
        <f>IF(OR(W284="",W284="―"),"",'別紙様式3-2（４・５月）'!O286&amp;'別紙様式3-2（４・５月）'!P286&amp;'別紙様式3-2（４・５月）'!Q286&amp;"から"&amp;W284)</f>
        <v/>
      </c>
    </row>
    <row r="285" spans="1:33" ht="24.9" customHeight="1">
      <c r="A285" s="592">
        <v>272</v>
      </c>
      <c r="B285" s="488" t="str">
        <f>IF(基本情報入力シート!C324="","",基本情報入力シート!C324)</f>
        <v/>
      </c>
      <c r="C285" s="488"/>
      <c r="D285" s="488"/>
      <c r="E285" s="488"/>
      <c r="F285" s="488"/>
      <c r="G285" s="488"/>
      <c r="H285" s="488"/>
      <c r="I285" s="488"/>
      <c r="J285" s="495" t="str">
        <f>IF(基本情報入力シート!M324="","",基本情報入力シート!M324)</f>
        <v/>
      </c>
      <c r="K285" s="495" t="str">
        <f>IF(基本情報入力シート!R324="","",基本情報入力シート!R324)</f>
        <v/>
      </c>
      <c r="L285" s="495" t="str">
        <f>IF(基本情報入力シート!W324="","",基本情報入力シート!W324)</f>
        <v/>
      </c>
      <c r="M285" s="503" t="str">
        <f>IF(基本情報入力シート!X324="","",基本情報入力シート!X324)</f>
        <v/>
      </c>
      <c r="N285" s="513" t="str">
        <f>IF(基本情報入力シート!Y324="","",基本情報入力シート!Y324)</f>
        <v/>
      </c>
      <c r="O285" s="606"/>
      <c r="P285" s="610"/>
      <c r="Q285" s="610"/>
      <c r="R285" s="614" t="e">
        <v>#N/A</v>
      </c>
      <c r="S285" s="618"/>
      <c r="T285" s="623"/>
      <c r="U285" s="623"/>
      <c r="V285" s="627" t="e">
        <v>#N/A</v>
      </c>
      <c r="W285" s="634"/>
      <c r="X285" s="638"/>
      <c r="Y285" s="614" t="e">
        <v>#N/A</v>
      </c>
      <c r="Z285" s="614"/>
      <c r="AA285" s="618"/>
      <c r="AB285" s="637"/>
      <c r="AC285" s="651" t="e">
        <v>#N/A</v>
      </c>
      <c r="AD285" s="653" t="str">
        <f t="shared" si="8"/>
        <v/>
      </c>
      <c r="AE285" s="583" t="str">
        <f t="shared" si="9"/>
        <v/>
      </c>
      <c r="AF285" s="654" t="str">
        <f>IF(O285="","",'別紙様式3-2（４・５月）'!O287&amp;'別紙様式3-2（４・５月）'!P287&amp;'別紙様式3-2（４・５月）'!Q287&amp;"から"&amp;O285)</f>
        <v/>
      </c>
      <c r="AG285" s="654" t="str">
        <f>IF(OR(W285="",W285="―"),"",'別紙様式3-2（４・５月）'!O287&amp;'別紙様式3-2（４・５月）'!P287&amp;'別紙様式3-2（４・５月）'!Q287&amp;"から"&amp;W285)</f>
        <v/>
      </c>
    </row>
    <row r="286" spans="1:33" ht="24.9" customHeight="1">
      <c r="A286" s="592">
        <v>273</v>
      </c>
      <c r="B286" s="488" t="str">
        <f>IF(基本情報入力シート!C325="","",基本情報入力シート!C325)</f>
        <v/>
      </c>
      <c r="C286" s="488"/>
      <c r="D286" s="488"/>
      <c r="E286" s="488"/>
      <c r="F286" s="488"/>
      <c r="G286" s="488"/>
      <c r="H286" s="488"/>
      <c r="I286" s="488"/>
      <c r="J286" s="495" t="str">
        <f>IF(基本情報入力シート!M325="","",基本情報入力シート!M325)</f>
        <v/>
      </c>
      <c r="K286" s="495" t="str">
        <f>IF(基本情報入力シート!R325="","",基本情報入力シート!R325)</f>
        <v/>
      </c>
      <c r="L286" s="495" t="str">
        <f>IF(基本情報入力シート!W325="","",基本情報入力シート!W325)</f>
        <v/>
      </c>
      <c r="M286" s="503" t="str">
        <f>IF(基本情報入力シート!X325="","",基本情報入力シート!X325)</f>
        <v/>
      </c>
      <c r="N286" s="513" t="str">
        <f>IF(基本情報入力シート!Y325="","",基本情報入力シート!Y325)</f>
        <v/>
      </c>
      <c r="O286" s="606"/>
      <c r="P286" s="610"/>
      <c r="Q286" s="610"/>
      <c r="R286" s="614" t="e">
        <v>#N/A</v>
      </c>
      <c r="S286" s="618"/>
      <c r="T286" s="623"/>
      <c r="U286" s="623"/>
      <c r="V286" s="627" t="e">
        <v>#N/A</v>
      </c>
      <c r="W286" s="634"/>
      <c r="X286" s="638"/>
      <c r="Y286" s="614" t="e">
        <v>#N/A</v>
      </c>
      <c r="Z286" s="614"/>
      <c r="AA286" s="618"/>
      <c r="AB286" s="637"/>
      <c r="AC286" s="651" t="e">
        <v>#N/A</v>
      </c>
      <c r="AD286" s="653" t="str">
        <f t="shared" si="8"/>
        <v/>
      </c>
      <c r="AE286" s="583" t="str">
        <f t="shared" si="9"/>
        <v/>
      </c>
      <c r="AF286" s="654" t="str">
        <f>IF(O286="","",'別紙様式3-2（４・５月）'!O288&amp;'別紙様式3-2（４・５月）'!P288&amp;'別紙様式3-2（４・５月）'!Q288&amp;"から"&amp;O286)</f>
        <v/>
      </c>
      <c r="AG286" s="654" t="str">
        <f>IF(OR(W286="",W286="―"),"",'別紙様式3-2（４・５月）'!O288&amp;'別紙様式3-2（４・５月）'!P288&amp;'別紙様式3-2（４・５月）'!Q288&amp;"から"&amp;W286)</f>
        <v/>
      </c>
    </row>
    <row r="287" spans="1:33" ht="24.9" customHeight="1">
      <c r="A287" s="592">
        <v>274</v>
      </c>
      <c r="B287" s="488" t="str">
        <f>IF(基本情報入力シート!C326="","",基本情報入力シート!C326)</f>
        <v/>
      </c>
      <c r="C287" s="488"/>
      <c r="D287" s="488"/>
      <c r="E287" s="488"/>
      <c r="F287" s="488"/>
      <c r="G287" s="488"/>
      <c r="H287" s="488"/>
      <c r="I287" s="488"/>
      <c r="J287" s="495" t="str">
        <f>IF(基本情報入力シート!M326="","",基本情報入力シート!M326)</f>
        <v/>
      </c>
      <c r="K287" s="495" t="str">
        <f>IF(基本情報入力シート!R326="","",基本情報入力シート!R326)</f>
        <v/>
      </c>
      <c r="L287" s="495" t="str">
        <f>IF(基本情報入力シート!W326="","",基本情報入力シート!W326)</f>
        <v/>
      </c>
      <c r="M287" s="503" t="str">
        <f>IF(基本情報入力シート!X326="","",基本情報入力シート!X326)</f>
        <v/>
      </c>
      <c r="N287" s="513" t="str">
        <f>IF(基本情報入力シート!Y326="","",基本情報入力シート!Y326)</f>
        <v/>
      </c>
      <c r="O287" s="606"/>
      <c r="P287" s="610"/>
      <c r="Q287" s="610"/>
      <c r="R287" s="614" t="e">
        <v>#N/A</v>
      </c>
      <c r="S287" s="618"/>
      <c r="T287" s="623"/>
      <c r="U287" s="623"/>
      <c r="V287" s="627" t="e">
        <v>#N/A</v>
      </c>
      <c r="W287" s="634"/>
      <c r="X287" s="638"/>
      <c r="Y287" s="614" t="e">
        <v>#N/A</v>
      </c>
      <c r="Z287" s="614"/>
      <c r="AA287" s="618"/>
      <c r="AB287" s="637"/>
      <c r="AC287" s="651" t="e">
        <v>#N/A</v>
      </c>
      <c r="AD287" s="653" t="str">
        <f t="shared" si="8"/>
        <v/>
      </c>
      <c r="AE287" s="583" t="str">
        <f t="shared" si="9"/>
        <v/>
      </c>
      <c r="AF287" s="654" t="str">
        <f>IF(O287="","",'別紙様式3-2（４・５月）'!O289&amp;'別紙様式3-2（４・５月）'!P289&amp;'別紙様式3-2（４・５月）'!Q289&amp;"から"&amp;O287)</f>
        <v/>
      </c>
      <c r="AG287" s="654" t="str">
        <f>IF(OR(W287="",W287="―"),"",'別紙様式3-2（４・５月）'!O289&amp;'別紙様式3-2（４・５月）'!P289&amp;'別紙様式3-2（４・５月）'!Q289&amp;"から"&amp;W287)</f>
        <v/>
      </c>
    </row>
    <row r="288" spans="1:33" ht="24.9" customHeight="1">
      <c r="A288" s="592">
        <v>275</v>
      </c>
      <c r="B288" s="488" t="str">
        <f>IF(基本情報入力シート!C327="","",基本情報入力シート!C327)</f>
        <v/>
      </c>
      <c r="C288" s="488"/>
      <c r="D288" s="488"/>
      <c r="E288" s="488"/>
      <c r="F288" s="488"/>
      <c r="G288" s="488"/>
      <c r="H288" s="488"/>
      <c r="I288" s="488"/>
      <c r="J288" s="495" t="str">
        <f>IF(基本情報入力シート!M327="","",基本情報入力シート!M327)</f>
        <v/>
      </c>
      <c r="K288" s="495" t="str">
        <f>IF(基本情報入力シート!R327="","",基本情報入力シート!R327)</f>
        <v/>
      </c>
      <c r="L288" s="495" t="str">
        <f>IF(基本情報入力シート!W327="","",基本情報入力シート!W327)</f>
        <v/>
      </c>
      <c r="M288" s="503" t="str">
        <f>IF(基本情報入力シート!X327="","",基本情報入力シート!X327)</f>
        <v/>
      </c>
      <c r="N288" s="513" t="str">
        <f>IF(基本情報入力シート!Y327="","",基本情報入力シート!Y327)</f>
        <v/>
      </c>
      <c r="O288" s="606"/>
      <c r="P288" s="610"/>
      <c r="Q288" s="610"/>
      <c r="R288" s="614" t="e">
        <v>#N/A</v>
      </c>
      <c r="S288" s="618"/>
      <c r="T288" s="623"/>
      <c r="U288" s="623"/>
      <c r="V288" s="627" t="e">
        <v>#N/A</v>
      </c>
      <c r="W288" s="634"/>
      <c r="X288" s="638"/>
      <c r="Y288" s="614" t="e">
        <v>#N/A</v>
      </c>
      <c r="Z288" s="614"/>
      <c r="AA288" s="618"/>
      <c r="AB288" s="637"/>
      <c r="AC288" s="651" t="e">
        <v>#N/A</v>
      </c>
      <c r="AD288" s="653" t="str">
        <f t="shared" si="8"/>
        <v/>
      </c>
      <c r="AE288" s="583" t="str">
        <f t="shared" si="9"/>
        <v/>
      </c>
      <c r="AF288" s="654" t="str">
        <f>IF(O288="","",'別紙様式3-2（４・５月）'!O290&amp;'別紙様式3-2（４・５月）'!P290&amp;'別紙様式3-2（４・５月）'!Q290&amp;"から"&amp;O288)</f>
        <v/>
      </c>
      <c r="AG288" s="654" t="str">
        <f>IF(OR(W288="",W288="―"),"",'別紙様式3-2（４・５月）'!O290&amp;'別紙様式3-2（４・５月）'!P290&amp;'別紙様式3-2（４・５月）'!Q290&amp;"から"&amp;W288)</f>
        <v/>
      </c>
    </row>
    <row r="289" spans="1:33" ht="24.9" customHeight="1">
      <c r="A289" s="592">
        <v>276</v>
      </c>
      <c r="B289" s="488" t="str">
        <f>IF(基本情報入力シート!C328="","",基本情報入力シート!C328)</f>
        <v/>
      </c>
      <c r="C289" s="488"/>
      <c r="D289" s="488"/>
      <c r="E289" s="488"/>
      <c r="F289" s="488"/>
      <c r="G289" s="488"/>
      <c r="H289" s="488"/>
      <c r="I289" s="488"/>
      <c r="J289" s="495" t="str">
        <f>IF(基本情報入力シート!M328="","",基本情報入力シート!M328)</f>
        <v/>
      </c>
      <c r="K289" s="495" t="str">
        <f>IF(基本情報入力シート!R328="","",基本情報入力シート!R328)</f>
        <v/>
      </c>
      <c r="L289" s="495" t="str">
        <f>IF(基本情報入力シート!W328="","",基本情報入力シート!W328)</f>
        <v/>
      </c>
      <c r="M289" s="503" t="str">
        <f>IF(基本情報入力シート!X328="","",基本情報入力シート!X328)</f>
        <v/>
      </c>
      <c r="N289" s="513" t="str">
        <f>IF(基本情報入力シート!Y328="","",基本情報入力シート!Y328)</f>
        <v/>
      </c>
      <c r="O289" s="606"/>
      <c r="P289" s="610"/>
      <c r="Q289" s="610"/>
      <c r="R289" s="614" t="e">
        <v>#N/A</v>
      </c>
      <c r="S289" s="618"/>
      <c r="T289" s="623"/>
      <c r="U289" s="623"/>
      <c r="V289" s="627" t="e">
        <v>#N/A</v>
      </c>
      <c r="W289" s="634"/>
      <c r="X289" s="638"/>
      <c r="Y289" s="614" t="e">
        <v>#N/A</v>
      </c>
      <c r="Z289" s="614"/>
      <c r="AA289" s="618"/>
      <c r="AB289" s="637"/>
      <c r="AC289" s="651" t="e">
        <v>#N/A</v>
      </c>
      <c r="AD289" s="653" t="str">
        <f t="shared" si="8"/>
        <v/>
      </c>
      <c r="AE289" s="583" t="str">
        <f t="shared" si="9"/>
        <v/>
      </c>
      <c r="AF289" s="654" t="str">
        <f>IF(O289="","",'別紙様式3-2（４・５月）'!O291&amp;'別紙様式3-2（４・５月）'!P291&amp;'別紙様式3-2（４・５月）'!Q291&amp;"から"&amp;O289)</f>
        <v/>
      </c>
      <c r="AG289" s="654" t="str">
        <f>IF(OR(W289="",W289="―"),"",'別紙様式3-2（４・５月）'!O291&amp;'別紙様式3-2（４・５月）'!P291&amp;'別紙様式3-2（４・５月）'!Q291&amp;"から"&amp;W289)</f>
        <v/>
      </c>
    </row>
    <row r="290" spans="1:33" ht="24.9" customHeight="1">
      <c r="A290" s="592">
        <v>277</v>
      </c>
      <c r="B290" s="488" t="str">
        <f>IF(基本情報入力シート!C329="","",基本情報入力シート!C329)</f>
        <v/>
      </c>
      <c r="C290" s="488"/>
      <c r="D290" s="488"/>
      <c r="E290" s="488"/>
      <c r="F290" s="488"/>
      <c r="G290" s="488"/>
      <c r="H290" s="488"/>
      <c r="I290" s="488"/>
      <c r="J290" s="495" t="str">
        <f>IF(基本情報入力シート!M329="","",基本情報入力シート!M329)</f>
        <v/>
      </c>
      <c r="K290" s="495" t="str">
        <f>IF(基本情報入力シート!R329="","",基本情報入力シート!R329)</f>
        <v/>
      </c>
      <c r="L290" s="495" t="str">
        <f>IF(基本情報入力シート!W329="","",基本情報入力シート!W329)</f>
        <v/>
      </c>
      <c r="M290" s="503" t="str">
        <f>IF(基本情報入力シート!X329="","",基本情報入力シート!X329)</f>
        <v/>
      </c>
      <c r="N290" s="513" t="str">
        <f>IF(基本情報入力シート!Y329="","",基本情報入力シート!Y329)</f>
        <v/>
      </c>
      <c r="O290" s="606"/>
      <c r="P290" s="610"/>
      <c r="Q290" s="610"/>
      <c r="R290" s="614" t="e">
        <v>#N/A</v>
      </c>
      <c r="S290" s="618"/>
      <c r="T290" s="623"/>
      <c r="U290" s="623"/>
      <c r="V290" s="627" t="e">
        <v>#N/A</v>
      </c>
      <c r="W290" s="634"/>
      <c r="X290" s="638"/>
      <c r="Y290" s="614" t="e">
        <v>#N/A</v>
      </c>
      <c r="Z290" s="614"/>
      <c r="AA290" s="618"/>
      <c r="AB290" s="637"/>
      <c r="AC290" s="651" t="e">
        <v>#N/A</v>
      </c>
      <c r="AD290" s="653" t="str">
        <f t="shared" si="8"/>
        <v/>
      </c>
      <c r="AE290" s="583" t="str">
        <f t="shared" si="9"/>
        <v/>
      </c>
      <c r="AF290" s="654" t="str">
        <f>IF(O290="","",'別紙様式3-2（４・５月）'!O292&amp;'別紙様式3-2（４・５月）'!P292&amp;'別紙様式3-2（４・５月）'!Q292&amp;"から"&amp;O290)</f>
        <v/>
      </c>
      <c r="AG290" s="654" t="str">
        <f>IF(OR(W290="",W290="―"),"",'別紙様式3-2（４・５月）'!O292&amp;'別紙様式3-2（４・５月）'!P292&amp;'別紙様式3-2（４・５月）'!Q292&amp;"から"&amp;W290)</f>
        <v/>
      </c>
    </row>
    <row r="291" spans="1:33" ht="24.9" customHeight="1">
      <c r="A291" s="592">
        <v>278</v>
      </c>
      <c r="B291" s="488" t="str">
        <f>IF(基本情報入力シート!C330="","",基本情報入力シート!C330)</f>
        <v/>
      </c>
      <c r="C291" s="488"/>
      <c r="D291" s="488"/>
      <c r="E291" s="488"/>
      <c r="F291" s="488"/>
      <c r="G291" s="488"/>
      <c r="H291" s="488"/>
      <c r="I291" s="488"/>
      <c r="J291" s="495" t="str">
        <f>IF(基本情報入力シート!M330="","",基本情報入力シート!M330)</f>
        <v/>
      </c>
      <c r="K291" s="495" t="str">
        <f>IF(基本情報入力シート!R330="","",基本情報入力シート!R330)</f>
        <v/>
      </c>
      <c r="L291" s="495" t="str">
        <f>IF(基本情報入力シート!W330="","",基本情報入力シート!W330)</f>
        <v/>
      </c>
      <c r="M291" s="503" t="str">
        <f>IF(基本情報入力シート!X330="","",基本情報入力シート!X330)</f>
        <v/>
      </c>
      <c r="N291" s="513" t="str">
        <f>IF(基本情報入力シート!Y330="","",基本情報入力シート!Y330)</f>
        <v/>
      </c>
      <c r="O291" s="606"/>
      <c r="P291" s="610"/>
      <c r="Q291" s="610"/>
      <c r="R291" s="614" t="e">
        <v>#N/A</v>
      </c>
      <c r="S291" s="618"/>
      <c r="T291" s="623"/>
      <c r="U291" s="623"/>
      <c r="V291" s="627" t="e">
        <v>#N/A</v>
      </c>
      <c r="W291" s="634"/>
      <c r="X291" s="638"/>
      <c r="Y291" s="614" t="e">
        <v>#N/A</v>
      </c>
      <c r="Z291" s="614"/>
      <c r="AA291" s="618"/>
      <c r="AB291" s="637"/>
      <c r="AC291" s="651" t="e">
        <v>#N/A</v>
      </c>
      <c r="AD291" s="653" t="str">
        <f t="shared" si="8"/>
        <v/>
      </c>
      <c r="AE291" s="583" t="str">
        <f t="shared" si="9"/>
        <v/>
      </c>
      <c r="AF291" s="654" t="str">
        <f>IF(O291="","",'別紙様式3-2（４・５月）'!O293&amp;'別紙様式3-2（４・５月）'!P293&amp;'別紙様式3-2（４・５月）'!Q293&amp;"から"&amp;O291)</f>
        <v/>
      </c>
      <c r="AG291" s="654" t="str">
        <f>IF(OR(W291="",W291="―"),"",'別紙様式3-2（４・５月）'!O293&amp;'別紙様式3-2（４・５月）'!P293&amp;'別紙様式3-2（４・５月）'!Q293&amp;"から"&amp;W291)</f>
        <v/>
      </c>
    </row>
    <row r="292" spans="1:33" ht="24.9" customHeight="1">
      <c r="A292" s="592">
        <v>279</v>
      </c>
      <c r="B292" s="488" t="str">
        <f>IF(基本情報入力シート!C331="","",基本情報入力シート!C331)</f>
        <v/>
      </c>
      <c r="C292" s="488"/>
      <c r="D292" s="488"/>
      <c r="E292" s="488"/>
      <c r="F292" s="488"/>
      <c r="G292" s="488"/>
      <c r="H292" s="488"/>
      <c r="I292" s="488"/>
      <c r="J292" s="495" t="str">
        <f>IF(基本情報入力シート!M331="","",基本情報入力シート!M331)</f>
        <v/>
      </c>
      <c r="K292" s="495" t="str">
        <f>IF(基本情報入力シート!R331="","",基本情報入力シート!R331)</f>
        <v/>
      </c>
      <c r="L292" s="495" t="str">
        <f>IF(基本情報入力シート!W331="","",基本情報入力シート!W331)</f>
        <v/>
      </c>
      <c r="M292" s="503" t="str">
        <f>IF(基本情報入力シート!X331="","",基本情報入力シート!X331)</f>
        <v/>
      </c>
      <c r="N292" s="513" t="str">
        <f>IF(基本情報入力シート!Y331="","",基本情報入力シート!Y331)</f>
        <v/>
      </c>
      <c r="O292" s="606"/>
      <c r="P292" s="610"/>
      <c r="Q292" s="610"/>
      <c r="R292" s="614" t="e">
        <v>#N/A</v>
      </c>
      <c r="S292" s="618"/>
      <c r="T292" s="623"/>
      <c r="U292" s="623"/>
      <c r="V292" s="627" t="e">
        <v>#N/A</v>
      </c>
      <c r="W292" s="634"/>
      <c r="X292" s="638"/>
      <c r="Y292" s="614" t="e">
        <v>#N/A</v>
      </c>
      <c r="Z292" s="614"/>
      <c r="AA292" s="618"/>
      <c r="AB292" s="637"/>
      <c r="AC292" s="651" t="e">
        <v>#N/A</v>
      </c>
      <c r="AD292" s="653" t="str">
        <f t="shared" si="8"/>
        <v/>
      </c>
      <c r="AE292" s="583" t="str">
        <f t="shared" si="9"/>
        <v/>
      </c>
      <c r="AF292" s="654" t="str">
        <f>IF(O292="","",'別紙様式3-2（４・５月）'!O294&amp;'別紙様式3-2（４・５月）'!P294&amp;'別紙様式3-2（４・５月）'!Q294&amp;"から"&amp;O292)</f>
        <v/>
      </c>
      <c r="AG292" s="654" t="str">
        <f>IF(OR(W292="",W292="―"),"",'別紙様式3-2（４・５月）'!O294&amp;'別紙様式3-2（４・５月）'!P294&amp;'別紙様式3-2（４・５月）'!Q294&amp;"から"&amp;W292)</f>
        <v/>
      </c>
    </row>
    <row r="293" spans="1:33" ht="24.9" customHeight="1">
      <c r="A293" s="592">
        <v>280</v>
      </c>
      <c r="B293" s="488" t="str">
        <f>IF(基本情報入力シート!C332="","",基本情報入力シート!C332)</f>
        <v/>
      </c>
      <c r="C293" s="488"/>
      <c r="D293" s="488"/>
      <c r="E293" s="488"/>
      <c r="F293" s="488"/>
      <c r="G293" s="488"/>
      <c r="H293" s="488"/>
      <c r="I293" s="488"/>
      <c r="J293" s="495" t="str">
        <f>IF(基本情報入力シート!M332="","",基本情報入力シート!M332)</f>
        <v/>
      </c>
      <c r="K293" s="495" t="str">
        <f>IF(基本情報入力シート!R332="","",基本情報入力シート!R332)</f>
        <v/>
      </c>
      <c r="L293" s="495" t="str">
        <f>IF(基本情報入力シート!W332="","",基本情報入力シート!W332)</f>
        <v/>
      </c>
      <c r="M293" s="503" t="str">
        <f>IF(基本情報入力シート!X332="","",基本情報入力シート!X332)</f>
        <v/>
      </c>
      <c r="N293" s="513" t="str">
        <f>IF(基本情報入力シート!Y332="","",基本情報入力シート!Y332)</f>
        <v/>
      </c>
      <c r="O293" s="606"/>
      <c r="P293" s="610"/>
      <c r="Q293" s="610"/>
      <c r="R293" s="614" t="e">
        <v>#N/A</v>
      </c>
      <c r="S293" s="618"/>
      <c r="T293" s="623"/>
      <c r="U293" s="623"/>
      <c r="V293" s="627" t="e">
        <v>#N/A</v>
      </c>
      <c r="W293" s="634"/>
      <c r="X293" s="638"/>
      <c r="Y293" s="614" t="e">
        <v>#N/A</v>
      </c>
      <c r="Z293" s="614"/>
      <c r="AA293" s="618"/>
      <c r="AB293" s="637"/>
      <c r="AC293" s="651" t="e">
        <v>#N/A</v>
      </c>
      <c r="AD293" s="653" t="str">
        <f t="shared" si="8"/>
        <v/>
      </c>
      <c r="AE293" s="583" t="str">
        <f t="shared" si="9"/>
        <v/>
      </c>
      <c r="AF293" s="654" t="str">
        <f>IF(O293="","",'別紙様式3-2（４・５月）'!O295&amp;'別紙様式3-2（４・５月）'!P295&amp;'別紙様式3-2（４・５月）'!Q295&amp;"から"&amp;O293)</f>
        <v/>
      </c>
      <c r="AG293" s="654" t="str">
        <f>IF(OR(W293="",W293="―"),"",'別紙様式3-2（４・５月）'!O295&amp;'別紙様式3-2（４・５月）'!P295&amp;'別紙様式3-2（４・５月）'!Q295&amp;"から"&amp;W293)</f>
        <v/>
      </c>
    </row>
    <row r="294" spans="1:33" ht="24.9" customHeight="1">
      <c r="A294" s="592">
        <v>281</v>
      </c>
      <c r="B294" s="488" t="str">
        <f>IF(基本情報入力シート!C333="","",基本情報入力シート!C333)</f>
        <v/>
      </c>
      <c r="C294" s="488"/>
      <c r="D294" s="488"/>
      <c r="E294" s="488"/>
      <c r="F294" s="488"/>
      <c r="G294" s="488"/>
      <c r="H294" s="488"/>
      <c r="I294" s="488"/>
      <c r="J294" s="495" t="str">
        <f>IF(基本情報入力シート!M333="","",基本情報入力シート!M333)</f>
        <v/>
      </c>
      <c r="K294" s="495" t="str">
        <f>IF(基本情報入力シート!R333="","",基本情報入力シート!R333)</f>
        <v/>
      </c>
      <c r="L294" s="495" t="str">
        <f>IF(基本情報入力シート!W333="","",基本情報入力シート!W333)</f>
        <v/>
      </c>
      <c r="M294" s="503" t="str">
        <f>IF(基本情報入力シート!X333="","",基本情報入力シート!X333)</f>
        <v/>
      </c>
      <c r="N294" s="513" t="str">
        <f>IF(基本情報入力シート!Y333="","",基本情報入力シート!Y333)</f>
        <v/>
      </c>
      <c r="O294" s="606"/>
      <c r="P294" s="610"/>
      <c r="Q294" s="610"/>
      <c r="R294" s="614" t="e">
        <v>#N/A</v>
      </c>
      <c r="S294" s="618"/>
      <c r="T294" s="623"/>
      <c r="U294" s="623"/>
      <c r="V294" s="627" t="e">
        <v>#N/A</v>
      </c>
      <c r="W294" s="634"/>
      <c r="X294" s="638"/>
      <c r="Y294" s="614" t="e">
        <v>#N/A</v>
      </c>
      <c r="Z294" s="614"/>
      <c r="AA294" s="618"/>
      <c r="AB294" s="637"/>
      <c r="AC294" s="651" t="e">
        <v>#N/A</v>
      </c>
      <c r="AD294" s="653" t="str">
        <f t="shared" si="8"/>
        <v/>
      </c>
      <c r="AE294" s="583" t="str">
        <f t="shared" si="9"/>
        <v/>
      </c>
      <c r="AF294" s="654" t="str">
        <f>IF(O294="","",'別紙様式3-2（４・５月）'!O296&amp;'別紙様式3-2（４・５月）'!P296&amp;'別紙様式3-2（４・５月）'!Q296&amp;"から"&amp;O294)</f>
        <v/>
      </c>
      <c r="AG294" s="654" t="str">
        <f>IF(OR(W294="",W294="―"),"",'別紙様式3-2（４・５月）'!O296&amp;'別紙様式3-2（４・５月）'!P296&amp;'別紙様式3-2（４・５月）'!Q296&amp;"から"&amp;W294)</f>
        <v/>
      </c>
    </row>
    <row r="295" spans="1:33" ht="24.9" customHeight="1">
      <c r="A295" s="592">
        <v>282</v>
      </c>
      <c r="B295" s="488" t="str">
        <f>IF(基本情報入力シート!C334="","",基本情報入力シート!C334)</f>
        <v/>
      </c>
      <c r="C295" s="488"/>
      <c r="D295" s="488"/>
      <c r="E295" s="488"/>
      <c r="F295" s="488"/>
      <c r="G295" s="488"/>
      <c r="H295" s="488"/>
      <c r="I295" s="488"/>
      <c r="J295" s="495" t="str">
        <f>IF(基本情報入力シート!M334="","",基本情報入力シート!M334)</f>
        <v/>
      </c>
      <c r="K295" s="495" t="str">
        <f>IF(基本情報入力シート!R334="","",基本情報入力シート!R334)</f>
        <v/>
      </c>
      <c r="L295" s="495" t="str">
        <f>IF(基本情報入力シート!W334="","",基本情報入力シート!W334)</f>
        <v/>
      </c>
      <c r="M295" s="503" t="str">
        <f>IF(基本情報入力シート!X334="","",基本情報入力シート!X334)</f>
        <v/>
      </c>
      <c r="N295" s="513" t="str">
        <f>IF(基本情報入力シート!Y334="","",基本情報入力シート!Y334)</f>
        <v/>
      </c>
      <c r="O295" s="606"/>
      <c r="P295" s="610"/>
      <c r="Q295" s="610"/>
      <c r="R295" s="614" t="e">
        <v>#N/A</v>
      </c>
      <c r="S295" s="618"/>
      <c r="T295" s="623"/>
      <c r="U295" s="623"/>
      <c r="V295" s="627" t="e">
        <v>#N/A</v>
      </c>
      <c r="W295" s="634"/>
      <c r="X295" s="638"/>
      <c r="Y295" s="614" t="e">
        <v>#N/A</v>
      </c>
      <c r="Z295" s="614"/>
      <c r="AA295" s="618"/>
      <c r="AB295" s="637"/>
      <c r="AC295" s="651" t="e">
        <v>#N/A</v>
      </c>
      <c r="AD295" s="653" t="str">
        <f t="shared" si="8"/>
        <v/>
      </c>
      <c r="AE295" s="583" t="str">
        <f t="shared" si="9"/>
        <v/>
      </c>
      <c r="AF295" s="654" t="str">
        <f>IF(O295="","",'別紙様式3-2（４・５月）'!O297&amp;'別紙様式3-2（４・５月）'!P297&amp;'別紙様式3-2（４・５月）'!Q297&amp;"から"&amp;O295)</f>
        <v/>
      </c>
      <c r="AG295" s="654" t="str">
        <f>IF(OR(W295="",W295="―"),"",'別紙様式3-2（４・５月）'!O297&amp;'別紙様式3-2（４・５月）'!P297&amp;'別紙様式3-2（４・５月）'!Q297&amp;"から"&amp;W295)</f>
        <v/>
      </c>
    </row>
    <row r="296" spans="1:33" ht="24.9" customHeight="1">
      <c r="A296" s="592">
        <v>283</v>
      </c>
      <c r="B296" s="488" t="str">
        <f>IF(基本情報入力シート!C335="","",基本情報入力シート!C335)</f>
        <v/>
      </c>
      <c r="C296" s="488"/>
      <c r="D296" s="488"/>
      <c r="E296" s="488"/>
      <c r="F296" s="488"/>
      <c r="G296" s="488"/>
      <c r="H296" s="488"/>
      <c r="I296" s="488"/>
      <c r="J296" s="495" t="str">
        <f>IF(基本情報入力シート!M335="","",基本情報入力シート!M335)</f>
        <v/>
      </c>
      <c r="K296" s="495" t="str">
        <f>IF(基本情報入力シート!R335="","",基本情報入力シート!R335)</f>
        <v/>
      </c>
      <c r="L296" s="495" t="str">
        <f>IF(基本情報入力シート!W335="","",基本情報入力シート!W335)</f>
        <v/>
      </c>
      <c r="M296" s="503" t="str">
        <f>IF(基本情報入力シート!X335="","",基本情報入力シート!X335)</f>
        <v/>
      </c>
      <c r="N296" s="513" t="str">
        <f>IF(基本情報入力シート!Y335="","",基本情報入力シート!Y335)</f>
        <v/>
      </c>
      <c r="O296" s="606"/>
      <c r="P296" s="610"/>
      <c r="Q296" s="610"/>
      <c r="R296" s="614" t="e">
        <v>#N/A</v>
      </c>
      <c r="S296" s="618"/>
      <c r="T296" s="623"/>
      <c r="U296" s="623"/>
      <c r="V296" s="627" t="e">
        <v>#N/A</v>
      </c>
      <c r="W296" s="634"/>
      <c r="X296" s="638"/>
      <c r="Y296" s="614" t="e">
        <v>#N/A</v>
      </c>
      <c r="Z296" s="614"/>
      <c r="AA296" s="618"/>
      <c r="AB296" s="637"/>
      <c r="AC296" s="651" t="e">
        <v>#N/A</v>
      </c>
      <c r="AD296" s="653" t="str">
        <f t="shared" si="8"/>
        <v/>
      </c>
      <c r="AE296" s="583" t="str">
        <f t="shared" si="9"/>
        <v/>
      </c>
      <c r="AF296" s="654" t="str">
        <f>IF(O296="","",'別紙様式3-2（４・５月）'!O298&amp;'別紙様式3-2（４・５月）'!P298&amp;'別紙様式3-2（４・５月）'!Q298&amp;"から"&amp;O296)</f>
        <v/>
      </c>
      <c r="AG296" s="654" t="str">
        <f>IF(OR(W296="",W296="―"),"",'別紙様式3-2（４・５月）'!O298&amp;'別紙様式3-2（４・５月）'!P298&amp;'別紙様式3-2（４・５月）'!Q298&amp;"から"&amp;W296)</f>
        <v/>
      </c>
    </row>
    <row r="297" spans="1:33" ht="24.9" customHeight="1">
      <c r="A297" s="592">
        <v>284</v>
      </c>
      <c r="B297" s="488" t="str">
        <f>IF(基本情報入力シート!C336="","",基本情報入力シート!C336)</f>
        <v/>
      </c>
      <c r="C297" s="488"/>
      <c r="D297" s="488"/>
      <c r="E297" s="488"/>
      <c r="F297" s="488"/>
      <c r="G297" s="488"/>
      <c r="H297" s="488"/>
      <c r="I297" s="488"/>
      <c r="J297" s="495" t="str">
        <f>IF(基本情報入力シート!M336="","",基本情報入力シート!M336)</f>
        <v/>
      </c>
      <c r="K297" s="495" t="str">
        <f>IF(基本情報入力シート!R336="","",基本情報入力シート!R336)</f>
        <v/>
      </c>
      <c r="L297" s="495" t="str">
        <f>IF(基本情報入力シート!W336="","",基本情報入力シート!W336)</f>
        <v/>
      </c>
      <c r="M297" s="503" t="str">
        <f>IF(基本情報入力シート!X336="","",基本情報入力シート!X336)</f>
        <v/>
      </c>
      <c r="N297" s="513" t="str">
        <f>IF(基本情報入力シート!Y336="","",基本情報入力シート!Y336)</f>
        <v/>
      </c>
      <c r="O297" s="606"/>
      <c r="P297" s="610"/>
      <c r="Q297" s="610"/>
      <c r="R297" s="614" t="e">
        <v>#N/A</v>
      </c>
      <c r="S297" s="618"/>
      <c r="T297" s="623"/>
      <c r="U297" s="623"/>
      <c r="V297" s="627" t="e">
        <v>#N/A</v>
      </c>
      <c r="W297" s="634"/>
      <c r="X297" s="638"/>
      <c r="Y297" s="614" t="e">
        <v>#N/A</v>
      </c>
      <c r="Z297" s="614"/>
      <c r="AA297" s="618"/>
      <c r="AB297" s="637"/>
      <c r="AC297" s="651" t="e">
        <v>#N/A</v>
      </c>
      <c r="AD297" s="653" t="str">
        <f t="shared" si="8"/>
        <v/>
      </c>
      <c r="AE297" s="583" t="str">
        <f t="shared" si="9"/>
        <v/>
      </c>
      <c r="AF297" s="654" t="str">
        <f>IF(O297="","",'別紙様式3-2（４・５月）'!O299&amp;'別紙様式3-2（４・５月）'!P299&amp;'別紙様式3-2（４・５月）'!Q299&amp;"から"&amp;O297)</f>
        <v/>
      </c>
      <c r="AG297" s="654" t="str">
        <f>IF(OR(W297="",W297="―"),"",'別紙様式3-2（４・５月）'!O299&amp;'別紙様式3-2（４・５月）'!P299&amp;'別紙様式3-2（４・５月）'!Q299&amp;"から"&amp;W297)</f>
        <v/>
      </c>
    </row>
    <row r="298" spans="1:33" ht="24.9" customHeight="1">
      <c r="A298" s="592">
        <v>285</v>
      </c>
      <c r="B298" s="488" t="str">
        <f>IF(基本情報入力シート!C337="","",基本情報入力シート!C337)</f>
        <v/>
      </c>
      <c r="C298" s="488"/>
      <c r="D298" s="488"/>
      <c r="E298" s="488"/>
      <c r="F298" s="488"/>
      <c r="G298" s="488"/>
      <c r="H298" s="488"/>
      <c r="I298" s="488"/>
      <c r="J298" s="495" t="str">
        <f>IF(基本情報入力シート!M337="","",基本情報入力シート!M337)</f>
        <v/>
      </c>
      <c r="K298" s="495" t="str">
        <f>IF(基本情報入力シート!R337="","",基本情報入力シート!R337)</f>
        <v/>
      </c>
      <c r="L298" s="495" t="str">
        <f>IF(基本情報入力シート!W337="","",基本情報入力シート!W337)</f>
        <v/>
      </c>
      <c r="M298" s="503" t="str">
        <f>IF(基本情報入力シート!X337="","",基本情報入力シート!X337)</f>
        <v/>
      </c>
      <c r="N298" s="513" t="str">
        <f>IF(基本情報入力シート!Y337="","",基本情報入力シート!Y337)</f>
        <v/>
      </c>
      <c r="O298" s="606"/>
      <c r="P298" s="610"/>
      <c r="Q298" s="610"/>
      <c r="R298" s="614" t="e">
        <v>#N/A</v>
      </c>
      <c r="S298" s="618"/>
      <c r="T298" s="623"/>
      <c r="U298" s="623"/>
      <c r="V298" s="627" t="e">
        <v>#N/A</v>
      </c>
      <c r="W298" s="634"/>
      <c r="X298" s="638"/>
      <c r="Y298" s="614" t="e">
        <v>#N/A</v>
      </c>
      <c r="Z298" s="614"/>
      <c r="AA298" s="618"/>
      <c r="AB298" s="637"/>
      <c r="AC298" s="651" t="e">
        <v>#N/A</v>
      </c>
      <c r="AD298" s="653" t="str">
        <f t="shared" si="8"/>
        <v/>
      </c>
      <c r="AE298" s="583" t="str">
        <f t="shared" si="9"/>
        <v/>
      </c>
      <c r="AF298" s="654" t="str">
        <f>IF(O298="","",'別紙様式3-2（４・５月）'!O300&amp;'別紙様式3-2（４・５月）'!P300&amp;'別紙様式3-2（４・５月）'!Q300&amp;"から"&amp;O298)</f>
        <v/>
      </c>
      <c r="AG298" s="654" t="str">
        <f>IF(OR(W298="",W298="―"),"",'別紙様式3-2（４・５月）'!O300&amp;'別紙様式3-2（４・５月）'!P300&amp;'別紙様式3-2（４・５月）'!Q300&amp;"から"&amp;W298)</f>
        <v/>
      </c>
    </row>
    <row r="299" spans="1:33" ht="24.9" customHeight="1">
      <c r="A299" s="592">
        <v>286</v>
      </c>
      <c r="B299" s="488" t="str">
        <f>IF(基本情報入力シート!C338="","",基本情報入力シート!C338)</f>
        <v/>
      </c>
      <c r="C299" s="488"/>
      <c r="D299" s="488"/>
      <c r="E299" s="488"/>
      <c r="F299" s="488"/>
      <c r="G299" s="488"/>
      <c r="H299" s="488"/>
      <c r="I299" s="488"/>
      <c r="J299" s="495" t="str">
        <f>IF(基本情報入力シート!M338="","",基本情報入力シート!M338)</f>
        <v/>
      </c>
      <c r="K299" s="495" t="str">
        <f>IF(基本情報入力シート!R338="","",基本情報入力シート!R338)</f>
        <v/>
      </c>
      <c r="L299" s="495" t="str">
        <f>IF(基本情報入力シート!W338="","",基本情報入力シート!W338)</f>
        <v/>
      </c>
      <c r="M299" s="503" t="str">
        <f>IF(基本情報入力シート!X338="","",基本情報入力シート!X338)</f>
        <v/>
      </c>
      <c r="N299" s="513" t="str">
        <f>IF(基本情報入力シート!Y338="","",基本情報入力シート!Y338)</f>
        <v/>
      </c>
      <c r="O299" s="606"/>
      <c r="P299" s="610"/>
      <c r="Q299" s="610"/>
      <c r="R299" s="614" t="e">
        <v>#N/A</v>
      </c>
      <c r="S299" s="618"/>
      <c r="T299" s="623"/>
      <c r="U299" s="623"/>
      <c r="V299" s="627" t="e">
        <v>#N/A</v>
      </c>
      <c r="W299" s="634"/>
      <c r="X299" s="638"/>
      <c r="Y299" s="614" t="e">
        <v>#N/A</v>
      </c>
      <c r="Z299" s="614"/>
      <c r="AA299" s="618"/>
      <c r="AB299" s="637"/>
      <c r="AC299" s="651" t="e">
        <v>#N/A</v>
      </c>
      <c r="AD299" s="653" t="str">
        <f t="shared" si="8"/>
        <v/>
      </c>
      <c r="AE299" s="583" t="str">
        <f t="shared" si="9"/>
        <v/>
      </c>
      <c r="AF299" s="654" t="str">
        <f>IF(O299="","",'別紙様式3-2（４・５月）'!O301&amp;'別紙様式3-2（４・５月）'!P301&amp;'別紙様式3-2（４・５月）'!Q301&amp;"から"&amp;O299)</f>
        <v/>
      </c>
      <c r="AG299" s="654" t="str">
        <f>IF(OR(W299="",W299="―"),"",'別紙様式3-2（４・５月）'!O301&amp;'別紙様式3-2（４・５月）'!P301&amp;'別紙様式3-2（４・５月）'!Q301&amp;"から"&amp;W299)</f>
        <v/>
      </c>
    </row>
    <row r="300" spans="1:33" ht="24.9" customHeight="1">
      <c r="A300" s="592">
        <v>287</v>
      </c>
      <c r="B300" s="488" t="str">
        <f>IF(基本情報入力シート!C339="","",基本情報入力シート!C339)</f>
        <v/>
      </c>
      <c r="C300" s="488"/>
      <c r="D300" s="488"/>
      <c r="E300" s="488"/>
      <c r="F300" s="488"/>
      <c r="G300" s="488"/>
      <c r="H300" s="488"/>
      <c r="I300" s="488"/>
      <c r="J300" s="495" t="str">
        <f>IF(基本情報入力シート!M339="","",基本情報入力シート!M339)</f>
        <v/>
      </c>
      <c r="K300" s="495" t="str">
        <f>IF(基本情報入力シート!R339="","",基本情報入力シート!R339)</f>
        <v/>
      </c>
      <c r="L300" s="495" t="str">
        <f>IF(基本情報入力シート!W339="","",基本情報入力シート!W339)</f>
        <v/>
      </c>
      <c r="M300" s="503" t="str">
        <f>IF(基本情報入力シート!X339="","",基本情報入力シート!X339)</f>
        <v/>
      </c>
      <c r="N300" s="513" t="str">
        <f>IF(基本情報入力シート!Y339="","",基本情報入力シート!Y339)</f>
        <v/>
      </c>
      <c r="O300" s="606"/>
      <c r="P300" s="610"/>
      <c r="Q300" s="610"/>
      <c r="R300" s="614" t="e">
        <v>#N/A</v>
      </c>
      <c r="S300" s="618"/>
      <c r="T300" s="623"/>
      <c r="U300" s="623"/>
      <c r="V300" s="627" t="e">
        <v>#N/A</v>
      </c>
      <c r="W300" s="634"/>
      <c r="X300" s="638"/>
      <c r="Y300" s="614" t="e">
        <v>#N/A</v>
      </c>
      <c r="Z300" s="614"/>
      <c r="AA300" s="618"/>
      <c r="AB300" s="637"/>
      <c r="AC300" s="651" t="e">
        <v>#N/A</v>
      </c>
      <c r="AD300" s="653" t="str">
        <f t="shared" si="8"/>
        <v/>
      </c>
      <c r="AE300" s="583" t="str">
        <f t="shared" si="9"/>
        <v/>
      </c>
      <c r="AF300" s="654" t="str">
        <f>IF(O300="","",'別紙様式3-2（４・５月）'!O302&amp;'別紙様式3-2（４・５月）'!P302&amp;'別紙様式3-2（４・５月）'!Q302&amp;"から"&amp;O300)</f>
        <v/>
      </c>
      <c r="AG300" s="654" t="str">
        <f>IF(OR(W300="",W300="―"),"",'別紙様式3-2（４・５月）'!O302&amp;'別紙様式3-2（４・５月）'!P302&amp;'別紙様式3-2（４・５月）'!Q302&amp;"から"&amp;W300)</f>
        <v/>
      </c>
    </row>
    <row r="301" spans="1:33" ht="24.9" customHeight="1">
      <c r="A301" s="592">
        <v>288</v>
      </c>
      <c r="B301" s="488" t="str">
        <f>IF(基本情報入力シート!C340="","",基本情報入力シート!C340)</f>
        <v/>
      </c>
      <c r="C301" s="488"/>
      <c r="D301" s="488"/>
      <c r="E301" s="488"/>
      <c r="F301" s="488"/>
      <c r="G301" s="488"/>
      <c r="H301" s="488"/>
      <c r="I301" s="488"/>
      <c r="J301" s="495" t="str">
        <f>IF(基本情報入力シート!M340="","",基本情報入力シート!M340)</f>
        <v/>
      </c>
      <c r="K301" s="495" t="str">
        <f>IF(基本情報入力シート!R340="","",基本情報入力シート!R340)</f>
        <v/>
      </c>
      <c r="L301" s="495" t="str">
        <f>IF(基本情報入力シート!W340="","",基本情報入力シート!W340)</f>
        <v/>
      </c>
      <c r="M301" s="503" t="str">
        <f>IF(基本情報入力シート!X340="","",基本情報入力シート!X340)</f>
        <v/>
      </c>
      <c r="N301" s="513" t="str">
        <f>IF(基本情報入力シート!Y340="","",基本情報入力シート!Y340)</f>
        <v/>
      </c>
      <c r="O301" s="606"/>
      <c r="P301" s="610"/>
      <c r="Q301" s="610"/>
      <c r="R301" s="614" t="e">
        <v>#N/A</v>
      </c>
      <c r="S301" s="618"/>
      <c r="T301" s="623"/>
      <c r="U301" s="623"/>
      <c r="V301" s="627" t="e">
        <v>#N/A</v>
      </c>
      <c r="W301" s="634"/>
      <c r="X301" s="638"/>
      <c r="Y301" s="614" t="e">
        <v>#N/A</v>
      </c>
      <c r="Z301" s="614"/>
      <c r="AA301" s="618"/>
      <c r="AB301" s="637"/>
      <c r="AC301" s="651" t="e">
        <v>#N/A</v>
      </c>
      <c r="AD301" s="653" t="str">
        <f t="shared" si="8"/>
        <v/>
      </c>
      <c r="AE301" s="583" t="str">
        <f t="shared" si="9"/>
        <v/>
      </c>
      <c r="AF301" s="654" t="str">
        <f>IF(O301="","",'別紙様式3-2（４・５月）'!O303&amp;'別紙様式3-2（４・５月）'!P303&amp;'別紙様式3-2（４・５月）'!Q303&amp;"から"&amp;O301)</f>
        <v/>
      </c>
      <c r="AG301" s="654" t="str">
        <f>IF(OR(W301="",W301="―"),"",'別紙様式3-2（４・５月）'!O303&amp;'別紙様式3-2（４・５月）'!P303&amp;'別紙様式3-2（４・５月）'!Q303&amp;"から"&amp;W301)</f>
        <v/>
      </c>
    </row>
    <row r="302" spans="1:33" ht="24.9" customHeight="1">
      <c r="A302" s="592">
        <v>289</v>
      </c>
      <c r="B302" s="488" t="str">
        <f>IF(基本情報入力シート!C341="","",基本情報入力シート!C341)</f>
        <v/>
      </c>
      <c r="C302" s="488"/>
      <c r="D302" s="488"/>
      <c r="E302" s="488"/>
      <c r="F302" s="488"/>
      <c r="G302" s="488"/>
      <c r="H302" s="488"/>
      <c r="I302" s="488"/>
      <c r="J302" s="495" t="str">
        <f>IF(基本情報入力シート!M341="","",基本情報入力シート!M341)</f>
        <v/>
      </c>
      <c r="K302" s="495" t="str">
        <f>IF(基本情報入力シート!R341="","",基本情報入力シート!R341)</f>
        <v/>
      </c>
      <c r="L302" s="495" t="str">
        <f>IF(基本情報入力シート!W341="","",基本情報入力シート!W341)</f>
        <v/>
      </c>
      <c r="M302" s="503" t="str">
        <f>IF(基本情報入力シート!X341="","",基本情報入力シート!X341)</f>
        <v/>
      </c>
      <c r="N302" s="513" t="str">
        <f>IF(基本情報入力シート!Y341="","",基本情報入力シート!Y341)</f>
        <v/>
      </c>
      <c r="O302" s="606"/>
      <c r="P302" s="610"/>
      <c r="Q302" s="610"/>
      <c r="R302" s="614" t="e">
        <v>#N/A</v>
      </c>
      <c r="S302" s="618"/>
      <c r="T302" s="623"/>
      <c r="U302" s="623"/>
      <c r="V302" s="627" t="e">
        <v>#N/A</v>
      </c>
      <c r="W302" s="634"/>
      <c r="X302" s="638"/>
      <c r="Y302" s="614" t="e">
        <v>#N/A</v>
      </c>
      <c r="Z302" s="614"/>
      <c r="AA302" s="618"/>
      <c r="AB302" s="637"/>
      <c r="AC302" s="651" t="e">
        <v>#N/A</v>
      </c>
      <c r="AD302" s="653" t="str">
        <f t="shared" si="8"/>
        <v/>
      </c>
      <c r="AE302" s="583" t="str">
        <f t="shared" si="9"/>
        <v/>
      </c>
      <c r="AF302" s="654" t="str">
        <f>IF(O302="","",'別紙様式3-2（４・５月）'!O304&amp;'別紙様式3-2（４・５月）'!P304&amp;'別紙様式3-2（４・５月）'!Q304&amp;"から"&amp;O302)</f>
        <v/>
      </c>
      <c r="AG302" s="654" t="str">
        <f>IF(OR(W302="",W302="―"),"",'別紙様式3-2（４・５月）'!O304&amp;'別紙様式3-2（４・５月）'!P304&amp;'別紙様式3-2（４・５月）'!Q304&amp;"から"&amp;W302)</f>
        <v/>
      </c>
    </row>
    <row r="303" spans="1:33" ht="24.9" customHeight="1">
      <c r="A303" s="592">
        <v>290</v>
      </c>
      <c r="B303" s="488" t="str">
        <f>IF(基本情報入力シート!C342="","",基本情報入力シート!C342)</f>
        <v/>
      </c>
      <c r="C303" s="488"/>
      <c r="D303" s="488"/>
      <c r="E303" s="488"/>
      <c r="F303" s="488"/>
      <c r="G303" s="488"/>
      <c r="H303" s="488"/>
      <c r="I303" s="488"/>
      <c r="J303" s="495" t="str">
        <f>IF(基本情報入力シート!M342="","",基本情報入力シート!M342)</f>
        <v/>
      </c>
      <c r="K303" s="495" t="str">
        <f>IF(基本情報入力シート!R342="","",基本情報入力シート!R342)</f>
        <v/>
      </c>
      <c r="L303" s="495" t="str">
        <f>IF(基本情報入力シート!W342="","",基本情報入力シート!W342)</f>
        <v/>
      </c>
      <c r="M303" s="503" t="str">
        <f>IF(基本情報入力シート!X342="","",基本情報入力シート!X342)</f>
        <v/>
      </c>
      <c r="N303" s="513" t="str">
        <f>IF(基本情報入力シート!Y342="","",基本情報入力シート!Y342)</f>
        <v/>
      </c>
      <c r="O303" s="606"/>
      <c r="P303" s="610"/>
      <c r="Q303" s="610"/>
      <c r="R303" s="614" t="e">
        <v>#N/A</v>
      </c>
      <c r="S303" s="618"/>
      <c r="T303" s="623"/>
      <c r="U303" s="623"/>
      <c r="V303" s="627" t="e">
        <v>#N/A</v>
      </c>
      <c r="W303" s="634"/>
      <c r="X303" s="638"/>
      <c r="Y303" s="614" t="e">
        <v>#N/A</v>
      </c>
      <c r="Z303" s="614"/>
      <c r="AA303" s="618"/>
      <c r="AB303" s="637"/>
      <c r="AC303" s="651" t="e">
        <v>#N/A</v>
      </c>
      <c r="AD303" s="653" t="str">
        <f t="shared" si="8"/>
        <v/>
      </c>
      <c r="AE303" s="583" t="str">
        <f t="shared" si="9"/>
        <v/>
      </c>
      <c r="AF303" s="654" t="str">
        <f>IF(O303="","",'別紙様式3-2（４・５月）'!O305&amp;'別紙様式3-2（４・５月）'!P305&amp;'別紙様式3-2（４・５月）'!Q305&amp;"から"&amp;O303)</f>
        <v/>
      </c>
      <c r="AG303" s="654" t="str">
        <f>IF(OR(W303="",W303="―"),"",'別紙様式3-2（４・５月）'!O305&amp;'別紙様式3-2（４・５月）'!P305&amp;'別紙様式3-2（４・５月）'!Q305&amp;"から"&amp;W303)</f>
        <v/>
      </c>
    </row>
    <row r="304" spans="1:33" ht="24.9" customHeight="1">
      <c r="A304" s="592">
        <v>291</v>
      </c>
      <c r="B304" s="488" t="str">
        <f>IF(基本情報入力シート!C343="","",基本情報入力シート!C343)</f>
        <v/>
      </c>
      <c r="C304" s="488"/>
      <c r="D304" s="488"/>
      <c r="E304" s="488"/>
      <c r="F304" s="488"/>
      <c r="G304" s="488"/>
      <c r="H304" s="488"/>
      <c r="I304" s="488"/>
      <c r="J304" s="495" t="str">
        <f>IF(基本情報入力シート!M343="","",基本情報入力シート!M343)</f>
        <v/>
      </c>
      <c r="K304" s="495" t="str">
        <f>IF(基本情報入力シート!R343="","",基本情報入力シート!R343)</f>
        <v/>
      </c>
      <c r="L304" s="495" t="str">
        <f>IF(基本情報入力シート!W343="","",基本情報入力シート!W343)</f>
        <v/>
      </c>
      <c r="M304" s="503" t="str">
        <f>IF(基本情報入力シート!X343="","",基本情報入力シート!X343)</f>
        <v/>
      </c>
      <c r="N304" s="513" t="str">
        <f>IF(基本情報入力シート!Y343="","",基本情報入力シート!Y343)</f>
        <v/>
      </c>
      <c r="O304" s="606"/>
      <c r="P304" s="610"/>
      <c r="Q304" s="610"/>
      <c r="R304" s="614" t="e">
        <v>#N/A</v>
      </c>
      <c r="S304" s="618"/>
      <c r="T304" s="623"/>
      <c r="U304" s="623"/>
      <c r="V304" s="627" t="e">
        <v>#N/A</v>
      </c>
      <c r="W304" s="634"/>
      <c r="X304" s="638"/>
      <c r="Y304" s="614" t="e">
        <v>#N/A</v>
      </c>
      <c r="Z304" s="614"/>
      <c r="AA304" s="618"/>
      <c r="AB304" s="637"/>
      <c r="AC304" s="651" t="e">
        <v>#N/A</v>
      </c>
      <c r="AD304" s="653" t="str">
        <f t="shared" si="8"/>
        <v/>
      </c>
      <c r="AE304" s="583" t="str">
        <f t="shared" si="9"/>
        <v/>
      </c>
      <c r="AF304" s="654" t="str">
        <f>IF(O304="","",'別紙様式3-2（４・５月）'!O306&amp;'別紙様式3-2（４・５月）'!P306&amp;'別紙様式3-2（４・５月）'!Q306&amp;"から"&amp;O304)</f>
        <v/>
      </c>
      <c r="AG304" s="654" t="str">
        <f>IF(OR(W304="",W304="―"),"",'別紙様式3-2（４・５月）'!O306&amp;'別紙様式3-2（４・５月）'!P306&amp;'別紙様式3-2（４・５月）'!Q306&amp;"から"&amp;W304)</f>
        <v/>
      </c>
    </row>
    <row r="305" spans="1:33" ht="24.9" customHeight="1">
      <c r="A305" s="592">
        <v>292</v>
      </c>
      <c r="B305" s="488" t="str">
        <f>IF(基本情報入力シート!C344="","",基本情報入力シート!C344)</f>
        <v/>
      </c>
      <c r="C305" s="488"/>
      <c r="D305" s="488"/>
      <c r="E305" s="488"/>
      <c r="F305" s="488"/>
      <c r="G305" s="488"/>
      <c r="H305" s="488"/>
      <c r="I305" s="488"/>
      <c r="J305" s="495" t="str">
        <f>IF(基本情報入力シート!M344="","",基本情報入力シート!M344)</f>
        <v/>
      </c>
      <c r="K305" s="495" t="str">
        <f>IF(基本情報入力シート!R344="","",基本情報入力シート!R344)</f>
        <v/>
      </c>
      <c r="L305" s="495" t="str">
        <f>IF(基本情報入力シート!W344="","",基本情報入力シート!W344)</f>
        <v/>
      </c>
      <c r="M305" s="503" t="str">
        <f>IF(基本情報入力シート!X344="","",基本情報入力シート!X344)</f>
        <v/>
      </c>
      <c r="N305" s="513" t="str">
        <f>IF(基本情報入力シート!Y344="","",基本情報入力シート!Y344)</f>
        <v/>
      </c>
      <c r="O305" s="606"/>
      <c r="P305" s="610"/>
      <c r="Q305" s="610"/>
      <c r="R305" s="614" t="e">
        <v>#N/A</v>
      </c>
      <c r="S305" s="618"/>
      <c r="T305" s="623"/>
      <c r="U305" s="623"/>
      <c r="V305" s="627" t="e">
        <v>#N/A</v>
      </c>
      <c r="W305" s="634"/>
      <c r="X305" s="638"/>
      <c r="Y305" s="614" t="e">
        <v>#N/A</v>
      </c>
      <c r="Z305" s="614"/>
      <c r="AA305" s="618"/>
      <c r="AB305" s="637"/>
      <c r="AC305" s="651" t="e">
        <v>#N/A</v>
      </c>
      <c r="AD305" s="653" t="str">
        <f t="shared" si="8"/>
        <v/>
      </c>
      <c r="AE305" s="583" t="str">
        <f t="shared" si="9"/>
        <v/>
      </c>
      <c r="AF305" s="654" t="str">
        <f>IF(O305="","",'別紙様式3-2（４・５月）'!O307&amp;'別紙様式3-2（４・５月）'!P307&amp;'別紙様式3-2（４・５月）'!Q307&amp;"から"&amp;O305)</f>
        <v/>
      </c>
      <c r="AG305" s="654" t="str">
        <f>IF(OR(W305="",W305="―"),"",'別紙様式3-2（４・５月）'!O307&amp;'別紙様式3-2（４・５月）'!P307&amp;'別紙様式3-2（４・５月）'!Q307&amp;"から"&amp;W305)</f>
        <v/>
      </c>
    </row>
    <row r="306" spans="1:33" ht="24.9" customHeight="1">
      <c r="A306" s="592">
        <v>293</v>
      </c>
      <c r="B306" s="488" t="str">
        <f>IF(基本情報入力シート!C345="","",基本情報入力シート!C345)</f>
        <v/>
      </c>
      <c r="C306" s="488"/>
      <c r="D306" s="488"/>
      <c r="E306" s="488"/>
      <c r="F306" s="488"/>
      <c r="G306" s="488"/>
      <c r="H306" s="488"/>
      <c r="I306" s="488"/>
      <c r="J306" s="495" t="str">
        <f>IF(基本情報入力シート!M345="","",基本情報入力シート!M345)</f>
        <v/>
      </c>
      <c r="K306" s="495" t="str">
        <f>IF(基本情報入力シート!R345="","",基本情報入力シート!R345)</f>
        <v/>
      </c>
      <c r="L306" s="495" t="str">
        <f>IF(基本情報入力シート!W345="","",基本情報入力シート!W345)</f>
        <v/>
      </c>
      <c r="M306" s="503" t="str">
        <f>IF(基本情報入力シート!X345="","",基本情報入力シート!X345)</f>
        <v/>
      </c>
      <c r="N306" s="513" t="str">
        <f>IF(基本情報入力シート!Y345="","",基本情報入力シート!Y345)</f>
        <v/>
      </c>
      <c r="O306" s="606"/>
      <c r="P306" s="610"/>
      <c r="Q306" s="610"/>
      <c r="R306" s="614" t="e">
        <v>#N/A</v>
      </c>
      <c r="S306" s="618"/>
      <c r="T306" s="623"/>
      <c r="U306" s="623"/>
      <c r="V306" s="627" t="e">
        <v>#N/A</v>
      </c>
      <c r="W306" s="634"/>
      <c r="X306" s="638"/>
      <c r="Y306" s="614" t="e">
        <v>#N/A</v>
      </c>
      <c r="Z306" s="614"/>
      <c r="AA306" s="618"/>
      <c r="AB306" s="637"/>
      <c r="AC306" s="651" t="e">
        <v>#N/A</v>
      </c>
      <c r="AD306" s="653" t="str">
        <f t="shared" si="8"/>
        <v/>
      </c>
      <c r="AE306" s="583" t="str">
        <f t="shared" si="9"/>
        <v/>
      </c>
      <c r="AF306" s="654" t="str">
        <f>IF(O306="","",'別紙様式3-2（４・５月）'!O308&amp;'別紙様式3-2（４・５月）'!P308&amp;'別紙様式3-2（４・５月）'!Q308&amp;"から"&amp;O306)</f>
        <v/>
      </c>
      <c r="AG306" s="654" t="str">
        <f>IF(OR(W306="",W306="―"),"",'別紙様式3-2（４・５月）'!O308&amp;'別紙様式3-2（４・５月）'!P308&amp;'別紙様式3-2（４・５月）'!Q308&amp;"から"&amp;W306)</f>
        <v/>
      </c>
    </row>
    <row r="307" spans="1:33" ht="24.9" customHeight="1">
      <c r="A307" s="592">
        <v>294</v>
      </c>
      <c r="B307" s="488" t="str">
        <f>IF(基本情報入力シート!C346="","",基本情報入力シート!C346)</f>
        <v/>
      </c>
      <c r="C307" s="488"/>
      <c r="D307" s="488"/>
      <c r="E307" s="488"/>
      <c r="F307" s="488"/>
      <c r="G307" s="488"/>
      <c r="H307" s="488"/>
      <c r="I307" s="488"/>
      <c r="J307" s="495" t="str">
        <f>IF(基本情報入力シート!M346="","",基本情報入力シート!M346)</f>
        <v/>
      </c>
      <c r="K307" s="495" t="str">
        <f>IF(基本情報入力シート!R346="","",基本情報入力シート!R346)</f>
        <v/>
      </c>
      <c r="L307" s="495" t="str">
        <f>IF(基本情報入力シート!W346="","",基本情報入力シート!W346)</f>
        <v/>
      </c>
      <c r="M307" s="503" t="str">
        <f>IF(基本情報入力シート!X346="","",基本情報入力シート!X346)</f>
        <v/>
      </c>
      <c r="N307" s="513" t="str">
        <f>IF(基本情報入力シート!Y346="","",基本情報入力シート!Y346)</f>
        <v/>
      </c>
      <c r="O307" s="606"/>
      <c r="P307" s="610"/>
      <c r="Q307" s="610"/>
      <c r="R307" s="614" t="e">
        <v>#N/A</v>
      </c>
      <c r="S307" s="618"/>
      <c r="T307" s="623"/>
      <c r="U307" s="623"/>
      <c r="V307" s="627" t="e">
        <v>#N/A</v>
      </c>
      <c r="W307" s="634"/>
      <c r="X307" s="638"/>
      <c r="Y307" s="614" t="e">
        <v>#N/A</v>
      </c>
      <c r="Z307" s="614"/>
      <c r="AA307" s="618"/>
      <c r="AB307" s="637"/>
      <c r="AC307" s="651" t="e">
        <v>#N/A</v>
      </c>
      <c r="AD307" s="653" t="str">
        <f t="shared" si="8"/>
        <v/>
      </c>
      <c r="AE307" s="583" t="str">
        <f t="shared" si="9"/>
        <v/>
      </c>
      <c r="AF307" s="654" t="str">
        <f>IF(O307="","",'別紙様式3-2（４・５月）'!O309&amp;'別紙様式3-2（４・５月）'!P309&amp;'別紙様式3-2（４・５月）'!Q309&amp;"から"&amp;O307)</f>
        <v/>
      </c>
      <c r="AG307" s="654" t="str">
        <f>IF(OR(W307="",W307="―"),"",'別紙様式3-2（４・５月）'!O309&amp;'別紙様式3-2（４・５月）'!P309&amp;'別紙様式3-2（４・５月）'!Q309&amp;"から"&amp;W307)</f>
        <v/>
      </c>
    </row>
    <row r="308" spans="1:33" ht="24.9" customHeight="1">
      <c r="A308" s="592">
        <v>295</v>
      </c>
      <c r="B308" s="488" t="str">
        <f>IF(基本情報入力シート!C347="","",基本情報入力シート!C347)</f>
        <v/>
      </c>
      <c r="C308" s="488"/>
      <c r="D308" s="488"/>
      <c r="E308" s="488"/>
      <c r="F308" s="488"/>
      <c r="G308" s="488"/>
      <c r="H308" s="488"/>
      <c r="I308" s="488"/>
      <c r="J308" s="495" t="str">
        <f>IF(基本情報入力シート!M347="","",基本情報入力シート!M347)</f>
        <v/>
      </c>
      <c r="K308" s="495" t="str">
        <f>IF(基本情報入力シート!R347="","",基本情報入力シート!R347)</f>
        <v/>
      </c>
      <c r="L308" s="495" t="str">
        <f>IF(基本情報入力シート!W347="","",基本情報入力シート!W347)</f>
        <v/>
      </c>
      <c r="M308" s="503" t="str">
        <f>IF(基本情報入力シート!X347="","",基本情報入力シート!X347)</f>
        <v/>
      </c>
      <c r="N308" s="513" t="str">
        <f>IF(基本情報入力シート!Y347="","",基本情報入力シート!Y347)</f>
        <v/>
      </c>
      <c r="O308" s="606"/>
      <c r="P308" s="610"/>
      <c r="Q308" s="610"/>
      <c r="R308" s="614" t="e">
        <v>#N/A</v>
      </c>
      <c r="S308" s="618"/>
      <c r="T308" s="623"/>
      <c r="U308" s="623"/>
      <c r="V308" s="627" t="e">
        <v>#N/A</v>
      </c>
      <c r="W308" s="634"/>
      <c r="X308" s="638"/>
      <c r="Y308" s="614" t="e">
        <v>#N/A</v>
      </c>
      <c r="Z308" s="614"/>
      <c r="AA308" s="618"/>
      <c r="AB308" s="637"/>
      <c r="AC308" s="651" t="e">
        <v>#N/A</v>
      </c>
      <c r="AD308" s="653" t="str">
        <f t="shared" si="8"/>
        <v/>
      </c>
      <c r="AE308" s="583" t="str">
        <f t="shared" si="9"/>
        <v/>
      </c>
      <c r="AF308" s="654" t="str">
        <f>IF(O308="","",'別紙様式3-2（４・５月）'!O310&amp;'別紙様式3-2（４・５月）'!P310&amp;'別紙様式3-2（４・５月）'!Q310&amp;"から"&amp;O308)</f>
        <v/>
      </c>
      <c r="AG308" s="654" t="str">
        <f>IF(OR(W308="",W308="―"),"",'別紙様式3-2（４・５月）'!O310&amp;'別紙様式3-2（４・５月）'!P310&amp;'別紙様式3-2（４・５月）'!Q310&amp;"から"&amp;W308)</f>
        <v/>
      </c>
    </row>
    <row r="309" spans="1:33" ht="24.9" customHeight="1">
      <c r="A309" s="592">
        <v>296</v>
      </c>
      <c r="B309" s="488" t="str">
        <f>IF(基本情報入力シート!C348="","",基本情報入力シート!C348)</f>
        <v/>
      </c>
      <c r="C309" s="488"/>
      <c r="D309" s="488"/>
      <c r="E309" s="488"/>
      <c r="F309" s="488"/>
      <c r="G309" s="488"/>
      <c r="H309" s="488"/>
      <c r="I309" s="488"/>
      <c r="J309" s="495" t="str">
        <f>IF(基本情報入力シート!M348="","",基本情報入力シート!M348)</f>
        <v/>
      </c>
      <c r="K309" s="495" t="str">
        <f>IF(基本情報入力シート!R348="","",基本情報入力シート!R348)</f>
        <v/>
      </c>
      <c r="L309" s="495" t="str">
        <f>IF(基本情報入力シート!W348="","",基本情報入力シート!W348)</f>
        <v/>
      </c>
      <c r="M309" s="503" t="str">
        <f>IF(基本情報入力シート!X348="","",基本情報入力シート!X348)</f>
        <v/>
      </c>
      <c r="N309" s="513" t="str">
        <f>IF(基本情報入力シート!Y348="","",基本情報入力シート!Y348)</f>
        <v/>
      </c>
      <c r="O309" s="606"/>
      <c r="P309" s="610"/>
      <c r="Q309" s="610"/>
      <c r="R309" s="614" t="e">
        <v>#N/A</v>
      </c>
      <c r="S309" s="618"/>
      <c r="T309" s="623"/>
      <c r="U309" s="623"/>
      <c r="V309" s="627" t="e">
        <v>#N/A</v>
      </c>
      <c r="W309" s="634"/>
      <c r="X309" s="638"/>
      <c r="Y309" s="614" t="e">
        <v>#N/A</v>
      </c>
      <c r="Z309" s="614"/>
      <c r="AA309" s="618"/>
      <c r="AB309" s="637"/>
      <c r="AC309" s="651" t="e">
        <v>#N/A</v>
      </c>
      <c r="AD309" s="653" t="str">
        <f t="shared" si="8"/>
        <v/>
      </c>
      <c r="AE309" s="583" t="str">
        <f t="shared" si="9"/>
        <v/>
      </c>
      <c r="AF309" s="654" t="str">
        <f>IF(O309="","",'別紙様式3-2（４・５月）'!O311&amp;'別紙様式3-2（４・５月）'!P311&amp;'別紙様式3-2（４・５月）'!Q311&amp;"から"&amp;O309)</f>
        <v/>
      </c>
      <c r="AG309" s="654" t="str">
        <f>IF(OR(W309="",W309="―"),"",'別紙様式3-2（４・５月）'!O311&amp;'別紙様式3-2（４・５月）'!P311&amp;'別紙様式3-2（４・５月）'!Q311&amp;"から"&amp;W309)</f>
        <v/>
      </c>
    </row>
    <row r="310" spans="1:33" ht="24.9" customHeight="1">
      <c r="A310" s="592">
        <v>297</v>
      </c>
      <c r="B310" s="488" t="str">
        <f>IF(基本情報入力シート!C349="","",基本情報入力シート!C349)</f>
        <v/>
      </c>
      <c r="C310" s="488"/>
      <c r="D310" s="488"/>
      <c r="E310" s="488"/>
      <c r="F310" s="488"/>
      <c r="G310" s="488"/>
      <c r="H310" s="488"/>
      <c r="I310" s="488"/>
      <c r="J310" s="495" t="str">
        <f>IF(基本情報入力シート!M349="","",基本情報入力シート!M349)</f>
        <v/>
      </c>
      <c r="K310" s="495" t="str">
        <f>IF(基本情報入力シート!R349="","",基本情報入力シート!R349)</f>
        <v/>
      </c>
      <c r="L310" s="495" t="str">
        <f>IF(基本情報入力シート!W349="","",基本情報入力シート!W349)</f>
        <v/>
      </c>
      <c r="M310" s="503" t="str">
        <f>IF(基本情報入力シート!X349="","",基本情報入力シート!X349)</f>
        <v/>
      </c>
      <c r="N310" s="513" t="str">
        <f>IF(基本情報入力シート!Y349="","",基本情報入力シート!Y349)</f>
        <v/>
      </c>
      <c r="O310" s="606"/>
      <c r="P310" s="610"/>
      <c r="Q310" s="610"/>
      <c r="R310" s="614" t="e">
        <v>#N/A</v>
      </c>
      <c r="S310" s="618"/>
      <c r="T310" s="623"/>
      <c r="U310" s="623"/>
      <c r="V310" s="627" t="e">
        <v>#N/A</v>
      </c>
      <c r="W310" s="634"/>
      <c r="X310" s="638"/>
      <c r="Y310" s="614" t="e">
        <v>#N/A</v>
      </c>
      <c r="Z310" s="614"/>
      <c r="AA310" s="618"/>
      <c r="AB310" s="637"/>
      <c r="AC310" s="651" t="e">
        <v>#N/A</v>
      </c>
      <c r="AD310" s="653" t="str">
        <f t="shared" si="8"/>
        <v/>
      </c>
      <c r="AE310" s="583" t="str">
        <f t="shared" si="9"/>
        <v/>
      </c>
      <c r="AF310" s="654" t="str">
        <f>IF(O310="","",'別紙様式3-2（４・５月）'!O312&amp;'別紙様式3-2（４・５月）'!P312&amp;'別紙様式3-2（４・５月）'!Q312&amp;"から"&amp;O310)</f>
        <v/>
      </c>
      <c r="AG310" s="654" t="str">
        <f>IF(OR(W310="",W310="―"),"",'別紙様式3-2（４・５月）'!O312&amp;'別紙様式3-2（４・５月）'!P312&amp;'別紙様式3-2（４・５月）'!Q312&amp;"から"&amp;W310)</f>
        <v/>
      </c>
    </row>
    <row r="311" spans="1:33" ht="24.9" customHeight="1">
      <c r="A311" s="592">
        <v>298</v>
      </c>
      <c r="B311" s="488" t="str">
        <f>IF(基本情報入力シート!C350="","",基本情報入力シート!C350)</f>
        <v/>
      </c>
      <c r="C311" s="488"/>
      <c r="D311" s="488"/>
      <c r="E311" s="488"/>
      <c r="F311" s="488"/>
      <c r="G311" s="488"/>
      <c r="H311" s="488"/>
      <c r="I311" s="488"/>
      <c r="J311" s="495" t="str">
        <f>IF(基本情報入力シート!M350="","",基本情報入力シート!M350)</f>
        <v/>
      </c>
      <c r="K311" s="495" t="str">
        <f>IF(基本情報入力シート!R350="","",基本情報入力シート!R350)</f>
        <v/>
      </c>
      <c r="L311" s="495" t="str">
        <f>IF(基本情報入力シート!W350="","",基本情報入力シート!W350)</f>
        <v/>
      </c>
      <c r="M311" s="503" t="str">
        <f>IF(基本情報入力シート!X350="","",基本情報入力シート!X350)</f>
        <v/>
      </c>
      <c r="N311" s="513" t="str">
        <f>IF(基本情報入力シート!Y350="","",基本情報入力シート!Y350)</f>
        <v/>
      </c>
      <c r="O311" s="606"/>
      <c r="P311" s="610"/>
      <c r="Q311" s="610"/>
      <c r="R311" s="614" t="e">
        <v>#N/A</v>
      </c>
      <c r="S311" s="618"/>
      <c r="T311" s="623"/>
      <c r="U311" s="623"/>
      <c r="V311" s="627" t="e">
        <v>#N/A</v>
      </c>
      <c r="W311" s="634"/>
      <c r="X311" s="638"/>
      <c r="Y311" s="614" t="e">
        <v>#N/A</v>
      </c>
      <c r="Z311" s="614"/>
      <c r="AA311" s="618"/>
      <c r="AB311" s="637"/>
      <c r="AC311" s="651" t="e">
        <v>#N/A</v>
      </c>
      <c r="AD311" s="653" t="str">
        <f t="shared" si="8"/>
        <v/>
      </c>
      <c r="AE311" s="583" t="str">
        <f t="shared" si="9"/>
        <v/>
      </c>
      <c r="AF311" s="654" t="str">
        <f>IF(O311="","",'別紙様式3-2（４・５月）'!O313&amp;'別紙様式3-2（４・５月）'!P313&amp;'別紙様式3-2（４・５月）'!Q313&amp;"から"&amp;O311)</f>
        <v/>
      </c>
      <c r="AG311" s="654" t="str">
        <f>IF(OR(W311="",W311="―"),"",'別紙様式3-2（４・５月）'!O313&amp;'別紙様式3-2（４・５月）'!P313&amp;'別紙様式3-2（４・５月）'!Q313&amp;"から"&amp;W311)</f>
        <v/>
      </c>
    </row>
    <row r="312" spans="1:33" ht="24.9" customHeight="1">
      <c r="A312" s="592">
        <v>299</v>
      </c>
      <c r="B312" s="488" t="str">
        <f>IF(基本情報入力シート!C351="","",基本情報入力シート!C351)</f>
        <v/>
      </c>
      <c r="C312" s="488"/>
      <c r="D312" s="488"/>
      <c r="E312" s="488"/>
      <c r="F312" s="488"/>
      <c r="G312" s="488"/>
      <c r="H312" s="488"/>
      <c r="I312" s="488"/>
      <c r="J312" s="495" t="str">
        <f>IF(基本情報入力シート!M351="","",基本情報入力シート!M351)</f>
        <v/>
      </c>
      <c r="K312" s="495" t="str">
        <f>IF(基本情報入力シート!R351="","",基本情報入力シート!R351)</f>
        <v/>
      </c>
      <c r="L312" s="495" t="str">
        <f>IF(基本情報入力シート!W351="","",基本情報入力シート!W351)</f>
        <v/>
      </c>
      <c r="M312" s="503" t="str">
        <f>IF(基本情報入力シート!X351="","",基本情報入力シート!X351)</f>
        <v/>
      </c>
      <c r="N312" s="513" t="str">
        <f>IF(基本情報入力シート!Y351="","",基本情報入力シート!Y351)</f>
        <v/>
      </c>
      <c r="O312" s="606"/>
      <c r="P312" s="610"/>
      <c r="Q312" s="610"/>
      <c r="R312" s="614" t="e">
        <v>#N/A</v>
      </c>
      <c r="S312" s="618"/>
      <c r="T312" s="623"/>
      <c r="U312" s="623"/>
      <c r="V312" s="627" t="e">
        <v>#N/A</v>
      </c>
      <c r="W312" s="634"/>
      <c r="X312" s="638"/>
      <c r="Y312" s="614" t="e">
        <v>#N/A</v>
      </c>
      <c r="Z312" s="614"/>
      <c r="AA312" s="618"/>
      <c r="AB312" s="637"/>
      <c r="AC312" s="651" t="e">
        <v>#N/A</v>
      </c>
      <c r="AD312" s="653" t="str">
        <f t="shared" si="8"/>
        <v/>
      </c>
      <c r="AE312" s="583" t="str">
        <f t="shared" si="9"/>
        <v/>
      </c>
      <c r="AF312" s="654" t="str">
        <f>IF(O312="","",'別紙様式3-2（４・５月）'!O314&amp;'別紙様式3-2（４・５月）'!P314&amp;'別紙様式3-2（４・５月）'!Q314&amp;"から"&amp;O312)</f>
        <v/>
      </c>
      <c r="AG312" s="654" t="str">
        <f>IF(OR(W312="",W312="―"),"",'別紙様式3-2（４・５月）'!O314&amp;'別紙様式3-2（４・５月）'!P314&amp;'別紙様式3-2（４・５月）'!Q314&amp;"から"&amp;W312)</f>
        <v/>
      </c>
    </row>
    <row r="313" spans="1:33" ht="24.9" customHeight="1">
      <c r="A313" s="592">
        <v>300</v>
      </c>
      <c r="B313" s="488" t="str">
        <f>IF(基本情報入力シート!C352="","",基本情報入力シート!C352)</f>
        <v/>
      </c>
      <c r="C313" s="488"/>
      <c r="D313" s="488"/>
      <c r="E313" s="488"/>
      <c r="F313" s="488"/>
      <c r="G313" s="488"/>
      <c r="H313" s="488"/>
      <c r="I313" s="488"/>
      <c r="J313" s="495" t="str">
        <f>IF(基本情報入力シート!M352="","",基本情報入力シート!M352)</f>
        <v/>
      </c>
      <c r="K313" s="495" t="str">
        <f>IF(基本情報入力シート!R352="","",基本情報入力シート!R352)</f>
        <v/>
      </c>
      <c r="L313" s="495" t="str">
        <f>IF(基本情報入力シート!W352="","",基本情報入力シート!W352)</f>
        <v/>
      </c>
      <c r="M313" s="503" t="str">
        <f>IF(基本情報入力シート!X352="","",基本情報入力シート!X352)</f>
        <v/>
      </c>
      <c r="N313" s="513" t="str">
        <f>IF(基本情報入力シート!Y352="","",基本情報入力シート!Y352)</f>
        <v/>
      </c>
      <c r="O313" s="606"/>
      <c r="P313" s="610"/>
      <c r="Q313" s="610"/>
      <c r="R313" s="614" t="e">
        <v>#N/A</v>
      </c>
      <c r="S313" s="618"/>
      <c r="T313" s="623"/>
      <c r="U313" s="623"/>
      <c r="V313" s="627" t="e">
        <v>#N/A</v>
      </c>
      <c r="W313" s="634"/>
      <c r="X313" s="638"/>
      <c r="Y313" s="614" t="e">
        <v>#N/A</v>
      </c>
      <c r="Z313" s="614"/>
      <c r="AA313" s="618"/>
      <c r="AB313" s="637"/>
      <c r="AC313" s="651" t="e">
        <v>#N/A</v>
      </c>
      <c r="AD313" s="653" t="str">
        <f t="shared" si="8"/>
        <v/>
      </c>
      <c r="AE313" s="583" t="str">
        <f t="shared" si="9"/>
        <v/>
      </c>
      <c r="AF313" s="654" t="str">
        <f>IF(O313="","",'別紙様式3-2（４・５月）'!O315&amp;'別紙様式3-2（４・５月）'!P315&amp;'別紙様式3-2（４・５月）'!Q315&amp;"から"&amp;O313)</f>
        <v/>
      </c>
      <c r="AG313" s="654" t="str">
        <f>IF(OR(W313="",W313="―"),"",'別紙様式3-2（４・５月）'!O315&amp;'別紙様式3-2（４・５月）'!P315&amp;'別紙様式3-2（４・５月）'!Q315&amp;"から"&amp;W313)</f>
        <v/>
      </c>
    </row>
    <row r="314" spans="1:33" ht="24.9" customHeight="1">
      <c r="A314" s="592">
        <v>301</v>
      </c>
      <c r="B314" s="488" t="str">
        <f>IF(基本情報入力シート!C353="","",基本情報入力シート!C353)</f>
        <v/>
      </c>
      <c r="C314" s="488"/>
      <c r="D314" s="488"/>
      <c r="E314" s="488"/>
      <c r="F314" s="488"/>
      <c r="G314" s="488"/>
      <c r="H314" s="488"/>
      <c r="I314" s="488"/>
      <c r="J314" s="495" t="str">
        <f>IF(基本情報入力シート!M353="","",基本情報入力シート!M353)</f>
        <v/>
      </c>
      <c r="K314" s="495" t="str">
        <f>IF(基本情報入力シート!R353="","",基本情報入力シート!R353)</f>
        <v/>
      </c>
      <c r="L314" s="495" t="str">
        <f>IF(基本情報入力シート!W353="","",基本情報入力シート!W353)</f>
        <v/>
      </c>
      <c r="M314" s="503" t="str">
        <f>IF(基本情報入力シート!X353="","",基本情報入力シート!X353)</f>
        <v/>
      </c>
      <c r="N314" s="513" t="str">
        <f>IF(基本情報入力シート!Y353="","",基本情報入力シート!Y353)</f>
        <v/>
      </c>
      <c r="O314" s="606"/>
      <c r="P314" s="610"/>
      <c r="Q314" s="610"/>
      <c r="R314" s="614" t="e">
        <v>#N/A</v>
      </c>
      <c r="S314" s="618"/>
      <c r="T314" s="623"/>
      <c r="U314" s="623"/>
      <c r="V314" s="627" t="e">
        <v>#N/A</v>
      </c>
      <c r="W314" s="634"/>
      <c r="X314" s="638"/>
      <c r="Y314" s="614" t="e">
        <v>#N/A</v>
      </c>
      <c r="Z314" s="614"/>
      <c r="AA314" s="618"/>
      <c r="AB314" s="637"/>
      <c r="AC314" s="651" t="e">
        <v>#N/A</v>
      </c>
      <c r="AD314" s="653" t="str">
        <f t="shared" si="8"/>
        <v/>
      </c>
      <c r="AE314" s="583" t="str">
        <f t="shared" si="9"/>
        <v/>
      </c>
      <c r="AF314" s="654" t="str">
        <f>IF(O314="","",'別紙様式3-2（４・５月）'!O316&amp;'別紙様式3-2（４・５月）'!P316&amp;'別紙様式3-2（４・５月）'!Q316&amp;"から"&amp;O314)</f>
        <v/>
      </c>
      <c r="AG314" s="654" t="str">
        <f>IF(OR(W314="",W314="―"),"",'別紙様式3-2（４・５月）'!O316&amp;'別紙様式3-2（４・５月）'!P316&amp;'別紙様式3-2（４・５月）'!Q316&amp;"から"&amp;W314)</f>
        <v/>
      </c>
    </row>
    <row r="315" spans="1:33" ht="24.9" customHeight="1">
      <c r="A315" s="592">
        <v>302</v>
      </c>
      <c r="B315" s="488" t="str">
        <f>IF(基本情報入力シート!C354="","",基本情報入力シート!C354)</f>
        <v/>
      </c>
      <c r="C315" s="488"/>
      <c r="D315" s="488"/>
      <c r="E315" s="488"/>
      <c r="F315" s="488"/>
      <c r="G315" s="488"/>
      <c r="H315" s="488"/>
      <c r="I315" s="488"/>
      <c r="J315" s="495" t="str">
        <f>IF(基本情報入力シート!M354="","",基本情報入力シート!M354)</f>
        <v/>
      </c>
      <c r="K315" s="495" t="str">
        <f>IF(基本情報入力シート!R354="","",基本情報入力シート!R354)</f>
        <v/>
      </c>
      <c r="L315" s="495" t="str">
        <f>IF(基本情報入力シート!W354="","",基本情報入力シート!W354)</f>
        <v/>
      </c>
      <c r="M315" s="503" t="str">
        <f>IF(基本情報入力シート!X354="","",基本情報入力シート!X354)</f>
        <v/>
      </c>
      <c r="N315" s="513" t="str">
        <f>IF(基本情報入力シート!Y354="","",基本情報入力シート!Y354)</f>
        <v/>
      </c>
      <c r="O315" s="606"/>
      <c r="P315" s="610"/>
      <c r="Q315" s="610"/>
      <c r="R315" s="614" t="e">
        <v>#N/A</v>
      </c>
      <c r="S315" s="618"/>
      <c r="T315" s="623"/>
      <c r="U315" s="623"/>
      <c r="V315" s="627" t="e">
        <v>#N/A</v>
      </c>
      <c r="W315" s="634"/>
      <c r="X315" s="638"/>
      <c r="Y315" s="614" t="e">
        <v>#N/A</v>
      </c>
      <c r="Z315" s="614"/>
      <c r="AA315" s="618"/>
      <c r="AB315" s="637"/>
      <c r="AC315" s="651" t="e">
        <v>#N/A</v>
      </c>
      <c r="AD315" s="653" t="str">
        <f t="shared" si="8"/>
        <v/>
      </c>
      <c r="AE315" s="583" t="str">
        <f t="shared" si="9"/>
        <v/>
      </c>
      <c r="AF315" s="654" t="str">
        <f>IF(O315="","",'別紙様式3-2（４・５月）'!O317&amp;'別紙様式3-2（４・５月）'!P317&amp;'別紙様式3-2（４・５月）'!Q317&amp;"から"&amp;O315)</f>
        <v/>
      </c>
      <c r="AG315" s="654" t="str">
        <f>IF(OR(W315="",W315="―"),"",'別紙様式3-2（４・５月）'!O317&amp;'別紙様式3-2（４・５月）'!P317&amp;'別紙様式3-2（４・５月）'!Q317&amp;"から"&amp;W315)</f>
        <v/>
      </c>
    </row>
    <row r="316" spans="1:33" ht="24.9" customHeight="1">
      <c r="A316" s="592">
        <v>303</v>
      </c>
      <c r="B316" s="488" t="str">
        <f>IF(基本情報入力シート!C355="","",基本情報入力シート!C355)</f>
        <v/>
      </c>
      <c r="C316" s="488"/>
      <c r="D316" s="488"/>
      <c r="E316" s="488"/>
      <c r="F316" s="488"/>
      <c r="G316" s="488"/>
      <c r="H316" s="488"/>
      <c r="I316" s="488"/>
      <c r="J316" s="495" t="str">
        <f>IF(基本情報入力シート!M355="","",基本情報入力シート!M355)</f>
        <v/>
      </c>
      <c r="K316" s="495" t="str">
        <f>IF(基本情報入力シート!R355="","",基本情報入力シート!R355)</f>
        <v/>
      </c>
      <c r="L316" s="495" t="str">
        <f>IF(基本情報入力シート!W355="","",基本情報入力シート!W355)</f>
        <v/>
      </c>
      <c r="M316" s="503" t="str">
        <f>IF(基本情報入力シート!X355="","",基本情報入力シート!X355)</f>
        <v/>
      </c>
      <c r="N316" s="513" t="str">
        <f>IF(基本情報入力シート!Y355="","",基本情報入力シート!Y355)</f>
        <v/>
      </c>
      <c r="O316" s="606"/>
      <c r="P316" s="610"/>
      <c r="Q316" s="610"/>
      <c r="R316" s="614" t="e">
        <v>#N/A</v>
      </c>
      <c r="S316" s="618"/>
      <c r="T316" s="623"/>
      <c r="U316" s="623"/>
      <c r="V316" s="627" t="e">
        <v>#N/A</v>
      </c>
      <c r="W316" s="634"/>
      <c r="X316" s="638"/>
      <c r="Y316" s="614" t="e">
        <v>#N/A</v>
      </c>
      <c r="Z316" s="614"/>
      <c r="AA316" s="618"/>
      <c r="AB316" s="637"/>
      <c r="AC316" s="651" t="e">
        <v>#N/A</v>
      </c>
      <c r="AD316" s="653" t="str">
        <f t="shared" si="8"/>
        <v/>
      </c>
      <c r="AE316" s="583" t="str">
        <f t="shared" si="9"/>
        <v/>
      </c>
      <c r="AF316" s="654" t="str">
        <f>IF(O316="","",'別紙様式3-2（４・５月）'!O318&amp;'別紙様式3-2（４・５月）'!P318&amp;'別紙様式3-2（４・５月）'!Q318&amp;"から"&amp;O316)</f>
        <v/>
      </c>
      <c r="AG316" s="654" t="str">
        <f>IF(OR(W316="",W316="―"),"",'別紙様式3-2（４・５月）'!O318&amp;'別紙様式3-2（４・５月）'!P318&amp;'別紙様式3-2（４・５月）'!Q318&amp;"から"&amp;W316)</f>
        <v/>
      </c>
    </row>
    <row r="317" spans="1:33" ht="24.9" customHeight="1">
      <c r="A317" s="592">
        <v>304</v>
      </c>
      <c r="B317" s="488" t="str">
        <f>IF(基本情報入力シート!C356="","",基本情報入力シート!C356)</f>
        <v/>
      </c>
      <c r="C317" s="488"/>
      <c r="D317" s="488"/>
      <c r="E317" s="488"/>
      <c r="F317" s="488"/>
      <c r="G317" s="488"/>
      <c r="H317" s="488"/>
      <c r="I317" s="488"/>
      <c r="J317" s="495" t="str">
        <f>IF(基本情報入力シート!M356="","",基本情報入力シート!M356)</f>
        <v/>
      </c>
      <c r="K317" s="495" t="str">
        <f>IF(基本情報入力シート!R356="","",基本情報入力シート!R356)</f>
        <v/>
      </c>
      <c r="L317" s="495" t="str">
        <f>IF(基本情報入力シート!W356="","",基本情報入力シート!W356)</f>
        <v/>
      </c>
      <c r="M317" s="503" t="str">
        <f>IF(基本情報入力シート!X356="","",基本情報入力シート!X356)</f>
        <v/>
      </c>
      <c r="N317" s="513" t="str">
        <f>IF(基本情報入力シート!Y356="","",基本情報入力シート!Y356)</f>
        <v/>
      </c>
      <c r="O317" s="606"/>
      <c r="P317" s="610"/>
      <c r="Q317" s="610"/>
      <c r="R317" s="614" t="e">
        <v>#N/A</v>
      </c>
      <c r="S317" s="618"/>
      <c r="T317" s="623"/>
      <c r="U317" s="623"/>
      <c r="V317" s="627" t="e">
        <v>#N/A</v>
      </c>
      <c r="W317" s="634"/>
      <c r="X317" s="638"/>
      <c r="Y317" s="614" t="e">
        <v>#N/A</v>
      </c>
      <c r="Z317" s="614"/>
      <c r="AA317" s="618"/>
      <c r="AB317" s="637"/>
      <c r="AC317" s="651" t="e">
        <v>#N/A</v>
      </c>
      <c r="AD317" s="653" t="str">
        <f t="shared" si="8"/>
        <v/>
      </c>
      <c r="AE317" s="583" t="str">
        <f t="shared" si="9"/>
        <v/>
      </c>
      <c r="AF317" s="654" t="str">
        <f>IF(O317="","",'別紙様式3-2（４・５月）'!O319&amp;'別紙様式3-2（４・５月）'!P319&amp;'別紙様式3-2（４・５月）'!Q319&amp;"から"&amp;O317)</f>
        <v/>
      </c>
      <c r="AG317" s="654" t="str">
        <f>IF(OR(W317="",W317="―"),"",'別紙様式3-2（４・５月）'!O319&amp;'別紙様式3-2（４・５月）'!P319&amp;'別紙様式3-2（４・５月）'!Q319&amp;"から"&amp;W317)</f>
        <v/>
      </c>
    </row>
    <row r="318" spans="1:33" ht="24.9" customHeight="1">
      <c r="A318" s="592">
        <v>305</v>
      </c>
      <c r="B318" s="488" t="str">
        <f>IF(基本情報入力シート!C357="","",基本情報入力シート!C357)</f>
        <v/>
      </c>
      <c r="C318" s="488"/>
      <c r="D318" s="488"/>
      <c r="E318" s="488"/>
      <c r="F318" s="488"/>
      <c r="G318" s="488"/>
      <c r="H318" s="488"/>
      <c r="I318" s="488"/>
      <c r="J318" s="495" t="str">
        <f>IF(基本情報入力シート!M357="","",基本情報入力シート!M357)</f>
        <v/>
      </c>
      <c r="K318" s="495" t="str">
        <f>IF(基本情報入力シート!R357="","",基本情報入力シート!R357)</f>
        <v/>
      </c>
      <c r="L318" s="495" t="str">
        <f>IF(基本情報入力シート!W357="","",基本情報入力シート!W357)</f>
        <v/>
      </c>
      <c r="M318" s="503" t="str">
        <f>IF(基本情報入力シート!X357="","",基本情報入力シート!X357)</f>
        <v/>
      </c>
      <c r="N318" s="513" t="str">
        <f>IF(基本情報入力シート!Y357="","",基本情報入力シート!Y357)</f>
        <v/>
      </c>
      <c r="O318" s="606"/>
      <c r="P318" s="610"/>
      <c r="Q318" s="610"/>
      <c r="R318" s="614" t="e">
        <v>#N/A</v>
      </c>
      <c r="S318" s="618"/>
      <c r="T318" s="623"/>
      <c r="U318" s="623"/>
      <c r="V318" s="627" t="e">
        <v>#N/A</v>
      </c>
      <c r="W318" s="634"/>
      <c r="X318" s="638"/>
      <c r="Y318" s="614" t="e">
        <v>#N/A</v>
      </c>
      <c r="Z318" s="614"/>
      <c r="AA318" s="618"/>
      <c r="AB318" s="637"/>
      <c r="AC318" s="651" t="e">
        <v>#N/A</v>
      </c>
      <c r="AD318" s="653" t="str">
        <f t="shared" si="8"/>
        <v/>
      </c>
      <c r="AE318" s="583" t="str">
        <f t="shared" si="9"/>
        <v/>
      </c>
      <c r="AF318" s="654" t="str">
        <f>IF(O318="","",'別紙様式3-2（４・５月）'!O320&amp;'別紙様式3-2（４・５月）'!P320&amp;'別紙様式3-2（４・５月）'!Q320&amp;"から"&amp;O318)</f>
        <v/>
      </c>
      <c r="AG318" s="654" t="str">
        <f>IF(OR(W318="",W318="―"),"",'別紙様式3-2（４・５月）'!O320&amp;'別紙様式3-2（４・５月）'!P320&amp;'別紙様式3-2（４・５月）'!Q320&amp;"から"&amp;W318)</f>
        <v/>
      </c>
    </row>
    <row r="319" spans="1:33" ht="24.9" customHeight="1">
      <c r="A319" s="592">
        <v>306</v>
      </c>
      <c r="B319" s="488" t="str">
        <f>IF(基本情報入力シート!C358="","",基本情報入力シート!C358)</f>
        <v/>
      </c>
      <c r="C319" s="488"/>
      <c r="D319" s="488"/>
      <c r="E319" s="488"/>
      <c r="F319" s="488"/>
      <c r="G319" s="488"/>
      <c r="H319" s="488"/>
      <c r="I319" s="488"/>
      <c r="J319" s="495" t="str">
        <f>IF(基本情報入力シート!M358="","",基本情報入力シート!M358)</f>
        <v/>
      </c>
      <c r="K319" s="495" t="str">
        <f>IF(基本情報入力シート!R358="","",基本情報入力シート!R358)</f>
        <v/>
      </c>
      <c r="L319" s="495" t="str">
        <f>IF(基本情報入力シート!W358="","",基本情報入力シート!W358)</f>
        <v/>
      </c>
      <c r="M319" s="503" t="str">
        <f>IF(基本情報入力シート!X358="","",基本情報入力シート!X358)</f>
        <v/>
      </c>
      <c r="N319" s="513" t="str">
        <f>IF(基本情報入力シート!Y358="","",基本情報入力シート!Y358)</f>
        <v/>
      </c>
      <c r="O319" s="606"/>
      <c r="P319" s="610"/>
      <c r="Q319" s="610"/>
      <c r="R319" s="614" t="e">
        <v>#N/A</v>
      </c>
      <c r="S319" s="618"/>
      <c r="T319" s="623"/>
      <c r="U319" s="623"/>
      <c r="V319" s="627" t="e">
        <v>#N/A</v>
      </c>
      <c r="W319" s="634"/>
      <c r="X319" s="638"/>
      <c r="Y319" s="614" t="e">
        <v>#N/A</v>
      </c>
      <c r="Z319" s="614"/>
      <c r="AA319" s="618"/>
      <c r="AB319" s="637"/>
      <c r="AC319" s="651" t="e">
        <v>#N/A</v>
      </c>
      <c r="AD319" s="653" t="str">
        <f t="shared" si="8"/>
        <v/>
      </c>
      <c r="AE319" s="583" t="str">
        <f t="shared" si="9"/>
        <v/>
      </c>
      <c r="AF319" s="654" t="str">
        <f>IF(O319="","",'別紙様式3-2（４・５月）'!O321&amp;'別紙様式3-2（４・５月）'!P321&amp;'別紙様式3-2（４・５月）'!Q321&amp;"から"&amp;O319)</f>
        <v/>
      </c>
      <c r="AG319" s="654" t="str">
        <f>IF(OR(W319="",W319="―"),"",'別紙様式3-2（４・５月）'!O321&amp;'別紙様式3-2（４・５月）'!P321&amp;'別紙様式3-2（４・５月）'!Q321&amp;"から"&amp;W319)</f>
        <v/>
      </c>
    </row>
    <row r="320" spans="1:33" ht="24.9" customHeight="1">
      <c r="A320" s="592">
        <v>307</v>
      </c>
      <c r="B320" s="488" t="str">
        <f>IF(基本情報入力シート!C359="","",基本情報入力シート!C359)</f>
        <v/>
      </c>
      <c r="C320" s="488"/>
      <c r="D320" s="488"/>
      <c r="E320" s="488"/>
      <c r="F320" s="488"/>
      <c r="G320" s="488"/>
      <c r="H320" s="488"/>
      <c r="I320" s="488"/>
      <c r="J320" s="495" t="str">
        <f>IF(基本情報入力シート!M359="","",基本情報入力シート!M359)</f>
        <v/>
      </c>
      <c r="K320" s="495" t="str">
        <f>IF(基本情報入力シート!R359="","",基本情報入力シート!R359)</f>
        <v/>
      </c>
      <c r="L320" s="495" t="str">
        <f>IF(基本情報入力シート!W359="","",基本情報入力シート!W359)</f>
        <v/>
      </c>
      <c r="M320" s="503" t="str">
        <f>IF(基本情報入力シート!X359="","",基本情報入力シート!X359)</f>
        <v/>
      </c>
      <c r="N320" s="513" t="str">
        <f>IF(基本情報入力シート!Y359="","",基本情報入力シート!Y359)</f>
        <v/>
      </c>
      <c r="O320" s="606"/>
      <c r="P320" s="610"/>
      <c r="Q320" s="610"/>
      <c r="R320" s="614" t="e">
        <v>#N/A</v>
      </c>
      <c r="S320" s="618"/>
      <c r="T320" s="623"/>
      <c r="U320" s="623"/>
      <c r="V320" s="627" t="e">
        <v>#N/A</v>
      </c>
      <c r="W320" s="634"/>
      <c r="X320" s="638"/>
      <c r="Y320" s="614" t="e">
        <v>#N/A</v>
      </c>
      <c r="Z320" s="614"/>
      <c r="AA320" s="618"/>
      <c r="AB320" s="637"/>
      <c r="AC320" s="651" t="e">
        <v>#N/A</v>
      </c>
      <c r="AD320" s="653" t="str">
        <f t="shared" si="8"/>
        <v/>
      </c>
      <c r="AE320" s="583" t="str">
        <f t="shared" si="9"/>
        <v/>
      </c>
      <c r="AF320" s="654" t="str">
        <f>IF(O320="","",'別紙様式3-2（４・５月）'!O322&amp;'別紙様式3-2（４・５月）'!P322&amp;'別紙様式3-2（４・５月）'!Q322&amp;"から"&amp;O320)</f>
        <v/>
      </c>
      <c r="AG320" s="654" t="str">
        <f>IF(OR(W320="",W320="―"),"",'別紙様式3-2（４・５月）'!O322&amp;'別紙様式3-2（４・５月）'!P322&amp;'別紙様式3-2（４・５月）'!Q322&amp;"から"&amp;W320)</f>
        <v/>
      </c>
    </row>
    <row r="321" spans="1:33" ht="24.9" customHeight="1">
      <c r="A321" s="592">
        <v>308</v>
      </c>
      <c r="B321" s="488" t="str">
        <f>IF(基本情報入力シート!C360="","",基本情報入力シート!C360)</f>
        <v/>
      </c>
      <c r="C321" s="488"/>
      <c r="D321" s="488"/>
      <c r="E321" s="488"/>
      <c r="F321" s="488"/>
      <c r="G321" s="488"/>
      <c r="H321" s="488"/>
      <c r="I321" s="488"/>
      <c r="J321" s="495" t="str">
        <f>IF(基本情報入力シート!M360="","",基本情報入力シート!M360)</f>
        <v/>
      </c>
      <c r="K321" s="495" t="str">
        <f>IF(基本情報入力シート!R360="","",基本情報入力シート!R360)</f>
        <v/>
      </c>
      <c r="L321" s="495" t="str">
        <f>IF(基本情報入力シート!W360="","",基本情報入力シート!W360)</f>
        <v/>
      </c>
      <c r="M321" s="503" t="str">
        <f>IF(基本情報入力シート!X360="","",基本情報入力シート!X360)</f>
        <v/>
      </c>
      <c r="N321" s="513" t="str">
        <f>IF(基本情報入力シート!Y360="","",基本情報入力シート!Y360)</f>
        <v/>
      </c>
      <c r="O321" s="606"/>
      <c r="P321" s="610"/>
      <c r="Q321" s="610"/>
      <c r="R321" s="614" t="e">
        <v>#N/A</v>
      </c>
      <c r="S321" s="618"/>
      <c r="T321" s="623"/>
      <c r="U321" s="623"/>
      <c r="V321" s="627" t="e">
        <v>#N/A</v>
      </c>
      <c r="W321" s="634"/>
      <c r="X321" s="638"/>
      <c r="Y321" s="614" t="e">
        <v>#N/A</v>
      </c>
      <c r="Z321" s="614"/>
      <c r="AA321" s="618"/>
      <c r="AB321" s="637"/>
      <c r="AC321" s="651" t="e">
        <v>#N/A</v>
      </c>
      <c r="AD321" s="653" t="str">
        <f t="shared" si="8"/>
        <v/>
      </c>
      <c r="AE321" s="583" t="str">
        <f t="shared" si="9"/>
        <v/>
      </c>
      <c r="AF321" s="654" t="str">
        <f>IF(O321="","",'別紙様式3-2（４・５月）'!O323&amp;'別紙様式3-2（４・５月）'!P323&amp;'別紙様式3-2（４・５月）'!Q323&amp;"から"&amp;O321)</f>
        <v/>
      </c>
      <c r="AG321" s="654" t="str">
        <f>IF(OR(W321="",W321="―"),"",'別紙様式3-2（４・５月）'!O323&amp;'別紙様式3-2（４・５月）'!P323&amp;'別紙様式3-2（４・５月）'!Q323&amp;"から"&amp;W321)</f>
        <v/>
      </c>
    </row>
    <row r="322" spans="1:33" ht="24.9" customHeight="1">
      <c r="A322" s="592">
        <v>309</v>
      </c>
      <c r="B322" s="488" t="str">
        <f>IF(基本情報入力シート!C361="","",基本情報入力シート!C361)</f>
        <v/>
      </c>
      <c r="C322" s="488"/>
      <c r="D322" s="488"/>
      <c r="E322" s="488"/>
      <c r="F322" s="488"/>
      <c r="G322" s="488"/>
      <c r="H322" s="488"/>
      <c r="I322" s="488"/>
      <c r="J322" s="495" t="str">
        <f>IF(基本情報入力シート!M361="","",基本情報入力シート!M361)</f>
        <v/>
      </c>
      <c r="K322" s="495" t="str">
        <f>IF(基本情報入力シート!R361="","",基本情報入力シート!R361)</f>
        <v/>
      </c>
      <c r="L322" s="495" t="str">
        <f>IF(基本情報入力シート!W361="","",基本情報入力シート!W361)</f>
        <v/>
      </c>
      <c r="M322" s="503" t="str">
        <f>IF(基本情報入力シート!X361="","",基本情報入力シート!X361)</f>
        <v/>
      </c>
      <c r="N322" s="513" t="str">
        <f>IF(基本情報入力シート!Y361="","",基本情報入力シート!Y361)</f>
        <v/>
      </c>
      <c r="O322" s="606"/>
      <c r="P322" s="610"/>
      <c r="Q322" s="610"/>
      <c r="R322" s="614" t="e">
        <v>#N/A</v>
      </c>
      <c r="S322" s="618"/>
      <c r="T322" s="623"/>
      <c r="U322" s="623"/>
      <c r="V322" s="627" t="e">
        <v>#N/A</v>
      </c>
      <c r="W322" s="634"/>
      <c r="X322" s="638"/>
      <c r="Y322" s="614" t="e">
        <v>#N/A</v>
      </c>
      <c r="Z322" s="614"/>
      <c r="AA322" s="618"/>
      <c r="AB322" s="637"/>
      <c r="AC322" s="651" t="e">
        <v>#N/A</v>
      </c>
      <c r="AD322" s="653" t="str">
        <f t="shared" si="8"/>
        <v/>
      </c>
      <c r="AE322" s="583" t="str">
        <f t="shared" si="9"/>
        <v/>
      </c>
      <c r="AF322" s="654" t="str">
        <f>IF(O322="","",'別紙様式3-2（４・５月）'!O324&amp;'別紙様式3-2（４・５月）'!P324&amp;'別紙様式3-2（４・５月）'!Q324&amp;"から"&amp;O322)</f>
        <v/>
      </c>
      <c r="AG322" s="654" t="str">
        <f>IF(OR(W322="",W322="―"),"",'別紙様式3-2（４・５月）'!O324&amp;'別紙様式3-2（４・５月）'!P324&amp;'別紙様式3-2（４・５月）'!Q324&amp;"から"&amp;W322)</f>
        <v/>
      </c>
    </row>
    <row r="323" spans="1:33" ht="24.9" customHeight="1">
      <c r="A323" s="592">
        <v>310</v>
      </c>
      <c r="B323" s="488" t="str">
        <f>IF(基本情報入力シート!C362="","",基本情報入力シート!C362)</f>
        <v/>
      </c>
      <c r="C323" s="488"/>
      <c r="D323" s="488"/>
      <c r="E323" s="488"/>
      <c r="F323" s="488"/>
      <c r="G323" s="488"/>
      <c r="H323" s="488"/>
      <c r="I323" s="488"/>
      <c r="J323" s="495" t="str">
        <f>IF(基本情報入力シート!M362="","",基本情報入力シート!M362)</f>
        <v/>
      </c>
      <c r="K323" s="495" t="str">
        <f>IF(基本情報入力シート!R362="","",基本情報入力シート!R362)</f>
        <v/>
      </c>
      <c r="L323" s="495" t="str">
        <f>IF(基本情報入力シート!W362="","",基本情報入力シート!W362)</f>
        <v/>
      </c>
      <c r="M323" s="503" t="str">
        <f>IF(基本情報入力シート!X362="","",基本情報入力シート!X362)</f>
        <v/>
      </c>
      <c r="N323" s="513" t="str">
        <f>IF(基本情報入力シート!Y362="","",基本情報入力シート!Y362)</f>
        <v/>
      </c>
      <c r="O323" s="606"/>
      <c r="P323" s="610"/>
      <c r="Q323" s="610"/>
      <c r="R323" s="614" t="e">
        <v>#N/A</v>
      </c>
      <c r="S323" s="618"/>
      <c r="T323" s="623"/>
      <c r="U323" s="623"/>
      <c r="V323" s="627" t="e">
        <v>#N/A</v>
      </c>
      <c r="W323" s="634"/>
      <c r="X323" s="638"/>
      <c r="Y323" s="614" t="e">
        <v>#N/A</v>
      </c>
      <c r="Z323" s="614"/>
      <c r="AA323" s="618"/>
      <c r="AB323" s="637"/>
      <c r="AC323" s="651" t="e">
        <v>#N/A</v>
      </c>
      <c r="AD323" s="653" t="str">
        <f t="shared" si="8"/>
        <v/>
      </c>
      <c r="AE323" s="583" t="str">
        <f t="shared" si="9"/>
        <v/>
      </c>
      <c r="AF323" s="654" t="str">
        <f>IF(O323="","",'別紙様式3-2（４・５月）'!O325&amp;'別紙様式3-2（４・５月）'!P325&amp;'別紙様式3-2（４・５月）'!Q325&amp;"から"&amp;O323)</f>
        <v/>
      </c>
      <c r="AG323" s="654" t="str">
        <f>IF(OR(W323="",W323="―"),"",'別紙様式3-2（４・５月）'!O325&amp;'別紙様式3-2（４・５月）'!P325&amp;'別紙様式3-2（４・５月）'!Q325&amp;"から"&amp;W323)</f>
        <v/>
      </c>
    </row>
    <row r="324" spans="1:33" ht="24.9" customHeight="1">
      <c r="A324" s="592">
        <v>311</v>
      </c>
      <c r="B324" s="488" t="str">
        <f>IF(基本情報入力シート!C363="","",基本情報入力シート!C363)</f>
        <v/>
      </c>
      <c r="C324" s="488"/>
      <c r="D324" s="488"/>
      <c r="E324" s="488"/>
      <c r="F324" s="488"/>
      <c r="G324" s="488"/>
      <c r="H324" s="488"/>
      <c r="I324" s="488"/>
      <c r="J324" s="495" t="str">
        <f>IF(基本情報入力シート!M363="","",基本情報入力シート!M363)</f>
        <v/>
      </c>
      <c r="K324" s="495" t="str">
        <f>IF(基本情報入力シート!R363="","",基本情報入力シート!R363)</f>
        <v/>
      </c>
      <c r="L324" s="495" t="str">
        <f>IF(基本情報入力シート!W363="","",基本情報入力シート!W363)</f>
        <v/>
      </c>
      <c r="M324" s="503" t="str">
        <f>IF(基本情報入力シート!X363="","",基本情報入力シート!X363)</f>
        <v/>
      </c>
      <c r="N324" s="513" t="str">
        <f>IF(基本情報入力シート!Y363="","",基本情報入力シート!Y363)</f>
        <v/>
      </c>
      <c r="O324" s="606"/>
      <c r="P324" s="610"/>
      <c r="Q324" s="610"/>
      <c r="R324" s="614" t="e">
        <v>#N/A</v>
      </c>
      <c r="S324" s="618"/>
      <c r="T324" s="623"/>
      <c r="U324" s="623"/>
      <c r="V324" s="627" t="e">
        <v>#N/A</v>
      </c>
      <c r="W324" s="634"/>
      <c r="X324" s="638"/>
      <c r="Y324" s="614" t="e">
        <v>#N/A</v>
      </c>
      <c r="Z324" s="614"/>
      <c r="AA324" s="618"/>
      <c r="AB324" s="637"/>
      <c r="AC324" s="651" t="e">
        <v>#N/A</v>
      </c>
      <c r="AD324" s="653" t="str">
        <f t="shared" si="8"/>
        <v/>
      </c>
      <c r="AE324" s="583" t="str">
        <f t="shared" si="9"/>
        <v/>
      </c>
      <c r="AF324" s="654" t="str">
        <f>IF(O324="","",'別紙様式3-2（４・５月）'!O326&amp;'別紙様式3-2（４・５月）'!P326&amp;'別紙様式3-2（４・５月）'!Q326&amp;"から"&amp;O324)</f>
        <v/>
      </c>
      <c r="AG324" s="654" t="str">
        <f>IF(OR(W324="",W324="―"),"",'別紙様式3-2（４・５月）'!O326&amp;'別紙様式3-2（４・５月）'!P326&amp;'別紙様式3-2（４・５月）'!Q326&amp;"から"&amp;W324)</f>
        <v/>
      </c>
    </row>
    <row r="325" spans="1:33" ht="24.9" customHeight="1">
      <c r="A325" s="592">
        <v>312</v>
      </c>
      <c r="B325" s="488" t="str">
        <f>IF(基本情報入力シート!C364="","",基本情報入力シート!C364)</f>
        <v/>
      </c>
      <c r="C325" s="488"/>
      <c r="D325" s="488"/>
      <c r="E325" s="488"/>
      <c r="F325" s="488"/>
      <c r="G325" s="488"/>
      <c r="H325" s="488"/>
      <c r="I325" s="488"/>
      <c r="J325" s="495" t="str">
        <f>IF(基本情報入力シート!M364="","",基本情報入力シート!M364)</f>
        <v/>
      </c>
      <c r="K325" s="495" t="str">
        <f>IF(基本情報入力シート!R364="","",基本情報入力シート!R364)</f>
        <v/>
      </c>
      <c r="L325" s="495" t="str">
        <f>IF(基本情報入力シート!W364="","",基本情報入力シート!W364)</f>
        <v/>
      </c>
      <c r="M325" s="503" t="str">
        <f>IF(基本情報入力シート!X364="","",基本情報入力シート!X364)</f>
        <v/>
      </c>
      <c r="N325" s="513" t="str">
        <f>IF(基本情報入力シート!Y364="","",基本情報入力シート!Y364)</f>
        <v/>
      </c>
      <c r="O325" s="606"/>
      <c r="P325" s="610"/>
      <c r="Q325" s="610"/>
      <c r="R325" s="614" t="e">
        <v>#N/A</v>
      </c>
      <c r="S325" s="618"/>
      <c r="T325" s="623"/>
      <c r="U325" s="623"/>
      <c r="V325" s="627" t="e">
        <v>#N/A</v>
      </c>
      <c r="W325" s="634"/>
      <c r="X325" s="638"/>
      <c r="Y325" s="614" t="e">
        <v>#N/A</v>
      </c>
      <c r="Z325" s="614"/>
      <c r="AA325" s="618"/>
      <c r="AB325" s="637"/>
      <c r="AC325" s="651" t="e">
        <v>#N/A</v>
      </c>
      <c r="AD325" s="653" t="str">
        <f t="shared" si="8"/>
        <v/>
      </c>
      <c r="AE325" s="583" t="str">
        <f t="shared" si="9"/>
        <v/>
      </c>
      <c r="AF325" s="654" t="str">
        <f>IF(O325="","",'別紙様式3-2（４・５月）'!O327&amp;'別紙様式3-2（４・５月）'!P327&amp;'別紙様式3-2（４・５月）'!Q327&amp;"から"&amp;O325)</f>
        <v/>
      </c>
      <c r="AG325" s="654" t="str">
        <f>IF(OR(W325="",W325="―"),"",'別紙様式3-2（４・５月）'!O327&amp;'別紙様式3-2（４・５月）'!P327&amp;'別紙様式3-2（４・５月）'!Q327&amp;"から"&amp;W325)</f>
        <v/>
      </c>
    </row>
    <row r="326" spans="1:33" ht="24.9" customHeight="1">
      <c r="A326" s="592">
        <v>313</v>
      </c>
      <c r="B326" s="488" t="str">
        <f>IF(基本情報入力シート!C365="","",基本情報入力シート!C365)</f>
        <v/>
      </c>
      <c r="C326" s="488"/>
      <c r="D326" s="488"/>
      <c r="E326" s="488"/>
      <c r="F326" s="488"/>
      <c r="G326" s="488"/>
      <c r="H326" s="488"/>
      <c r="I326" s="488"/>
      <c r="J326" s="495" t="str">
        <f>IF(基本情報入力シート!M365="","",基本情報入力シート!M365)</f>
        <v/>
      </c>
      <c r="K326" s="495" t="str">
        <f>IF(基本情報入力シート!R365="","",基本情報入力シート!R365)</f>
        <v/>
      </c>
      <c r="L326" s="495" t="str">
        <f>IF(基本情報入力シート!W365="","",基本情報入力シート!W365)</f>
        <v/>
      </c>
      <c r="M326" s="503" t="str">
        <f>IF(基本情報入力シート!X365="","",基本情報入力シート!X365)</f>
        <v/>
      </c>
      <c r="N326" s="513" t="str">
        <f>IF(基本情報入力シート!Y365="","",基本情報入力シート!Y365)</f>
        <v/>
      </c>
      <c r="O326" s="606"/>
      <c r="P326" s="610"/>
      <c r="Q326" s="610"/>
      <c r="R326" s="614" t="e">
        <v>#N/A</v>
      </c>
      <c r="S326" s="618"/>
      <c r="T326" s="623"/>
      <c r="U326" s="623"/>
      <c r="V326" s="627" t="e">
        <v>#N/A</v>
      </c>
      <c r="W326" s="634"/>
      <c r="X326" s="638"/>
      <c r="Y326" s="614" t="e">
        <v>#N/A</v>
      </c>
      <c r="Z326" s="614"/>
      <c r="AA326" s="618"/>
      <c r="AB326" s="637"/>
      <c r="AC326" s="651" t="e">
        <v>#N/A</v>
      </c>
      <c r="AD326" s="653" t="str">
        <f t="shared" si="8"/>
        <v/>
      </c>
      <c r="AE326" s="583" t="str">
        <f t="shared" si="9"/>
        <v/>
      </c>
      <c r="AF326" s="654" t="str">
        <f>IF(O326="","",'別紙様式3-2（４・５月）'!O328&amp;'別紙様式3-2（４・５月）'!P328&amp;'別紙様式3-2（４・５月）'!Q328&amp;"から"&amp;O326)</f>
        <v/>
      </c>
      <c r="AG326" s="654" t="str">
        <f>IF(OR(W326="",W326="―"),"",'別紙様式3-2（４・５月）'!O328&amp;'別紙様式3-2（４・５月）'!P328&amp;'別紙様式3-2（４・５月）'!Q328&amp;"から"&amp;W326)</f>
        <v/>
      </c>
    </row>
    <row r="327" spans="1:33" ht="24.9" customHeight="1">
      <c r="A327" s="592">
        <v>314</v>
      </c>
      <c r="B327" s="488" t="str">
        <f>IF(基本情報入力シート!C366="","",基本情報入力シート!C366)</f>
        <v/>
      </c>
      <c r="C327" s="488"/>
      <c r="D327" s="488"/>
      <c r="E327" s="488"/>
      <c r="F327" s="488"/>
      <c r="G327" s="488"/>
      <c r="H327" s="488"/>
      <c r="I327" s="488"/>
      <c r="J327" s="495" t="str">
        <f>IF(基本情報入力シート!M366="","",基本情報入力シート!M366)</f>
        <v/>
      </c>
      <c r="K327" s="495" t="str">
        <f>IF(基本情報入力シート!R366="","",基本情報入力シート!R366)</f>
        <v/>
      </c>
      <c r="L327" s="495" t="str">
        <f>IF(基本情報入力シート!W366="","",基本情報入力シート!W366)</f>
        <v/>
      </c>
      <c r="M327" s="503" t="str">
        <f>IF(基本情報入力シート!X366="","",基本情報入力シート!X366)</f>
        <v/>
      </c>
      <c r="N327" s="513" t="str">
        <f>IF(基本情報入力シート!Y366="","",基本情報入力シート!Y366)</f>
        <v/>
      </c>
      <c r="O327" s="606"/>
      <c r="P327" s="610"/>
      <c r="Q327" s="610"/>
      <c r="R327" s="614" t="e">
        <v>#N/A</v>
      </c>
      <c r="S327" s="618"/>
      <c r="T327" s="623"/>
      <c r="U327" s="623"/>
      <c r="V327" s="627" t="e">
        <v>#N/A</v>
      </c>
      <c r="W327" s="634"/>
      <c r="X327" s="638"/>
      <c r="Y327" s="614" t="e">
        <v>#N/A</v>
      </c>
      <c r="Z327" s="614"/>
      <c r="AA327" s="618"/>
      <c r="AB327" s="637"/>
      <c r="AC327" s="651" t="e">
        <v>#N/A</v>
      </c>
      <c r="AD327" s="653" t="str">
        <f t="shared" si="8"/>
        <v/>
      </c>
      <c r="AE327" s="583" t="str">
        <f t="shared" si="9"/>
        <v/>
      </c>
      <c r="AF327" s="654" t="str">
        <f>IF(O327="","",'別紙様式3-2（４・５月）'!O329&amp;'別紙様式3-2（４・５月）'!P329&amp;'別紙様式3-2（４・５月）'!Q329&amp;"から"&amp;O327)</f>
        <v/>
      </c>
      <c r="AG327" s="654" t="str">
        <f>IF(OR(W327="",W327="―"),"",'別紙様式3-2（４・５月）'!O329&amp;'別紙様式3-2（４・５月）'!P329&amp;'別紙様式3-2（４・５月）'!Q329&amp;"から"&amp;W327)</f>
        <v/>
      </c>
    </row>
    <row r="328" spans="1:33" ht="24.9" customHeight="1">
      <c r="A328" s="592">
        <v>315</v>
      </c>
      <c r="B328" s="488" t="str">
        <f>IF(基本情報入力シート!C367="","",基本情報入力シート!C367)</f>
        <v/>
      </c>
      <c r="C328" s="488"/>
      <c r="D328" s="488"/>
      <c r="E328" s="488"/>
      <c r="F328" s="488"/>
      <c r="G328" s="488"/>
      <c r="H328" s="488"/>
      <c r="I328" s="488"/>
      <c r="J328" s="495" t="str">
        <f>IF(基本情報入力シート!M367="","",基本情報入力シート!M367)</f>
        <v/>
      </c>
      <c r="K328" s="495" t="str">
        <f>IF(基本情報入力シート!R367="","",基本情報入力シート!R367)</f>
        <v/>
      </c>
      <c r="L328" s="495" t="str">
        <f>IF(基本情報入力シート!W367="","",基本情報入力シート!W367)</f>
        <v/>
      </c>
      <c r="M328" s="503" t="str">
        <f>IF(基本情報入力シート!X367="","",基本情報入力シート!X367)</f>
        <v/>
      </c>
      <c r="N328" s="513" t="str">
        <f>IF(基本情報入力シート!Y367="","",基本情報入力シート!Y367)</f>
        <v/>
      </c>
      <c r="O328" s="606"/>
      <c r="P328" s="610"/>
      <c r="Q328" s="610"/>
      <c r="R328" s="614" t="e">
        <v>#N/A</v>
      </c>
      <c r="S328" s="618"/>
      <c r="T328" s="623"/>
      <c r="U328" s="623"/>
      <c r="V328" s="627" t="e">
        <v>#N/A</v>
      </c>
      <c r="W328" s="634"/>
      <c r="X328" s="638"/>
      <c r="Y328" s="614" t="e">
        <v>#N/A</v>
      </c>
      <c r="Z328" s="614"/>
      <c r="AA328" s="618"/>
      <c r="AB328" s="637"/>
      <c r="AC328" s="651" t="e">
        <v>#N/A</v>
      </c>
      <c r="AD328" s="653" t="str">
        <f t="shared" si="8"/>
        <v/>
      </c>
      <c r="AE328" s="583" t="str">
        <f t="shared" si="9"/>
        <v/>
      </c>
      <c r="AF328" s="654" t="str">
        <f>IF(O328="","",'別紙様式3-2（４・５月）'!O330&amp;'別紙様式3-2（４・５月）'!P330&amp;'別紙様式3-2（４・５月）'!Q330&amp;"から"&amp;O328)</f>
        <v/>
      </c>
      <c r="AG328" s="654" t="str">
        <f>IF(OR(W328="",W328="―"),"",'別紙様式3-2（４・５月）'!O330&amp;'別紙様式3-2（４・５月）'!P330&amp;'別紙様式3-2（４・５月）'!Q330&amp;"から"&amp;W328)</f>
        <v/>
      </c>
    </row>
    <row r="329" spans="1:33" ht="24.9" customHeight="1">
      <c r="A329" s="592">
        <v>316</v>
      </c>
      <c r="B329" s="488" t="str">
        <f>IF(基本情報入力シート!C368="","",基本情報入力シート!C368)</f>
        <v/>
      </c>
      <c r="C329" s="488"/>
      <c r="D329" s="488"/>
      <c r="E329" s="488"/>
      <c r="F329" s="488"/>
      <c r="G329" s="488"/>
      <c r="H329" s="488"/>
      <c r="I329" s="488"/>
      <c r="J329" s="495" t="str">
        <f>IF(基本情報入力シート!M368="","",基本情報入力シート!M368)</f>
        <v/>
      </c>
      <c r="K329" s="495" t="str">
        <f>IF(基本情報入力シート!R368="","",基本情報入力シート!R368)</f>
        <v/>
      </c>
      <c r="L329" s="495" t="str">
        <f>IF(基本情報入力シート!W368="","",基本情報入力シート!W368)</f>
        <v/>
      </c>
      <c r="M329" s="503" t="str">
        <f>IF(基本情報入力シート!X368="","",基本情報入力シート!X368)</f>
        <v/>
      </c>
      <c r="N329" s="513" t="str">
        <f>IF(基本情報入力シート!Y368="","",基本情報入力シート!Y368)</f>
        <v/>
      </c>
      <c r="O329" s="606"/>
      <c r="P329" s="610"/>
      <c r="Q329" s="610"/>
      <c r="R329" s="614" t="e">
        <v>#N/A</v>
      </c>
      <c r="S329" s="618"/>
      <c r="T329" s="623"/>
      <c r="U329" s="623"/>
      <c r="V329" s="627" t="e">
        <v>#N/A</v>
      </c>
      <c r="W329" s="634"/>
      <c r="X329" s="638"/>
      <c r="Y329" s="614" t="e">
        <v>#N/A</v>
      </c>
      <c r="Z329" s="614"/>
      <c r="AA329" s="618"/>
      <c r="AB329" s="637"/>
      <c r="AC329" s="651" t="e">
        <v>#N/A</v>
      </c>
      <c r="AD329" s="653" t="str">
        <f t="shared" si="8"/>
        <v/>
      </c>
      <c r="AE329" s="583" t="str">
        <f t="shared" si="9"/>
        <v/>
      </c>
      <c r="AF329" s="654" t="str">
        <f>IF(O329="","",'別紙様式3-2（４・５月）'!O331&amp;'別紙様式3-2（４・５月）'!P331&amp;'別紙様式3-2（４・５月）'!Q331&amp;"から"&amp;O329)</f>
        <v/>
      </c>
      <c r="AG329" s="654" t="str">
        <f>IF(OR(W329="",W329="―"),"",'別紙様式3-2（４・５月）'!O331&amp;'別紙様式3-2（４・５月）'!P331&amp;'別紙様式3-2（４・５月）'!Q331&amp;"から"&amp;W329)</f>
        <v/>
      </c>
    </row>
    <row r="330" spans="1:33" ht="24.9" customHeight="1">
      <c r="A330" s="592">
        <v>317</v>
      </c>
      <c r="B330" s="488" t="str">
        <f>IF(基本情報入力シート!C369="","",基本情報入力シート!C369)</f>
        <v/>
      </c>
      <c r="C330" s="488"/>
      <c r="D330" s="488"/>
      <c r="E330" s="488"/>
      <c r="F330" s="488"/>
      <c r="G330" s="488"/>
      <c r="H330" s="488"/>
      <c r="I330" s="488"/>
      <c r="J330" s="495" t="str">
        <f>IF(基本情報入力シート!M369="","",基本情報入力シート!M369)</f>
        <v/>
      </c>
      <c r="K330" s="495" t="str">
        <f>IF(基本情報入力シート!R369="","",基本情報入力シート!R369)</f>
        <v/>
      </c>
      <c r="L330" s="495" t="str">
        <f>IF(基本情報入力シート!W369="","",基本情報入力シート!W369)</f>
        <v/>
      </c>
      <c r="M330" s="503" t="str">
        <f>IF(基本情報入力シート!X369="","",基本情報入力シート!X369)</f>
        <v/>
      </c>
      <c r="N330" s="513" t="str">
        <f>IF(基本情報入力シート!Y369="","",基本情報入力シート!Y369)</f>
        <v/>
      </c>
      <c r="O330" s="606"/>
      <c r="P330" s="610"/>
      <c r="Q330" s="610"/>
      <c r="R330" s="614" t="e">
        <v>#N/A</v>
      </c>
      <c r="S330" s="618"/>
      <c r="T330" s="623"/>
      <c r="U330" s="623"/>
      <c r="V330" s="627" t="e">
        <v>#N/A</v>
      </c>
      <c r="W330" s="634"/>
      <c r="X330" s="638"/>
      <c r="Y330" s="614" t="e">
        <v>#N/A</v>
      </c>
      <c r="Z330" s="614"/>
      <c r="AA330" s="618"/>
      <c r="AB330" s="637"/>
      <c r="AC330" s="651" t="e">
        <v>#N/A</v>
      </c>
      <c r="AD330" s="653" t="str">
        <f t="shared" si="8"/>
        <v/>
      </c>
      <c r="AE330" s="583" t="str">
        <f t="shared" si="9"/>
        <v/>
      </c>
      <c r="AF330" s="654" t="str">
        <f>IF(O330="","",'別紙様式3-2（４・５月）'!O332&amp;'別紙様式3-2（４・５月）'!P332&amp;'別紙様式3-2（４・５月）'!Q332&amp;"から"&amp;O330)</f>
        <v/>
      </c>
      <c r="AG330" s="654" t="str">
        <f>IF(OR(W330="",W330="―"),"",'別紙様式3-2（４・５月）'!O332&amp;'別紙様式3-2（４・５月）'!P332&amp;'別紙様式3-2（４・５月）'!Q332&amp;"から"&amp;W330)</f>
        <v/>
      </c>
    </row>
    <row r="331" spans="1:33" ht="24.9" customHeight="1">
      <c r="A331" s="592">
        <v>318</v>
      </c>
      <c r="B331" s="488" t="str">
        <f>IF(基本情報入力シート!C370="","",基本情報入力シート!C370)</f>
        <v/>
      </c>
      <c r="C331" s="488"/>
      <c r="D331" s="488"/>
      <c r="E331" s="488"/>
      <c r="F331" s="488"/>
      <c r="G331" s="488"/>
      <c r="H331" s="488"/>
      <c r="I331" s="488"/>
      <c r="J331" s="495" t="str">
        <f>IF(基本情報入力シート!M370="","",基本情報入力シート!M370)</f>
        <v/>
      </c>
      <c r="K331" s="495" t="str">
        <f>IF(基本情報入力シート!R370="","",基本情報入力シート!R370)</f>
        <v/>
      </c>
      <c r="L331" s="495" t="str">
        <f>IF(基本情報入力シート!W370="","",基本情報入力シート!W370)</f>
        <v/>
      </c>
      <c r="M331" s="503" t="str">
        <f>IF(基本情報入力シート!X370="","",基本情報入力シート!X370)</f>
        <v/>
      </c>
      <c r="N331" s="513" t="str">
        <f>IF(基本情報入力シート!Y370="","",基本情報入力シート!Y370)</f>
        <v/>
      </c>
      <c r="O331" s="606"/>
      <c r="P331" s="610"/>
      <c r="Q331" s="610"/>
      <c r="R331" s="614" t="e">
        <v>#N/A</v>
      </c>
      <c r="S331" s="618"/>
      <c r="T331" s="623"/>
      <c r="U331" s="623"/>
      <c r="V331" s="627" t="e">
        <v>#N/A</v>
      </c>
      <c r="W331" s="634"/>
      <c r="X331" s="638"/>
      <c r="Y331" s="614" t="e">
        <v>#N/A</v>
      </c>
      <c r="Z331" s="614"/>
      <c r="AA331" s="618"/>
      <c r="AB331" s="637"/>
      <c r="AC331" s="651" t="e">
        <v>#N/A</v>
      </c>
      <c r="AD331" s="653" t="str">
        <f t="shared" si="8"/>
        <v/>
      </c>
      <c r="AE331" s="583" t="str">
        <f t="shared" si="9"/>
        <v/>
      </c>
      <c r="AF331" s="654" t="str">
        <f>IF(O331="","",'別紙様式3-2（４・５月）'!O333&amp;'別紙様式3-2（４・５月）'!P333&amp;'別紙様式3-2（４・５月）'!Q333&amp;"から"&amp;O331)</f>
        <v/>
      </c>
      <c r="AG331" s="654" t="str">
        <f>IF(OR(W331="",W331="―"),"",'別紙様式3-2（４・５月）'!O333&amp;'別紙様式3-2（４・５月）'!P333&amp;'別紙様式3-2（４・５月）'!Q333&amp;"から"&amp;W331)</f>
        <v/>
      </c>
    </row>
    <row r="332" spans="1:33" ht="24.9" customHeight="1">
      <c r="A332" s="592">
        <v>319</v>
      </c>
      <c r="B332" s="488" t="str">
        <f>IF(基本情報入力シート!C371="","",基本情報入力シート!C371)</f>
        <v/>
      </c>
      <c r="C332" s="488"/>
      <c r="D332" s="488"/>
      <c r="E332" s="488"/>
      <c r="F332" s="488"/>
      <c r="G332" s="488"/>
      <c r="H332" s="488"/>
      <c r="I332" s="488"/>
      <c r="J332" s="495" t="str">
        <f>IF(基本情報入力シート!M371="","",基本情報入力シート!M371)</f>
        <v/>
      </c>
      <c r="K332" s="495" t="str">
        <f>IF(基本情報入力シート!R371="","",基本情報入力シート!R371)</f>
        <v/>
      </c>
      <c r="L332" s="495" t="str">
        <f>IF(基本情報入力シート!W371="","",基本情報入力シート!W371)</f>
        <v/>
      </c>
      <c r="M332" s="503" t="str">
        <f>IF(基本情報入力シート!X371="","",基本情報入力シート!X371)</f>
        <v/>
      </c>
      <c r="N332" s="513" t="str">
        <f>IF(基本情報入力シート!Y371="","",基本情報入力シート!Y371)</f>
        <v/>
      </c>
      <c r="O332" s="606"/>
      <c r="P332" s="610"/>
      <c r="Q332" s="610"/>
      <c r="R332" s="614" t="e">
        <v>#N/A</v>
      </c>
      <c r="S332" s="618"/>
      <c r="T332" s="623"/>
      <c r="U332" s="623"/>
      <c r="V332" s="627" t="e">
        <v>#N/A</v>
      </c>
      <c r="W332" s="634"/>
      <c r="X332" s="638"/>
      <c r="Y332" s="614" t="e">
        <v>#N/A</v>
      </c>
      <c r="Z332" s="614"/>
      <c r="AA332" s="618"/>
      <c r="AB332" s="637"/>
      <c r="AC332" s="651" t="e">
        <v>#N/A</v>
      </c>
      <c r="AD332" s="653" t="str">
        <f t="shared" si="8"/>
        <v/>
      </c>
      <c r="AE332" s="583" t="str">
        <f t="shared" si="9"/>
        <v/>
      </c>
      <c r="AF332" s="654" t="str">
        <f>IF(O332="","",'別紙様式3-2（４・５月）'!O334&amp;'別紙様式3-2（４・５月）'!P334&amp;'別紙様式3-2（４・５月）'!Q334&amp;"から"&amp;O332)</f>
        <v/>
      </c>
      <c r="AG332" s="654" t="str">
        <f>IF(OR(W332="",W332="―"),"",'別紙様式3-2（４・５月）'!O334&amp;'別紙様式3-2（４・５月）'!P334&amp;'別紙様式3-2（４・５月）'!Q334&amp;"から"&amp;W332)</f>
        <v/>
      </c>
    </row>
    <row r="333" spans="1:33" ht="24.9" customHeight="1">
      <c r="A333" s="592">
        <v>320</v>
      </c>
      <c r="B333" s="488" t="str">
        <f>IF(基本情報入力シート!C372="","",基本情報入力シート!C372)</f>
        <v/>
      </c>
      <c r="C333" s="488"/>
      <c r="D333" s="488"/>
      <c r="E333" s="488"/>
      <c r="F333" s="488"/>
      <c r="G333" s="488"/>
      <c r="H333" s="488"/>
      <c r="I333" s="488"/>
      <c r="J333" s="495" t="str">
        <f>IF(基本情報入力シート!M372="","",基本情報入力シート!M372)</f>
        <v/>
      </c>
      <c r="K333" s="495" t="str">
        <f>IF(基本情報入力シート!R372="","",基本情報入力シート!R372)</f>
        <v/>
      </c>
      <c r="L333" s="495" t="str">
        <f>IF(基本情報入力シート!W372="","",基本情報入力シート!W372)</f>
        <v/>
      </c>
      <c r="M333" s="503" t="str">
        <f>IF(基本情報入力シート!X372="","",基本情報入力シート!X372)</f>
        <v/>
      </c>
      <c r="N333" s="513" t="str">
        <f>IF(基本情報入力シート!Y372="","",基本情報入力シート!Y372)</f>
        <v/>
      </c>
      <c r="O333" s="606"/>
      <c r="P333" s="610"/>
      <c r="Q333" s="610"/>
      <c r="R333" s="614" t="e">
        <v>#N/A</v>
      </c>
      <c r="S333" s="618"/>
      <c r="T333" s="623"/>
      <c r="U333" s="623"/>
      <c r="V333" s="627" t="e">
        <v>#N/A</v>
      </c>
      <c r="W333" s="634"/>
      <c r="X333" s="638"/>
      <c r="Y333" s="614" t="e">
        <v>#N/A</v>
      </c>
      <c r="Z333" s="614"/>
      <c r="AA333" s="618"/>
      <c r="AB333" s="637"/>
      <c r="AC333" s="651" t="e">
        <v>#N/A</v>
      </c>
      <c r="AD333" s="653" t="str">
        <f t="shared" si="8"/>
        <v/>
      </c>
      <c r="AE333" s="583" t="str">
        <f t="shared" si="9"/>
        <v/>
      </c>
      <c r="AF333" s="654" t="str">
        <f>IF(O333="","",'別紙様式3-2（４・５月）'!O335&amp;'別紙様式3-2（４・５月）'!P335&amp;'別紙様式3-2（４・５月）'!Q335&amp;"から"&amp;O333)</f>
        <v/>
      </c>
      <c r="AG333" s="654" t="str">
        <f>IF(OR(W333="",W333="―"),"",'別紙様式3-2（４・５月）'!O335&amp;'別紙様式3-2（４・５月）'!P335&amp;'別紙様式3-2（４・５月）'!Q335&amp;"から"&amp;W333)</f>
        <v/>
      </c>
    </row>
    <row r="334" spans="1:33" ht="24.9" customHeight="1">
      <c r="A334" s="592">
        <v>321</v>
      </c>
      <c r="B334" s="488" t="str">
        <f>IF(基本情報入力シート!C373="","",基本情報入力シート!C373)</f>
        <v/>
      </c>
      <c r="C334" s="488"/>
      <c r="D334" s="488"/>
      <c r="E334" s="488"/>
      <c r="F334" s="488"/>
      <c r="G334" s="488"/>
      <c r="H334" s="488"/>
      <c r="I334" s="488"/>
      <c r="J334" s="495" t="str">
        <f>IF(基本情報入力シート!M373="","",基本情報入力シート!M373)</f>
        <v/>
      </c>
      <c r="K334" s="495" t="str">
        <f>IF(基本情報入力シート!R373="","",基本情報入力シート!R373)</f>
        <v/>
      </c>
      <c r="L334" s="495" t="str">
        <f>IF(基本情報入力シート!W373="","",基本情報入力シート!W373)</f>
        <v/>
      </c>
      <c r="M334" s="503" t="str">
        <f>IF(基本情報入力シート!X373="","",基本情報入力シート!X373)</f>
        <v/>
      </c>
      <c r="N334" s="513" t="str">
        <f>IF(基本情報入力シート!Y373="","",基本情報入力シート!Y373)</f>
        <v/>
      </c>
      <c r="O334" s="606"/>
      <c r="P334" s="610"/>
      <c r="Q334" s="610"/>
      <c r="R334" s="614" t="e">
        <v>#N/A</v>
      </c>
      <c r="S334" s="618"/>
      <c r="T334" s="623"/>
      <c r="U334" s="623"/>
      <c r="V334" s="627" t="e">
        <v>#N/A</v>
      </c>
      <c r="W334" s="634"/>
      <c r="X334" s="638"/>
      <c r="Y334" s="614" t="e">
        <v>#N/A</v>
      </c>
      <c r="Z334" s="614"/>
      <c r="AA334" s="618"/>
      <c r="AB334" s="637"/>
      <c r="AC334" s="651" t="e">
        <v>#N/A</v>
      </c>
      <c r="AD334" s="653" t="str">
        <f t="shared" ref="AD334:AD397" si="10">IF(OR(O334="新加算Ⅰ",O334="新加算Ⅱ",O334="新加算Ⅴ（１）",O334="新加算Ⅴ（２）",O334="新加算Ⅴ（３）",O334="新加算Ⅴ（４）",O334="新加算Ⅴ（５）",O334="新加算Ⅴ（６）",O334="新加算Ⅴ（７）",O334="新加算Ⅴ（９）",O334="新加算Ⅴ（10）",O334="新加算Ⅴ（12）"),IF(AND(N334&lt;&gt;"訪問型サービス（総合事業）",N334&lt;&gt;"通所型サービス（総合事業）",N334&lt;&gt;"（介護予防）短期入所生活介護",N334&lt;&gt;"（介護予防）短期入所療養介護（老健）",N334&lt;&gt;"（介護予防）短期入所療養介護 （病院等（老健以外）)",N334&lt;&gt;"（介護予防）短期入所療養介護（医療院）"),1,""),"")</f>
        <v/>
      </c>
      <c r="AE334" s="583" t="str">
        <f t="shared" ref="AE334:AE397" si="11">IF(OR(W334="新加算Ⅰ",W334="新加算Ⅱ"),IF(AND(N334&lt;&gt;"訪問型サービス（総合事業）",N334&lt;&gt;"通所型サービス（総合事業）",N334&lt;&gt;"（介護予防）短期入所生活介護",N334&lt;&gt;"（介護予防）短期入所療養介護（老健）",N334&lt;&gt;"（介護予防）短期入所療養介護 （病院等（老健以外）)",N334&lt;&gt;"（介護予防）短期入所療養介護（医療院）"),1,""),"")</f>
        <v/>
      </c>
      <c r="AF334" s="654" t="str">
        <f>IF(O334="","",'別紙様式3-2（４・５月）'!O336&amp;'別紙様式3-2（４・５月）'!P336&amp;'別紙様式3-2（４・５月）'!Q336&amp;"から"&amp;O334)</f>
        <v/>
      </c>
      <c r="AG334" s="654" t="str">
        <f>IF(OR(W334="",W334="―"),"",'別紙様式3-2（４・５月）'!O336&amp;'別紙様式3-2（４・５月）'!P336&amp;'別紙様式3-2（４・５月）'!Q336&amp;"から"&amp;W334)</f>
        <v/>
      </c>
    </row>
    <row r="335" spans="1:33" ht="24.9" customHeight="1">
      <c r="A335" s="592">
        <v>322</v>
      </c>
      <c r="B335" s="488" t="str">
        <f>IF(基本情報入力シート!C374="","",基本情報入力シート!C374)</f>
        <v/>
      </c>
      <c r="C335" s="488"/>
      <c r="D335" s="488"/>
      <c r="E335" s="488"/>
      <c r="F335" s="488"/>
      <c r="G335" s="488"/>
      <c r="H335" s="488"/>
      <c r="I335" s="488"/>
      <c r="J335" s="495" t="str">
        <f>IF(基本情報入力シート!M374="","",基本情報入力シート!M374)</f>
        <v/>
      </c>
      <c r="K335" s="495" t="str">
        <f>IF(基本情報入力シート!R374="","",基本情報入力シート!R374)</f>
        <v/>
      </c>
      <c r="L335" s="495" t="str">
        <f>IF(基本情報入力シート!W374="","",基本情報入力シート!W374)</f>
        <v/>
      </c>
      <c r="M335" s="503" t="str">
        <f>IF(基本情報入力シート!X374="","",基本情報入力シート!X374)</f>
        <v/>
      </c>
      <c r="N335" s="513" t="str">
        <f>IF(基本情報入力シート!Y374="","",基本情報入力シート!Y374)</f>
        <v/>
      </c>
      <c r="O335" s="606"/>
      <c r="P335" s="610"/>
      <c r="Q335" s="610"/>
      <c r="R335" s="614" t="e">
        <v>#N/A</v>
      </c>
      <c r="S335" s="618"/>
      <c r="T335" s="623"/>
      <c r="U335" s="623"/>
      <c r="V335" s="627" t="e">
        <v>#N/A</v>
      </c>
      <c r="W335" s="634"/>
      <c r="X335" s="638"/>
      <c r="Y335" s="614" t="e">
        <v>#N/A</v>
      </c>
      <c r="Z335" s="614"/>
      <c r="AA335" s="618"/>
      <c r="AB335" s="637"/>
      <c r="AC335" s="651" t="e">
        <v>#N/A</v>
      </c>
      <c r="AD335" s="653" t="str">
        <f t="shared" si="10"/>
        <v/>
      </c>
      <c r="AE335" s="583" t="str">
        <f t="shared" si="11"/>
        <v/>
      </c>
      <c r="AF335" s="654" t="str">
        <f>IF(O335="","",'別紙様式3-2（４・５月）'!O337&amp;'別紙様式3-2（４・５月）'!P337&amp;'別紙様式3-2（４・５月）'!Q337&amp;"から"&amp;O335)</f>
        <v/>
      </c>
      <c r="AG335" s="654" t="str">
        <f>IF(OR(W335="",W335="―"),"",'別紙様式3-2（４・５月）'!O337&amp;'別紙様式3-2（４・５月）'!P337&amp;'別紙様式3-2（４・５月）'!Q337&amp;"から"&amp;W335)</f>
        <v/>
      </c>
    </row>
    <row r="336" spans="1:33" ht="24.9" customHeight="1">
      <c r="A336" s="592">
        <v>323</v>
      </c>
      <c r="B336" s="488" t="str">
        <f>IF(基本情報入力シート!C375="","",基本情報入力シート!C375)</f>
        <v/>
      </c>
      <c r="C336" s="488"/>
      <c r="D336" s="488"/>
      <c r="E336" s="488"/>
      <c r="F336" s="488"/>
      <c r="G336" s="488"/>
      <c r="H336" s="488"/>
      <c r="I336" s="488"/>
      <c r="J336" s="495" t="str">
        <f>IF(基本情報入力シート!M375="","",基本情報入力シート!M375)</f>
        <v/>
      </c>
      <c r="K336" s="495" t="str">
        <f>IF(基本情報入力シート!R375="","",基本情報入力シート!R375)</f>
        <v/>
      </c>
      <c r="L336" s="495" t="str">
        <f>IF(基本情報入力シート!W375="","",基本情報入力シート!W375)</f>
        <v/>
      </c>
      <c r="M336" s="503" t="str">
        <f>IF(基本情報入力シート!X375="","",基本情報入力シート!X375)</f>
        <v/>
      </c>
      <c r="N336" s="513" t="str">
        <f>IF(基本情報入力シート!Y375="","",基本情報入力シート!Y375)</f>
        <v/>
      </c>
      <c r="O336" s="606"/>
      <c r="P336" s="610"/>
      <c r="Q336" s="610"/>
      <c r="R336" s="614" t="e">
        <v>#N/A</v>
      </c>
      <c r="S336" s="618"/>
      <c r="T336" s="623"/>
      <c r="U336" s="623"/>
      <c r="V336" s="627" t="e">
        <v>#N/A</v>
      </c>
      <c r="W336" s="634"/>
      <c r="X336" s="638"/>
      <c r="Y336" s="614" t="e">
        <v>#N/A</v>
      </c>
      <c r="Z336" s="614"/>
      <c r="AA336" s="618"/>
      <c r="AB336" s="637"/>
      <c r="AC336" s="651" t="e">
        <v>#N/A</v>
      </c>
      <c r="AD336" s="653" t="str">
        <f t="shared" si="10"/>
        <v/>
      </c>
      <c r="AE336" s="583" t="str">
        <f t="shared" si="11"/>
        <v/>
      </c>
      <c r="AF336" s="654" t="str">
        <f>IF(O336="","",'別紙様式3-2（４・５月）'!O338&amp;'別紙様式3-2（４・５月）'!P338&amp;'別紙様式3-2（４・５月）'!Q338&amp;"から"&amp;O336)</f>
        <v/>
      </c>
      <c r="AG336" s="654" t="str">
        <f>IF(OR(W336="",W336="―"),"",'別紙様式3-2（４・５月）'!O338&amp;'別紙様式3-2（４・５月）'!P338&amp;'別紙様式3-2（４・５月）'!Q338&amp;"から"&amp;W336)</f>
        <v/>
      </c>
    </row>
    <row r="337" spans="1:33" ht="24.9" customHeight="1">
      <c r="A337" s="592">
        <v>324</v>
      </c>
      <c r="B337" s="488" t="str">
        <f>IF(基本情報入力シート!C376="","",基本情報入力シート!C376)</f>
        <v/>
      </c>
      <c r="C337" s="488"/>
      <c r="D337" s="488"/>
      <c r="E337" s="488"/>
      <c r="F337" s="488"/>
      <c r="G337" s="488"/>
      <c r="H337" s="488"/>
      <c r="I337" s="488"/>
      <c r="J337" s="495" t="str">
        <f>IF(基本情報入力シート!M376="","",基本情報入力シート!M376)</f>
        <v/>
      </c>
      <c r="K337" s="495" t="str">
        <f>IF(基本情報入力シート!R376="","",基本情報入力シート!R376)</f>
        <v/>
      </c>
      <c r="L337" s="495" t="str">
        <f>IF(基本情報入力シート!W376="","",基本情報入力シート!W376)</f>
        <v/>
      </c>
      <c r="M337" s="503" t="str">
        <f>IF(基本情報入力シート!X376="","",基本情報入力シート!X376)</f>
        <v/>
      </c>
      <c r="N337" s="513" t="str">
        <f>IF(基本情報入力シート!Y376="","",基本情報入力シート!Y376)</f>
        <v/>
      </c>
      <c r="O337" s="606"/>
      <c r="P337" s="610"/>
      <c r="Q337" s="610"/>
      <c r="R337" s="614" t="e">
        <v>#N/A</v>
      </c>
      <c r="S337" s="618"/>
      <c r="T337" s="623"/>
      <c r="U337" s="623"/>
      <c r="V337" s="627" t="e">
        <v>#N/A</v>
      </c>
      <c r="W337" s="634"/>
      <c r="X337" s="638"/>
      <c r="Y337" s="614" t="e">
        <v>#N/A</v>
      </c>
      <c r="Z337" s="614"/>
      <c r="AA337" s="618"/>
      <c r="AB337" s="637"/>
      <c r="AC337" s="651" t="e">
        <v>#N/A</v>
      </c>
      <c r="AD337" s="653" t="str">
        <f t="shared" si="10"/>
        <v/>
      </c>
      <c r="AE337" s="583" t="str">
        <f t="shared" si="11"/>
        <v/>
      </c>
      <c r="AF337" s="654" t="str">
        <f>IF(O337="","",'別紙様式3-2（４・５月）'!O339&amp;'別紙様式3-2（４・５月）'!P339&amp;'別紙様式3-2（４・５月）'!Q339&amp;"から"&amp;O337)</f>
        <v/>
      </c>
      <c r="AG337" s="654" t="str">
        <f>IF(OR(W337="",W337="―"),"",'別紙様式3-2（４・５月）'!O339&amp;'別紙様式3-2（４・５月）'!P339&amp;'別紙様式3-2（４・５月）'!Q339&amp;"から"&amp;W337)</f>
        <v/>
      </c>
    </row>
    <row r="338" spans="1:33" ht="24.9" customHeight="1">
      <c r="A338" s="592">
        <v>325</v>
      </c>
      <c r="B338" s="488" t="str">
        <f>IF(基本情報入力シート!C377="","",基本情報入力シート!C377)</f>
        <v/>
      </c>
      <c r="C338" s="488"/>
      <c r="D338" s="488"/>
      <c r="E338" s="488"/>
      <c r="F338" s="488"/>
      <c r="G338" s="488"/>
      <c r="H338" s="488"/>
      <c r="I338" s="488"/>
      <c r="J338" s="495" t="str">
        <f>IF(基本情報入力シート!M377="","",基本情報入力シート!M377)</f>
        <v/>
      </c>
      <c r="K338" s="495" t="str">
        <f>IF(基本情報入力シート!R377="","",基本情報入力シート!R377)</f>
        <v/>
      </c>
      <c r="L338" s="495" t="str">
        <f>IF(基本情報入力シート!W377="","",基本情報入力シート!W377)</f>
        <v/>
      </c>
      <c r="M338" s="503" t="str">
        <f>IF(基本情報入力シート!X377="","",基本情報入力シート!X377)</f>
        <v/>
      </c>
      <c r="N338" s="513" t="str">
        <f>IF(基本情報入力シート!Y377="","",基本情報入力シート!Y377)</f>
        <v/>
      </c>
      <c r="O338" s="606"/>
      <c r="P338" s="610"/>
      <c r="Q338" s="610"/>
      <c r="R338" s="614" t="e">
        <v>#N/A</v>
      </c>
      <c r="S338" s="618"/>
      <c r="T338" s="623"/>
      <c r="U338" s="623"/>
      <c r="V338" s="627" t="e">
        <v>#N/A</v>
      </c>
      <c r="W338" s="634"/>
      <c r="X338" s="638"/>
      <c r="Y338" s="614" t="e">
        <v>#N/A</v>
      </c>
      <c r="Z338" s="614"/>
      <c r="AA338" s="618"/>
      <c r="AB338" s="637"/>
      <c r="AC338" s="651" t="e">
        <v>#N/A</v>
      </c>
      <c r="AD338" s="653" t="str">
        <f t="shared" si="10"/>
        <v/>
      </c>
      <c r="AE338" s="583" t="str">
        <f t="shared" si="11"/>
        <v/>
      </c>
      <c r="AF338" s="654" t="str">
        <f>IF(O338="","",'別紙様式3-2（４・５月）'!O340&amp;'別紙様式3-2（４・５月）'!P340&amp;'別紙様式3-2（４・５月）'!Q340&amp;"から"&amp;O338)</f>
        <v/>
      </c>
      <c r="AG338" s="654" t="str">
        <f>IF(OR(W338="",W338="―"),"",'別紙様式3-2（４・５月）'!O340&amp;'別紙様式3-2（４・５月）'!P340&amp;'別紙様式3-2（４・５月）'!Q340&amp;"から"&amp;W338)</f>
        <v/>
      </c>
    </row>
    <row r="339" spans="1:33" ht="24.9" customHeight="1">
      <c r="A339" s="592">
        <v>326</v>
      </c>
      <c r="B339" s="488" t="str">
        <f>IF(基本情報入力シート!C378="","",基本情報入力シート!C378)</f>
        <v/>
      </c>
      <c r="C339" s="488"/>
      <c r="D339" s="488"/>
      <c r="E339" s="488"/>
      <c r="F339" s="488"/>
      <c r="G339" s="488"/>
      <c r="H339" s="488"/>
      <c r="I339" s="488"/>
      <c r="J339" s="495" t="str">
        <f>IF(基本情報入力シート!M378="","",基本情報入力シート!M378)</f>
        <v/>
      </c>
      <c r="K339" s="495" t="str">
        <f>IF(基本情報入力シート!R378="","",基本情報入力シート!R378)</f>
        <v/>
      </c>
      <c r="L339" s="495" t="str">
        <f>IF(基本情報入力シート!W378="","",基本情報入力シート!W378)</f>
        <v/>
      </c>
      <c r="M339" s="503" t="str">
        <f>IF(基本情報入力シート!X378="","",基本情報入力シート!X378)</f>
        <v/>
      </c>
      <c r="N339" s="513" t="str">
        <f>IF(基本情報入力シート!Y378="","",基本情報入力シート!Y378)</f>
        <v/>
      </c>
      <c r="O339" s="606"/>
      <c r="P339" s="610"/>
      <c r="Q339" s="610"/>
      <c r="R339" s="614" t="e">
        <v>#N/A</v>
      </c>
      <c r="S339" s="618"/>
      <c r="T339" s="623"/>
      <c r="U339" s="623"/>
      <c r="V339" s="627" t="e">
        <v>#N/A</v>
      </c>
      <c r="W339" s="634"/>
      <c r="X339" s="638"/>
      <c r="Y339" s="614" t="e">
        <v>#N/A</v>
      </c>
      <c r="Z339" s="614"/>
      <c r="AA339" s="618"/>
      <c r="AB339" s="637"/>
      <c r="AC339" s="651" t="e">
        <v>#N/A</v>
      </c>
      <c r="AD339" s="653" t="str">
        <f t="shared" si="10"/>
        <v/>
      </c>
      <c r="AE339" s="583" t="str">
        <f t="shared" si="11"/>
        <v/>
      </c>
      <c r="AF339" s="654" t="str">
        <f>IF(O339="","",'別紙様式3-2（４・５月）'!O341&amp;'別紙様式3-2（４・５月）'!P341&amp;'別紙様式3-2（４・５月）'!Q341&amp;"から"&amp;O339)</f>
        <v/>
      </c>
      <c r="AG339" s="654" t="str">
        <f>IF(OR(W339="",W339="―"),"",'別紙様式3-2（４・５月）'!O341&amp;'別紙様式3-2（４・５月）'!P341&amp;'別紙様式3-2（４・５月）'!Q341&amp;"から"&amp;W339)</f>
        <v/>
      </c>
    </row>
    <row r="340" spans="1:33" ht="24.9" customHeight="1">
      <c r="A340" s="592">
        <v>327</v>
      </c>
      <c r="B340" s="488" t="str">
        <f>IF(基本情報入力シート!C379="","",基本情報入力シート!C379)</f>
        <v/>
      </c>
      <c r="C340" s="488"/>
      <c r="D340" s="488"/>
      <c r="E340" s="488"/>
      <c r="F340" s="488"/>
      <c r="G340" s="488"/>
      <c r="H340" s="488"/>
      <c r="I340" s="488"/>
      <c r="J340" s="495" t="str">
        <f>IF(基本情報入力シート!M379="","",基本情報入力シート!M379)</f>
        <v/>
      </c>
      <c r="K340" s="495" t="str">
        <f>IF(基本情報入力シート!R379="","",基本情報入力シート!R379)</f>
        <v/>
      </c>
      <c r="L340" s="495" t="str">
        <f>IF(基本情報入力シート!W379="","",基本情報入力シート!W379)</f>
        <v/>
      </c>
      <c r="M340" s="503" t="str">
        <f>IF(基本情報入力シート!X379="","",基本情報入力シート!X379)</f>
        <v/>
      </c>
      <c r="N340" s="513" t="str">
        <f>IF(基本情報入力シート!Y379="","",基本情報入力シート!Y379)</f>
        <v/>
      </c>
      <c r="O340" s="606"/>
      <c r="P340" s="610"/>
      <c r="Q340" s="610"/>
      <c r="R340" s="614" t="e">
        <v>#N/A</v>
      </c>
      <c r="S340" s="618"/>
      <c r="T340" s="623"/>
      <c r="U340" s="623"/>
      <c r="V340" s="627" t="e">
        <v>#N/A</v>
      </c>
      <c r="W340" s="634"/>
      <c r="X340" s="638"/>
      <c r="Y340" s="614" t="e">
        <v>#N/A</v>
      </c>
      <c r="Z340" s="614"/>
      <c r="AA340" s="618"/>
      <c r="AB340" s="637"/>
      <c r="AC340" s="651" t="e">
        <v>#N/A</v>
      </c>
      <c r="AD340" s="653" t="str">
        <f t="shared" si="10"/>
        <v/>
      </c>
      <c r="AE340" s="583" t="str">
        <f t="shared" si="11"/>
        <v/>
      </c>
      <c r="AF340" s="654" t="str">
        <f>IF(O340="","",'別紙様式3-2（４・５月）'!O342&amp;'別紙様式3-2（４・５月）'!P342&amp;'別紙様式3-2（４・５月）'!Q342&amp;"から"&amp;O340)</f>
        <v/>
      </c>
      <c r="AG340" s="654" t="str">
        <f>IF(OR(W340="",W340="―"),"",'別紙様式3-2（４・５月）'!O342&amp;'別紙様式3-2（４・５月）'!P342&amp;'別紙様式3-2（４・５月）'!Q342&amp;"から"&amp;W340)</f>
        <v/>
      </c>
    </row>
    <row r="341" spans="1:33" ht="24.9" customHeight="1">
      <c r="A341" s="592">
        <v>328</v>
      </c>
      <c r="B341" s="488" t="str">
        <f>IF(基本情報入力シート!C380="","",基本情報入力シート!C380)</f>
        <v/>
      </c>
      <c r="C341" s="488"/>
      <c r="D341" s="488"/>
      <c r="E341" s="488"/>
      <c r="F341" s="488"/>
      <c r="G341" s="488"/>
      <c r="H341" s="488"/>
      <c r="I341" s="488"/>
      <c r="J341" s="495" t="str">
        <f>IF(基本情報入力シート!M380="","",基本情報入力シート!M380)</f>
        <v/>
      </c>
      <c r="K341" s="495" t="str">
        <f>IF(基本情報入力シート!R380="","",基本情報入力シート!R380)</f>
        <v/>
      </c>
      <c r="L341" s="495" t="str">
        <f>IF(基本情報入力シート!W380="","",基本情報入力シート!W380)</f>
        <v/>
      </c>
      <c r="M341" s="503" t="str">
        <f>IF(基本情報入力シート!X380="","",基本情報入力シート!X380)</f>
        <v/>
      </c>
      <c r="N341" s="513" t="str">
        <f>IF(基本情報入力シート!Y380="","",基本情報入力シート!Y380)</f>
        <v/>
      </c>
      <c r="O341" s="606"/>
      <c r="P341" s="610"/>
      <c r="Q341" s="610"/>
      <c r="R341" s="614" t="e">
        <v>#N/A</v>
      </c>
      <c r="S341" s="618"/>
      <c r="T341" s="623"/>
      <c r="U341" s="623"/>
      <c r="V341" s="627" t="e">
        <v>#N/A</v>
      </c>
      <c r="W341" s="634"/>
      <c r="X341" s="638"/>
      <c r="Y341" s="614" t="e">
        <v>#N/A</v>
      </c>
      <c r="Z341" s="614"/>
      <c r="AA341" s="618"/>
      <c r="AB341" s="637"/>
      <c r="AC341" s="651" t="e">
        <v>#N/A</v>
      </c>
      <c r="AD341" s="653" t="str">
        <f t="shared" si="10"/>
        <v/>
      </c>
      <c r="AE341" s="583" t="str">
        <f t="shared" si="11"/>
        <v/>
      </c>
      <c r="AF341" s="654" t="str">
        <f>IF(O341="","",'別紙様式3-2（４・５月）'!O343&amp;'別紙様式3-2（４・５月）'!P343&amp;'別紙様式3-2（４・５月）'!Q343&amp;"から"&amp;O341)</f>
        <v/>
      </c>
      <c r="AG341" s="654" t="str">
        <f>IF(OR(W341="",W341="―"),"",'別紙様式3-2（４・５月）'!O343&amp;'別紙様式3-2（４・５月）'!P343&amp;'別紙様式3-2（４・５月）'!Q343&amp;"から"&amp;W341)</f>
        <v/>
      </c>
    </row>
    <row r="342" spans="1:33" ht="24.9" customHeight="1">
      <c r="A342" s="592">
        <v>329</v>
      </c>
      <c r="B342" s="488" t="str">
        <f>IF(基本情報入力シート!C381="","",基本情報入力シート!C381)</f>
        <v/>
      </c>
      <c r="C342" s="488"/>
      <c r="D342" s="488"/>
      <c r="E342" s="488"/>
      <c r="F342" s="488"/>
      <c r="G342" s="488"/>
      <c r="H342" s="488"/>
      <c r="I342" s="488"/>
      <c r="J342" s="495" t="str">
        <f>IF(基本情報入力シート!M381="","",基本情報入力シート!M381)</f>
        <v/>
      </c>
      <c r="K342" s="495" t="str">
        <f>IF(基本情報入力シート!R381="","",基本情報入力シート!R381)</f>
        <v/>
      </c>
      <c r="L342" s="495" t="str">
        <f>IF(基本情報入力シート!W381="","",基本情報入力シート!W381)</f>
        <v/>
      </c>
      <c r="M342" s="503" t="str">
        <f>IF(基本情報入力シート!X381="","",基本情報入力シート!X381)</f>
        <v/>
      </c>
      <c r="N342" s="513" t="str">
        <f>IF(基本情報入力シート!Y381="","",基本情報入力シート!Y381)</f>
        <v/>
      </c>
      <c r="O342" s="606"/>
      <c r="P342" s="610"/>
      <c r="Q342" s="610"/>
      <c r="R342" s="614" t="e">
        <v>#N/A</v>
      </c>
      <c r="S342" s="618"/>
      <c r="T342" s="623"/>
      <c r="U342" s="623"/>
      <c r="V342" s="627" t="e">
        <v>#N/A</v>
      </c>
      <c r="W342" s="634"/>
      <c r="X342" s="638"/>
      <c r="Y342" s="614" t="e">
        <v>#N/A</v>
      </c>
      <c r="Z342" s="614"/>
      <c r="AA342" s="618"/>
      <c r="AB342" s="637"/>
      <c r="AC342" s="651" t="e">
        <v>#N/A</v>
      </c>
      <c r="AD342" s="653" t="str">
        <f t="shared" si="10"/>
        <v/>
      </c>
      <c r="AE342" s="583" t="str">
        <f t="shared" si="11"/>
        <v/>
      </c>
      <c r="AF342" s="654" t="str">
        <f>IF(O342="","",'別紙様式3-2（４・５月）'!O344&amp;'別紙様式3-2（４・５月）'!P344&amp;'別紙様式3-2（４・５月）'!Q344&amp;"から"&amp;O342)</f>
        <v/>
      </c>
      <c r="AG342" s="654" t="str">
        <f>IF(OR(W342="",W342="―"),"",'別紙様式3-2（４・５月）'!O344&amp;'別紙様式3-2（４・５月）'!P344&amp;'別紙様式3-2（４・５月）'!Q344&amp;"から"&amp;W342)</f>
        <v/>
      </c>
    </row>
    <row r="343" spans="1:33" ht="24.9" customHeight="1">
      <c r="A343" s="592">
        <v>330</v>
      </c>
      <c r="B343" s="488" t="str">
        <f>IF(基本情報入力シート!C382="","",基本情報入力シート!C382)</f>
        <v/>
      </c>
      <c r="C343" s="488"/>
      <c r="D343" s="488"/>
      <c r="E343" s="488"/>
      <c r="F343" s="488"/>
      <c r="G343" s="488"/>
      <c r="H343" s="488"/>
      <c r="I343" s="488"/>
      <c r="J343" s="495" t="str">
        <f>IF(基本情報入力シート!M382="","",基本情報入力シート!M382)</f>
        <v/>
      </c>
      <c r="K343" s="495" t="str">
        <f>IF(基本情報入力シート!R382="","",基本情報入力シート!R382)</f>
        <v/>
      </c>
      <c r="L343" s="495" t="str">
        <f>IF(基本情報入力シート!W382="","",基本情報入力シート!W382)</f>
        <v/>
      </c>
      <c r="M343" s="503" t="str">
        <f>IF(基本情報入力シート!X382="","",基本情報入力シート!X382)</f>
        <v/>
      </c>
      <c r="N343" s="513" t="str">
        <f>IF(基本情報入力シート!Y382="","",基本情報入力シート!Y382)</f>
        <v/>
      </c>
      <c r="O343" s="606"/>
      <c r="P343" s="610"/>
      <c r="Q343" s="610"/>
      <c r="R343" s="614" t="e">
        <v>#N/A</v>
      </c>
      <c r="S343" s="618"/>
      <c r="T343" s="623"/>
      <c r="U343" s="623"/>
      <c r="V343" s="627" t="e">
        <v>#N/A</v>
      </c>
      <c r="W343" s="634"/>
      <c r="X343" s="638"/>
      <c r="Y343" s="614" t="e">
        <v>#N/A</v>
      </c>
      <c r="Z343" s="614"/>
      <c r="AA343" s="618"/>
      <c r="AB343" s="637"/>
      <c r="AC343" s="651" t="e">
        <v>#N/A</v>
      </c>
      <c r="AD343" s="653" t="str">
        <f t="shared" si="10"/>
        <v/>
      </c>
      <c r="AE343" s="583" t="str">
        <f t="shared" si="11"/>
        <v/>
      </c>
      <c r="AF343" s="654" t="str">
        <f>IF(O343="","",'別紙様式3-2（４・５月）'!O345&amp;'別紙様式3-2（４・５月）'!P345&amp;'別紙様式3-2（４・５月）'!Q345&amp;"から"&amp;O343)</f>
        <v/>
      </c>
      <c r="AG343" s="654" t="str">
        <f>IF(OR(W343="",W343="―"),"",'別紙様式3-2（４・５月）'!O345&amp;'別紙様式3-2（４・５月）'!P345&amp;'別紙様式3-2（４・５月）'!Q345&amp;"から"&amp;W343)</f>
        <v/>
      </c>
    </row>
    <row r="344" spans="1:33" ht="24.9" customHeight="1">
      <c r="A344" s="592">
        <v>331</v>
      </c>
      <c r="B344" s="488" t="str">
        <f>IF(基本情報入力シート!C383="","",基本情報入力シート!C383)</f>
        <v/>
      </c>
      <c r="C344" s="488"/>
      <c r="D344" s="488"/>
      <c r="E344" s="488"/>
      <c r="F344" s="488"/>
      <c r="G344" s="488"/>
      <c r="H344" s="488"/>
      <c r="I344" s="488"/>
      <c r="J344" s="495" t="str">
        <f>IF(基本情報入力シート!M383="","",基本情報入力シート!M383)</f>
        <v/>
      </c>
      <c r="K344" s="495" t="str">
        <f>IF(基本情報入力シート!R383="","",基本情報入力シート!R383)</f>
        <v/>
      </c>
      <c r="L344" s="495" t="str">
        <f>IF(基本情報入力シート!W383="","",基本情報入力シート!W383)</f>
        <v/>
      </c>
      <c r="M344" s="503" t="str">
        <f>IF(基本情報入力シート!X383="","",基本情報入力シート!X383)</f>
        <v/>
      </c>
      <c r="N344" s="513" t="str">
        <f>IF(基本情報入力シート!Y383="","",基本情報入力シート!Y383)</f>
        <v/>
      </c>
      <c r="O344" s="606"/>
      <c r="P344" s="610"/>
      <c r="Q344" s="610"/>
      <c r="R344" s="614" t="e">
        <v>#N/A</v>
      </c>
      <c r="S344" s="618"/>
      <c r="T344" s="623"/>
      <c r="U344" s="623"/>
      <c r="V344" s="627" t="e">
        <v>#N/A</v>
      </c>
      <c r="W344" s="634"/>
      <c r="X344" s="638"/>
      <c r="Y344" s="614" t="e">
        <v>#N/A</v>
      </c>
      <c r="Z344" s="614"/>
      <c r="AA344" s="618"/>
      <c r="AB344" s="637"/>
      <c r="AC344" s="651" t="e">
        <v>#N/A</v>
      </c>
      <c r="AD344" s="653" t="str">
        <f t="shared" si="10"/>
        <v/>
      </c>
      <c r="AE344" s="583" t="str">
        <f t="shared" si="11"/>
        <v/>
      </c>
      <c r="AF344" s="654" t="str">
        <f>IF(O344="","",'別紙様式3-2（４・５月）'!O346&amp;'別紙様式3-2（４・５月）'!P346&amp;'別紙様式3-2（４・５月）'!Q346&amp;"から"&amp;O344)</f>
        <v/>
      </c>
      <c r="AG344" s="654" t="str">
        <f>IF(OR(W344="",W344="―"),"",'別紙様式3-2（４・５月）'!O346&amp;'別紙様式3-2（４・５月）'!P346&amp;'別紙様式3-2（４・５月）'!Q346&amp;"から"&amp;W344)</f>
        <v/>
      </c>
    </row>
    <row r="345" spans="1:33" ht="24.9" customHeight="1">
      <c r="A345" s="592">
        <v>332</v>
      </c>
      <c r="B345" s="488" t="str">
        <f>IF(基本情報入力シート!C384="","",基本情報入力シート!C384)</f>
        <v/>
      </c>
      <c r="C345" s="488"/>
      <c r="D345" s="488"/>
      <c r="E345" s="488"/>
      <c r="F345" s="488"/>
      <c r="G345" s="488"/>
      <c r="H345" s="488"/>
      <c r="I345" s="488"/>
      <c r="J345" s="495" t="str">
        <f>IF(基本情報入力シート!M384="","",基本情報入力シート!M384)</f>
        <v/>
      </c>
      <c r="K345" s="495" t="str">
        <f>IF(基本情報入力シート!R384="","",基本情報入力シート!R384)</f>
        <v/>
      </c>
      <c r="L345" s="495" t="str">
        <f>IF(基本情報入力シート!W384="","",基本情報入力シート!W384)</f>
        <v/>
      </c>
      <c r="M345" s="503" t="str">
        <f>IF(基本情報入力シート!X384="","",基本情報入力シート!X384)</f>
        <v/>
      </c>
      <c r="N345" s="513" t="str">
        <f>IF(基本情報入力シート!Y384="","",基本情報入力シート!Y384)</f>
        <v/>
      </c>
      <c r="O345" s="606"/>
      <c r="P345" s="610"/>
      <c r="Q345" s="610"/>
      <c r="R345" s="614" t="e">
        <v>#N/A</v>
      </c>
      <c r="S345" s="618"/>
      <c r="T345" s="623"/>
      <c r="U345" s="623"/>
      <c r="V345" s="627" t="e">
        <v>#N/A</v>
      </c>
      <c r="W345" s="634"/>
      <c r="X345" s="638"/>
      <c r="Y345" s="614" t="e">
        <v>#N/A</v>
      </c>
      <c r="Z345" s="614"/>
      <c r="AA345" s="618"/>
      <c r="AB345" s="637"/>
      <c r="AC345" s="651" t="e">
        <v>#N/A</v>
      </c>
      <c r="AD345" s="653" t="str">
        <f t="shared" si="10"/>
        <v/>
      </c>
      <c r="AE345" s="583" t="str">
        <f t="shared" si="11"/>
        <v/>
      </c>
      <c r="AF345" s="654" t="str">
        <f>IF(O345="","",'別紙様式3-2（４・５月）'!O347&amp;'別紙様式3-2（４・５月）'!P347&amp;'別紙様式3-2（４・５月）'!Q347&amp;"から"&amp;O345)</f>
        <v/>
      </c>
      <c r="AG345" s="654" t="str">
        <f>IF(OR(W345="",W345="―"),"",'別紙様式3-2（４・５月）'!O347&amp;'別紙様式3-2（４・５月）'!P347&amp;'別紙様式3-2（４・５月）'!Q347&amp;"から"&amp;W345)</f>
        <v/>
      </c>
    </row>
    <row r="346" spans="1:33" ht="24.9" customHeight="1">
      <c r="A346" s="592">
        <v>333</v>
      </c>
      <c r="B346" s="488" t="str">
        <f>IF(基本情報入力シート!C385="","",基本情報入力シート!C385)</f>
        <v/>
      </c>
      <c r="C346" s="488"/>
      <c r="D346" s="488"/>
      <c r="E346" s="488"/>
      <c r="F346" s="488"/>
      <c r="G346" s="488"/>
      <c r="H346" s="488"/>
      <c r="I346" s="488"/>
      <c r="J346" s="495" t="str">
        <f>IF(基本情報入力シート!M385="","",基本情報入力シート!M385)</f>
        <v/>
      </c>
      <c r="K346" s="495" t="str">
        <f>IF(基本情報入力シート!R385="","",基本情報入力シート!R385)</f>
        <v/>
      </c>
      <c r="L346" s="495" t="str">
        <f>IF(基本情報入力シート!W385="","",基本情報入力シート!W385)</f>
        <v/>
      </c>
      <c r="M346" s="503" t="str">
        <f>IF(基本情報入力シート!X385="","",基本情報入力シート!X385)</f>
        <v/>
      </c>
      <c r="N346" s="513" t="str">
        <f>IF(基本情報入力シート!Y385="","",基本情報入力シート!Y385)</f>
        <v/>
      </c>
      <c r="O346" s="606"/>
      <c r="P346" s="610"/>
      <c r="Q346" s="610"/>
      <c r="R346" s="614" t="e">
        <v>#N/A</v>
      </c>
      <c r="S346" s="618"/>
      <c r="T346" s="623"/>
      <c r="U346" s="623"/>
      <c r="V346" s="627" t="e">
        <v>#N/A</v>
      </c>
      <c r="W346" s="634"/>
      <c r="X346" s="638"/>
      <c r="Y346" s="614" t="e">
        <v>#N/A</v>
      </c>
      <c r="Z346" s="614"/>
      <c r="AA346" s="618"/>
      <c r="AB346" s="637"/>
      <c r="AC346" s="651" t="e">
        <v>#N/A</v>
      </c>
      <c r="AD346" s="653" t="str">
        <f t="shared" si="10"/>
        <v/>
      </c>
      <c r="AE346" s="583" t="str">
        <f t="shared" si="11"/>
        <v/>
      </c>
      <c r="AF346" s="654" t="str">
        <f>IF(O346="","",'別紙様式3-2（４・５月）'!O348&amp;'別紙様式3-2（４・５月）'!P348&amp;'別紙様式3-2（４・５月）'!Q348&amp;"から"&amp;O346)</f>
        <v/>
      </c>
      <c r="AG346" s="654" t="str">
        <f>IF(OR(W346="",W346="―"),"",'別紙様式3-2（４・５月）'!O348&amp;'別紙様式3-2（４・５月）'!P348&amp;'別紙様式3-2（４・５月）'!Q348&amp;"から"&amp;W346)</f>
        <v/>
      </c>
    </row>
    <row r="347" spans="1:33" ht="24.9" customHeight="1">
      <c r="A347" s="592">
        <v>334</v>
      </c>
      <c r="B347" s="488" t="str">
        <f>IF(基本情報入力シート!C386="","",基本情報入力シート!C386)</f>
        <v/>
      </c>
      <c r="C347" s="488"/>
      <c r="D347" s="488"/>
      <c r="E347" s="488"/>
      <c r="F347" s="488"/>
      <c r="G347" s="488"/>
      <c r="H347" s="488"/>
      <c r="I347" s="488"/>
      <c r="J347" s="495" t="str">
        <f>IF(基本情報入力シート!M386="","",基本情報入力シート!M386)</f>
        <v/>
      </c>
      <c r="K347" s="495" t="str">
        <f>IF(基本情報入力シート!R386="","",基本情報入力シート!R386)</f>
        <v/>
      </c>
      <c r="L347" s="495" t="str">
        <f>IF(基本情報入力シート!W386="","",基本情報入力シート!W386)</f>
        <v/>
      </c>
      <c r="M347" s="503" t="str">
        <f>IF(基本情報入力シート!X386="","",基本情報入力シート!X386)</f>
        <v/>
      </c>
      <c r="N347" s="513" t="str">
        <f>IF(基本情報入力シート!Y386="","",基本情報入力シート!Y386)</f>
        <v/>
      </c>
      <c r="O347" s="606"/>
      <c r="P347" s="610"/>
      <c r="Q347" s="610"/>
      <c r="R347" s="614" t="e">
        <v>#N/A</v>
      </c>
      <c r="S347" s="618"/>
      <c r="T347" s="623"/>
      <c r="U347" s="623"/>
      <c r="V347" s="627" t="e">
        <v>#N/A</v>
      </c>
      <c r="W347" s="634"/>
      <c r="X347" s="638"/>
      <c r="Y347" s="614" t="e">
        <v>#N/A</v>
      </c>
      <c r="Z347" s="614"/>
      <c r="AA347" s="618"/>
      <c r="AB347" s="637"/>
      <c r="AC347" s="651" t="e">
        <v>#N/A</v>
      </c>
      <c r="AD347" s="653" t="str">
        <f t="shared" si="10"/>
        <v/>
      </c>
      <c r="AE347" s="583" t="str">
        <f t="shared" si="11"/>
        <v/>
      </c>
      <c r="AF347" s="654" t="str">
        <f>IF(O347="","",'別紙様式3-2（４・５月）'!O349&amp;'別紙様式3-2（４・５月）'!P349&amp;'別紙様式3-2（４・５月）'!Q349&amp;"から"&amp;O347)</f>
        <v/>
      </c>
      <c r="AG347" s="654" t="str">
        <f>IF(OR(W347="",W347="―"),"",'別紙様式3-2（４・５月）'!O349&amp;'別紙様式3-2（４・５月）'!P349&amp;'別紙様式3-2（４・５月）'!Q349&amp;"から"&amp;W347)</f>
        <v/>
      </c>
    </row>
    <row r="348" spans="1:33" ht="24.9" customHeight="1">
      <c r="A348" s="592">
        <v>335</v>
      </c>
      <c r="B348" s="488" t="str">
        <f>IF(基本情報入力シート!C387="","",基本情報入力シート!C387)</f>
        <v/>
      </c>
      <c r="C348" s="488"/>
      <c r="D348" s="488"/>
      <c r="E348" s="488"/>
      <c r="F348" s="488"/>
      <c r="G348" s="488"/>
      <c r="H348" s="488"/>
      <c r="I348" s="488"/>
      <c r="J348" s="495" t="str">
        <f>IF(基本情報入力シート!M387="","",基本情報入力シート!M387)</f>
        <v/>
      </c>
      <c r="K348" s="495" t="str">
        <f>IF(基本情報入力シート!R387="","",基本情報入力シート!R387)</f>
        <v/>
      </c>
      <c r="L348" s="495" t="str">
        <f>IF(基本情報入力シート!W387="","",基本情報入力シート!W387)</f>
        <v/>
      </c>
      <c r="M348" s="503" t="str">
        <f>IF(基本情報入力シート!X387="","",基本情報入力シート!X387)</f>
        <v/>
      </c>
      <c r="N348" s="513" t="str">
        <f>IF(基本情報入力シート!Y387="","",基本情報入力シート!Y387)</f>
        <v/>
      </c>
      <c r="O348" s="606"/>
      <c r="P348" s="610"/>
      <c r="Q348" s="610"/>
      <c r="R348" s="614" t="e">
        <v>#N/A</v>
      </c>
      <c r="S348" s="618"/>
      <c r="T348" s="623"/>
      <c r="U348" s="623"/>
      <c r="V348" s="627" t="e">
        <v>#N/A</v>
      </c>
      <c r="W348" s="634"/>
      <c r="X348" s="638"/>
      <c r="Y348" s="614" t="e">
        <v>#N/A</v>
      </c>
      <c r="Z348" s="614"/>
      <c r="AA348" s="618"/>
      <c r="AB348" s="637"/>
      <c r="AC348" s="651" t="e">
        <v>#N/A</v>
      </c>
      <c r="AD348" s="653" t="str">
        <f t="shared" si="10"/>
        <v/>
      </c>
      <c r="AE348" s="583" t="str">
        <f t="shared" si="11"/>
        <v/>
      </c>
      <c r="AF348" s="654" t="str">
        <f>IF(O348="","",'別紙様式3-2（４・５月）'!O350&amp;'別紙様式3-2（４・５月）'!P350&amp;'別紙様式3-2（４・５月）'!Q350&amp;"から"&amp;O348)</f>
        <v/>
      </c>
      <c r="AG348" s="654" t="str">
        <f>IF(OR(W348="",W348="―"),"",'別紙様式3-2（４・５月）'!O350&amp;'別紙様式3-2（４・５月）'!P350&amp;'別紙様式3-2（４・５月）'!Q350&amp;"から"&amp;W348)</f>
        <v/>
      </c>
    </row>
    <row r="349" spans="1:33" ht="24.9" customHeight="1">
      <c r="A349" s="592">
        <v>336</v>
      </c>
      <c r="B349" s="488" t="str">
        <f>IF(基本情報入力シート!C388="","",基本情報入力シート!C388)</f>
        <v/>
      </c>
      <c r="C349" s="488"/>
      <c r="D349" s="488"/>
      <c r="E349" s="488"/>
      <c r="F349" s="488"/>
      <c r="G349" s="488"/>
      <c r="H349" s="488"/>
      <c r="I349" s="488"/>
      <c r="J349" s="495" t="str">
        <f>IF(基本情報入力シート!M388="","",基本情報入力シート!M388)</f>
        <v/>
      </c>
      <c r="K349" s="495" t="str">
        <f>IF(基本情報入力シート!R388="","",基本情報入力シート!R388)</f>
        <v/>
      </c>
      <c r="L349" s="495" t="str">
        <f>IF(基本情報入力シート!W388="","",基本情報入力シート!W388)</f>
        <v/>
      </c>
      <c r="M349" s="503" t="str">
        <f>IF(基本情報入力シート!X388="","",基本情報入力シート!X388)</f>
        <v/>
      </c>
      <c r="N349" s="513" t="str">
        <f>IF(基本情報入力シート!Y388="","",基本情報入力シート!Y388)</f>
        <v/>
      </c>
      <c r="O349" s="606"/>
      <c r="P349" s="610"/>
      <c r="Q349" s="610"/>
      <c r="R349" s="614" t="e">
        <v>#N/A</v>
      </c>
      <c r="S349" s="618"/>
      <c r="T349" s="623"/>
      <c r="U349" s="623"/>
      <c r="V349" s="627" t="e">
        <v>#N/A</v>
      </c>
      <c r="W349" s="634"/>
      <c r="X349" s="638"/>
      <c r="Y349" s="614" t="e">
        <v>#N/A</v>
      </c>
      <c r="Z349" s="614"/>
      <c r="AA349" s="618"/>
      <c r="AB349" s="637"/>
      <c r="AC349" s="651" t="e">
        <v>#N/A</v>
      </c>
      <c r="AD349" s="653" t="str">
        <f t="shared" si="10"/>
        <v/>
      </c>
      <c r="AE349" s="583" t="str">
        <f t="shared" si="11"/>
        <v/>
      </c>
      <c r="AF349" s="654" t="str">
        <f>IF(O349="","",'別紙様式3-2（４・５月）'!O351&amp;'別紙様式3-2（４・５月）'!P351&amp;'別紙様式3-2（４・５月）'!Q351&amp;"から"&amp;O349)</f>
        <v/>
      </c>
      <c r="AG349" s="654" t="str">
        <f>IF(OR(W349="",W349="―"),"",'別紙様式3-2（４・５月）'!O351&amp;'別紙様式3-2（４・５月）'!P351&amp;'別紙様式3-2（４・５月）'!Q351&amp;"から"&amp;W349)</f>
        <v/>
      </c>
    </row>
    <row r="350" spans="1:33" ht="24.9" customHeight="1">
      <c r="A350" s="592">
        <v>337</v>
      </c>
      <c r="B350" s="488" t="str">
        <f>IF(基本情報入力シート!C389="","",基本情報入力シート!C389)</f>
        <v/>
      </c>
      <c r="C350" s="488"/>
      <c r="D350" s="488"/>
      <c r="E350" s="488"/>
      <c r="F350" s="488"/>
      <c r="G350" s="488"/>
      <c r="H350" s="488"/>
      <c r="I350" s="488"/>
      <c r="J350" s="495" t="str">
        <f>IF(基本情報入力シート!M389="","",基本情報入力シート!M389)</f>
        <v/>
      </c>
      <c r="K350" s="495" t="str">
        <f>IF(基本情報入力シート!R389="","",基本情報入力シート!R389)</f>
        <v/>
      </c>
      <c r="L350" s="495" t="str">
        <f>IF(基本情報入力シート!W389="","",基本情報入力シート!W389)</f>
        <v/>
      </c>
      <c r="M350" s="503" t="str">
        <f>IF(基本情報入力シート!X389="","",基本情報入力シート!X389)</f>
        <v/>
      </c>
      <c r="N350" s="513" t="str">
        <f>IF(基本情報入力シート!Y389="","",基本情報入力シート!Y389)</f>
        <v/>
      </c>
      <c r="O350" s="606"/>
      <c r="P350" s="610"/>
      <c r="Q350" s="610"/>
      <c r="R350" s="614" t="e">
        <v>#N/A</v>
      </c>
      <c r="S350" s="618"/>
      <c r="T350" s="623"/>
      <c r="U350" s="623"/>
      <c r="V350" s="627" t="e">
        <v>#N/A</v>
      </c>
      <c r="W350" s="634"/>
      <c r="X350" s="638"/>
      <c r="Y350" s="614" t="e">
        <v>#N/A</v>
      </c>
      <c r="Z350" s="614"/>
      <c r="AA350" s="618"/>
      <c r="AB350" s="637"/>
      <c r="AC350" s="651" t="e">
        <v>#N/A</v>
      </c>
      <c r="AD350" s="653" t="str">
        <f t="shared" si="10"/>
        <v/>
      </c>
      <c r="AE350" s="583" t="str">
        <f t="shared" si="11"/>
        <v/>
      </c>
      <c r="AF350" s="654" t="str">
        <f>IF(O350="","",'別紙様式3-2（４・５月）'!O352&amp;'別紙様式3-2（４・５月）'!P352&amp;'別紙様式3-2（４・５月）'!Q352&amp;"から"&amp;O350)</f>
        <v/>
      </c>
      <c r="AG350" s="654" t="str">
        <f>IF(OR(W350="",W350="―"),"",'別紙様式3-2（４・５月）'!O352&amp;'別紙様式3-2（４・５月）'!P352&amp;'別紙様式3-2（４・５月）'!Q352&amp;"から"&amp;W350)</f>
        <v/>
      </c>
    </row>
    <row r="351" spans="1:33" ht="24.9" customHeight="1">
      <c r="A351" s="592">
        <v>338</v>
      </c>
      <c r="B351" s="488" t="str">
        <f>IF(基本情報入力シート!C390="","",基本情報入力シート!C390)</f>
        <v/>
      </c>
      <c r="C351" s="488"/>
      <c r="D351" s="488"/>
      <c r="E351" s="488"/>
      <c r="F351" s="488"/>
      <c r="G351" s="488"/>
      <c r="H351" s="488"/>
      <c r="I351" s="488"/>
      <c r="J351" s="495" t="str">
        <f>IF(基本情報入力シート!M390="","",基本情報入力シート!M390)</f>
        <v/>
      </c>
      <c r="K351" s="495" t="str">
        <f>IF(基本情報入力シート!R390="","",基本情報入力シート!R390)</f>
        <v/>
      </c>
      <c r="L351" s="495" t="str">
        <f>IF(基本情報入力シート!W390="","",基本情報入力シート!W390)</f>
        <v/>
      </c>
      <c r="M351" s="503" t="str">
        <f>IF(基本情報入力シート!X390="","",基本情報入力シート!X390)</f>
        <v/>
      </c>
      <c r="N351" s="513" t="str">
        <f>IF(基本情報入力シート!Y390="","",基本情報入力シート!Y390)</f>
        <v/>
      </c>
      <c r="O351" s="606"/>
      <c r="P351" s="610"/>
      <c r="Q351" s="610"/>
      <c r="R351" s="614" t="e">
        <v>#N/A</v>
      </c>
      <c r="S351" s="618"/>
      <c r="T351" s="623"/>
      <c r="U351" s="623"/>
      <c r="V351" s="627" t="e">
        <v>#N/A</v>
      </c>
      <c r="W351" s="634"/>
      <c r="X351" s="638"/>
      <c r="Y351" s="614" t="e">
        <v>#N/A</v>
      </c>
      <c r="Z351" s="614"/>
      <c r="AA351" s="618"/>
      <c r="AB351" s="637"/>
      <c r="AC351" s="651" t="e">
        <v>#N/A</v>
      </c>
      <c r="AD351" s="653" t="str">
        <f t="shared" si="10"/>
        <v/>
      </c>
      <c r="AE351" s="583" t="str">
        <f t="shared" si="11"/>
        <v/>
      </c>
      <c r="AF351" s="654" t="str">
        <f>IF(O351="","",'別紙様式3-2（４・５月）'!O353&amp;'別紙様式3-2（４・５月）'!P353&amp;'別紙様式3-2（４・５月）'!Q353&amp;"から"&amp;O351)</f>
        <v/>
      </c>
      <c r="AG351" s="654" t="str">
        <f>IF(OR(W351="",W351="―"),"",'別紙様式3-2（４・５月）'!O353&amp;'別紙様式3-2（４・５月）'!P353&amp;'別紙様式3-2（４・５月）'!Q353&amp;"から"&amp;W351)</f>
        <v/>
      </c>
    </row>
    <row r="352" spans="1:33" ht="24.9" customHeight="1">
      <c r="A352" s="592">
        <v>339</v>
      </c>
      <c r="B352" s="488" t="str">
        <f>IF(基本情報入力シート!C391="","",基本情報入力シート!C391)</f>
        <v/>
      </c>
      <c r="C352" s="488"/>
      <c r="D352" s="488"/>
      <c r="E352" s="488"/>
      <c r="F352" s="488"/>
      <c r="G352" s="488"/>
      <c r="H352" s="488"/>
      <c r="I352" s="488"/>
      <c r="J352" s="495" t="str">
        <f>IF(基本情報入力シート!M391="","",基本情報入力シート!M391)</f>
        <v/>
      </c>
      <c r="K352" s="495" t="str">
        <f>IF(基本情報入力シート!R391="","",基本情報入力シート!R391)</f>
        <v/>
      </c>
      <c r="L352" s="495" t="str">
        <f>IF(基本情報入力シート!W391="","",基本情報入力シート!W391)</f>
        <v/>
      </c>
      <c r="M352" s="503" t="str">
        <f>IF(基本情報入力シート!X391="","",基本情報入力シート!X391)</f>
        <v/>
      </c>
      <c r="N352" s="513" t="str">
        <f>IF(基本情報入力シート!Y391="","",基本情報入力シート!Y391)</f>
        <v/>
      </c>
      <c r="O352" s="606"/>
      <c r="P352" s="610"/>
      <c r="Q352" s="610"/>
      <c r="R352" s="614" t="e">
        <v>#N/A</v>
      </c>
      <c r="S352" s="618"/>
      <c r="T352" s="623"/>
      <c r="U352" s="623"/>
      <c r="V352" s="627" t="e">
        <v>#N/A</v>
      </c>
      <c r="W352" s="634"/>
      <c r="X352" s="638"/>
      <c r="Y352" s="614" t="e">
        <v>#N/A</v>
      </c>
      <c r="Z352" s="614"/>
      <c r="AA352" s="618"/>
      <c r="AB352" s="637"/>
      <c r="AC352" s="651" t="e">
        <v>#N/A</v>
      </c>
      <c r="AD352" s="653" t="str">
        <f t="shared" si="10"/>
        <v/>
      </c>
      <c r="AE352" s="583" t="str">
        <f t="shared" si="11"/>
        <v/>
      </c>
      <c r="AF352" s="654" t="str">
        <f>IF(O352="","",'別紙様式3-2（４・５月）'!O354&amp;'別紙様式3-2（４・５月）'!P354&amp;'別紙様式3-2（４・５月）'!Q354&amp;"から"&amp;O352)</f>
        <v/>
      </c>
      <c r="AG352" s="654" t="str">
        <f>IF(OR(W352="",W352="―"),"",'別紙様式3-2（４・５月）'!O354&amp;'別紙様式3-2（４・５月）'!P354&amp;'別紙様式3-2（４・５月）'!Q354&amp;"から"&amp;W352)</f>
        <v/>
      </c>
    </row>
    <row r="353" spans="1:33" ht="24.9" customHeight="1">
      <c r="A353" s="592">
        <v>340</v>
      </c>
      <c r="B353" s="488" t="str">
        <f>IF(基本情報入力シート!C392="","",基本情報入力シート!C392)</f>
        <v/>
      </c>
      <c r="C353" s="488"/>
      <c r="D353" s="488"/>
      <c r="E353" s="488"/>
      <c r="F353" s="488"/>
      <c r="G353" s="488"/>
      <c r="H353" s="488"/>
      <c r="I353" s="488"/>
      <c r="J353" s="495" t="str">
        <f>IF(基本情報入力シート!M392="","",基本情報入力シート!M392)</f>
        <v/>
      </c>
      <c r="K353" s="495" t="str">
        <f>IF(基本情報入力シート!R392="","",基本情報入力シート!R392)</f>
        <v/>
      </c>
      <c r="L353" s="495" t="str">
        <f>IF(基本情報入力シート!W392="","",基本情報入力シート!W392)</f>
        <v/>
      </c>
      <c r="M353" s="503" t="str">
        <f>IF(基本情報入力シート!X392="","",基本情報入力シート!X392)</f>
        <v/>
      </c>
      <c r="N353" s="513" t="str">
        <f>IF(基本情報入力シート!Y392="","",基本情報入力シート!Y392)</f>
        <v/>
      </c>
      <c r="O353" s="606"/>
      <c r="P353" s="610"/>
      <c r="Q353" s="610"/>
      <c r="R353" s="614" t="e">
        <v>#N/A</v>
      </c>
      <c r="S353" s="618"/>
      <c r="T353" s="623"/>
      <c r="U353" s="623"/>
      <c r="V353" s="627" t="e">
        <v>#N/A</v>
      </c>
      <c r="W353" s="634"/>
      <c r="X353" s="638"/>
      <c r="Y353" s="614" t="e">
        <v>#N/A</v>
      </c>
      <c r="Z353" s="614"/>
      <c r="AA353" s="618"/>
      <c r="AB353" s="637"/>
      <c r="AC353" s="651" t="e">
        <v>#N/A</v>
      </c>
      <c r="AD353" s="653" t="str">
        <f t="shared" si="10"/>
        <v/>
      </c>
      <c r="AE353" s="583" t="str">
        <f t="shared" si="11"/>
        <v/>
      </c>
      <c r="AF353" s="654" t="str">
        <f>IF(O353="","",'別紙様式3-2（４・５月）'!O355&amp;'別紙様式3-2（４・５月）'!P355&amp;'別紙様式3-2（４・５月）'!Q355&amp;"から"&amp;O353)</f>
        <v/>
      </c>
      <c r="AG353" s="654" t="str">
        <f>IF(OR(W353="",W353="―"),"",'別紙様式3-2（４・５月）'!O355&amp;'別紙様式3-2（４・５月）'!P355&amp;'別紙様式3-2（４・５月）'!Q355&amp;"から"&amp;W353)</f>
        <v/>
      </c>
    </row>
    <row r="354" spans="1:33" ht="24.9" customHeight="1">
      <c r="A354" s="592">
        <v>341</v>
      </c>
      <c r="B354" s="488" t="str">
        <f>IF(基本情報入力シート!C393="","",基本情報入力シート!C393)</f>
        <v/>
      </c>
      <c r="C354" s="488"/>
      <c r="D354" s="488"/>
      <c r="E354" s="488"/>
      <c r="F354" s="488"/>
      <c r="G354" s="488"/>
      <c r="H354" s="488"/>
      <c r="I354" s="488"/>
      <c r="J354" s="495" t="str">
        <f>IF(基本情報入力シート!M393="","",基本情報入力シート!M393)</f>
        <v/>
      </c>
      <c r="K354" s="495" t="str">
        <f>IF(基本情報入力シート!R393="","",基本情報入力シート!R393)</f>
        <v/>
      </c>
      <c r="L354" s="495" t="str">
        <f>IF(基本情報入力シート!W393="","",基本情報入力シート!W393)</f>
        <v/>
      </c>
      <c r="M354" s="503" t="str">
        <f>IF(基本情報入力シート!X393="","",基本情報入力シート!X393)</f>
        <v/>
      </c>
      <c r="N354" s="513" t="str">
        <f>IF(基本情報入力シート!Y393="","",基本情報入力シート!Y393)</f>
        <v/>
      </c>
      <c r="O354" s="606"/>
      <c r="P354" s="610"/>
      <c r="Q354" s="610"/>
      <c r="R354" s="614" t="e">
        <v>#N/A</v>
      </c>
      <c r="S354" s="618"/>
      <c r="T354" s="623"/>
      <c r="U354" s="623"/>
      <c r="V354" s="627" t="e">
        <v>#N/A</v>
      </c>
      <c r="W354" s="634"/>
      <c r="X354" s="638"/>
      <c r="Y354" s="614" t="e">
        <v>#N/A</v>
      </c>
      <c r="Z354" s="614"/>
      <c r="AA354" s="618"/>
      <c r="AB354" s="637"/>
      <c r="AC354" s="651" t="e">
        <v>#N/A</v>
      </c>
      <c r="AD354" s="653" t="str">
        <f t="shared" si="10"/>
        <v/>
      </c>
      <c r="AE354" s="583" t="str">
        <f t="shared" si="11"/>
        <v/>
      </c>
      <c r="AF354" s="654" t="str">
        <f>IF(O354="","",'別紙様式3-2（４・５月）'!O356&amp;'別紙様式3-2（４・５月）'!P356&amp;'別紙様式3-2（４・５月）'!Q356&amp;"から"&amp;O354)</f>
        <v/>
      </c>
      <c r="AG354" s="654" t="str">
        <f>IF(OR(W354="",W354="―"),"",'別紙様式3-2（４・５月）'!O356&amp;'別紙様式3-2（４・５月）'!P356&amp;'別紙様式3-2（４・５月）'!Q356&amp;"から"&amp;W354)</f>
        <v/>
      </c>
    </row>
    <row r="355" spans="1:33" ht="24.9" customHeight="1">
      <c r="A355" s="592">
        <v>342</v>
      </c>
      <c r="B355" s="488" t="str">
        <f>IF(基本情報入力シート!C394="","",基本情報入力シート!C394)</f>
        <v/>
      </c>
      <c r="C355" s="488"/>
      <c r="D355" s="488"/>
      <c r="E355" s="488"/>
      <c r="F355" s="488"/>
      <c r="G355" s="488"/>
      <c r="H355" s="488"/>
      <c r="I355" s="488"/>
      <c r="J355" s="495" t="str">
        <f>IF(基本情報入力シート!M394="","",基本情報入力シート!M394)</f>
        <v/>
      </c>
      <c r="K355" s="495" t="str">
        <f>IF(基本情報入力シート!R394="","",基本情報入力シート!R394)</f>
        <v/>
      </c>
      <c r="L355" s="495" t="str">
        <f>IF(基本情報入力シート!W394="","",基本情報入力シート!W394)</f>
        <v/>
      </c>
      <c r="M355" s="503" t="str">
        <f>IF(基本情報入力シート!X394="","",基本情報入力シート!X394)</f>
        <v/>
      </c>
      <c r="N355" s="513" t="str">
        <f>IF(基本情報入力シート!Y394="","",基本情報入力シート!Y394)</f>
        <v/>
      </c>
      <c r="O355" s="606"/>
      <c r="P355" s="610"/>
      <c r="Q355" s="610"/>
      <c r="R355" s="614" t="e">
        <v>#N/A</v>
      </c>
      <c r="S355" s="618"/>
      <c r="T355" s="623"/>
      <c r="U355" s="623"/>
      <c r="V355" s="627" t="e">
        <v>#N/A</v>
      </c>
      <c r="W355" s="634"/>
      <c r="X355" s="638"/>
      <c r="Y355" s="614" t="e">
        <v>#N/A</v>
      </c>
      <c r="Z355" s="614"/>
      <c r="AA355" s="618"/>
      <c r="AB355" s="637"/>
      <c r="AC355" s="651" t="e">
        <v>#N/A</v>
      </c>
      <c r="AD355" s="653" t="str">
        <f t="shared" si="10"/>
        <v/>
      </c>
      <c r="AE355" s="583" t="str">
        <f t="shared" si="11"/>
        <v/>
      </c>
      <c r="AF355" s="654" t="str">
        <f>IF(O355="","",'別紙様式3-2（４・５月）'!O357&amp;'別紙様式3-2（４・５月）'!P357&amp;'別紙様式3-2（４・５月）'!Q357&amp;"から"&amp;O355)</f>
        <v/>
      </c>
      <c r="AG355" s="654" t="str">
        <f>IF(OR(W355="",W355="―"),"",'別紙様式3-2（４・５月）'!O357&amp;'別紙様式3-2（４・５月）'!P357&amp;'別紙様式3-2（４・５月）'!Q357&amp;"から"&amp;W355)</f>
        <v/>
      </c>
    </row>
    <row r="356" spans="1:33" ht="24.9" customHeight="1">
      <c r="A356" s="592">
        <v>343</v>
      </c>
      <c r="B356" s="488" t="str">
        <f>IF(基本情報入力シート!C395="","",基本情報入力シート!C395)</f>
        <v/>
      </c>
      <c r="C356" s="488"/>
      <c r="D356" s="488"/>
      <c r="E356" s="488"/>
      <c r="F356" s="488"/>
      <c r="G356" s="488"/>
      <c r="H356" s="488"/>
      <c r="I356" s="488"/>
      <c r="J356" s="495" t="str">
        <f>IF(基本情報入力シート!M395="","",基本情報入力シート!M395)</f>
        <v/>
      </c>
      <c r="K356" s="495" t="str">
        <f>IF(基本情報入力シート!R395="","",基本情報入力シート!R395)</f>
        <v/>
      </c>
      <c r="L356" s="495" t="str">
        <f>IF(基本情報入力シート!W395="","",基本情報入力シート!W395)</f>
        <v/>
      </c>
      <c r="M356" s="503" t="str">
        <f>IF(基本情報入力シート!X395="","",基本情報入力シート!X395)</f>
        <v/>
      </c>
      <c r="N356" s="513" t="str">
        <f>IF(基本情報入力シート!Y395="","",基本情報入力シート!Y395)</f>
        <v/>
      </c>
      <c r="O356" s="606"/>
      <c r="P356" s="610"/>
      <c r="Q356" s="610"/>
      <c r="R356" s="614" t="e">
        <v>#N/A</v>
      </c>
      <c r="S356" s="618"/>
      <c r="T356" s="623"/>
      <c r="U356" s="623"/>
      <c r="V356" s="627" t="e">
        <v>#N/A</v>
      </c>
      <c r="W356" s="634"/>
      <c r="X356" s="638"/>
      <c r="Y356" s="614" t="e">
        <v>#N/A</v>
      </c>
      <c r="Z356" s="614"/>
      <c r="AA356" s="618"/>
      <c r="AB356" s="637"/>
      <c r="AC356" s="651" t="e">
        <v>#N/A</v>
      </c>
      <c r="AD356" s="653" t="str">
        <f t="shared" si="10"/>
        <v/>
      </c>
      <c r="AE356" s="583" t="str">
        <f t="shared" si="11"/>
        <v/>
      </c>
      <c r="AF356" s="654" t="str">
        <f>IF(O356="","",'別紙様式3-2（４・５月）'!O358&amp;'別紙様式3-2（４・５月）'!P358&amp;'別紙様式3-2（４・５月）'!Q358&amp;"から"&amp;O356)</f>
        <v/>
      </c>
      <c r="AG356" s="654" t="str">
        <f>IF(OR(W356="",W356="―"),"",'別紙様式3-2（４・５月）'!O358&amp;'別紙様式3-2（４・５月）'!P358&amp;'別紙様式3-2（４・５月）'!Q358&amp;"から"&amp;W356)</f>
        <v/>
      </c>
    </row>
    <row r="357" spans="1:33" ht="24.9" customHeight="1">
      <c r="A357" s="592">
        <v>344</v>
      </c>
      <c r="B357" s="488" t="str">
        <f>IF(基本情報入力シート!C396="","",基本情報入力シート!C396)</f>
        <v/>
      </c>
      <c r="C357" s="488"/>
      <c r="D357" s="488"/>
      <c r="E357" s="488"/>
      <c r="F357" s="488"/>
      <c r="G357" s="488"/>
      <c r="H357" s="488"/>
      <c r="I357" s="488"/>
      <c r="J357" s="495" t="str">
        <f>IF(基本情報入力シート!M396="","",基本情報入力シート!M396)</f>
        <v/>
      </c>
      <c r="K357" s="495" t="str">
        <f>IF(基本情報入力シート!R396="","",基本情報入力シート!R396)</f>
        <v/>
      </c>
      <c r="L357" s="495" t="str">
        <f>IF(基本情報入力シート!W396="","",基本情報入力シート!W396)</f>
        <v/>
      </c>
      <c r="M357" s="503" t="str">
        <f>IF(基本情報入力シート!X396="","",基本情報入力シート!X396)</f>
        <v/>
      </c>
      <c r="N357" s="513" t="str">
        <f>IF(基本情報入力シート!Y396="","",基本情報入力シート!Y396)</f>
        <v/>
      </c>
      <c r="O357" s="606"/>
      <c r="P357" s="610"/>
      <c r="Q357" s="610"/>
      <c r="R357" s="614" t="e">
        <v>#N/A</v>
      </c>
      <c r="S357" s="618"/>
      <c r="T357" s="623"/>
      <c r="U357" s="623"/>
      <c r="V357" s="627" t="e">
        <v>#N/A</v>
      </c>
      <c r="W357" s="634"/>
      <c r="X357" s="638"/>
      <c r="Y357" s="614" t="e">
        <v>#N/A</v>
      </c>
      <c r="Z357" s="614"/>
      <c r="AA357" s="618"/>
      <c r="AB357" s="637"/>
      <c r="AC357" s="651" t="e">
        <v>#N/A</v>
      </c>
      <c r="AD357" s="653" t="str">
        <f t="shared" si="10"/>
        <v/>
      </c>
      <c r="AE357" s="583" t="str">
        <f t="shared" si="11"/>
        <v/>
      </c>
      <c r="AF357" s="654" t="str">
        <f>IF(O357="","",'別紙様式3-2（４・５月）'!O359&amp;'別紙様式3-2（４・５月）'!P359&amp;'別紙様式3-2（４・５月）'!Q359&amp;"から"&amp;O357)</f>
        <v/>
      </c>
      <c r="AG357" s="654" t="str">
        <f>IF(OR(W357="",W357="―"),"",'別紙様式3-2（４・５月）'!O359&amp;'別紙様式3-2（４・５月）'!P359&amp;'別紙様式3-2（４・５月）'!Q359&amp;"から"&amp;W357)</f>
        <v/>
      </c>
    </row>
    <row r="358" spans="1:33" ht="24.9" customHeight="1">
      <c r="A358" s="592">
        <v>345</v>
      </c>
      <c r="B358" s="488" t="str">
        <f>IF(基本情報入力シート!C397="","",基本情報入力シート!C397)</f>
        <v/>
      </c>
      <c r="C358" s="488"/>
      <c r="D358" s="488"/>
      <c r="E358" s="488"/>
      <c r="F358" s="488"/>
      <c r="G358" s="488"/>
      <c r="H358" s="488"/>
      <c r="I358" s="488"/>
      <c r="J358" s="495" t="str">
        <f>IF(基本情報入力シート!M397="","",基本情報入力シート!M397)</f>
        <v/>
      </c>
      <c r="K358" s="495" t="str">
        <f>IF(基本情報入力シート!R397="","",基本情報入力シート!R397)</f>
        <v/>
      </c>
      <c r="L358" s="495" t="str">
        <f>IF(基本情報入力シート!W397="","",基本情報入力シート!W397)</f>
        <v/>
      </c>
      <c r="M358" s="503" t="str">
        <f>IF(基本情報入力シート!X397="","",基本情報入力シート!X397)</f>
        <v/>
      </c>
      <c r="N358" s="513" t="str">
        <f>IF(基本情報入力シート!Y397="","",基本情報入力シート!Y397)</f>
        <v/>
      </c>
      <c r="O358" s="606"/>
      <c r="P358" s="610"/>
      <c r="Q358" s="610"/>
      <c r="R358" s="614" t="e">
        <v>#N/A</v>
      </c>
      <c r="S358" s="618"/>
      <c r="T358" s="623"/>
      <c r="U358" s="623"/>
      <c r="V358" s="627" t="e">
        <v>#N/A</v>
      </c>
      <c r="W358" s="634"/>
      <c r="X358" s="638"/>
      <c r="Y358" s="614" t="e">
        <v>#N/A</v>
      </c>
      <c r="Z358" s="614"/>
      <c r="AA358" s="618"/>
      <c r="AB358" s="637"/>
      <c r="AC358" s="651" t="e">
        <v>#N/A</v>
      </c>
      <c r="AD358" s="653" t="str">
        <f t="shared" si="10"/>
        <v/>
      </c>
      <c r="AE358" s="583" t="str">
        <f t="shared" si="11"/>
        <v/>
      </c>
      <c r="AF358" s="654" t="str">
        <f>IF(O358="","",'別紙様式3-2（４・５月）'!O360&amp;'別紙様式3-2（４・５月）'!P360&amp;'別紙様式3-2（４・５月）'!Q360&amp;"から"&amp;O358)</f>
        <v/>
      </c>
      <c r="AG358" s="654" t="str">
        <f>IF(OR(W358="",W358="―"),"",'別紙様式3-2（４・５月）'!O360&amp;'別紙様式3-2（４・５月）'!P360&amp;'別紙様式3-2（４・５月）'!Q360&amp;"から"&amp;W358)</f>
        <v/>
      </c>
    </row>
    <row r="359" spans="1:33" ht="24.9" customHeight="1">
      <c r="A359" s="592">
        <v>346</v>
      </c>
      <c r="B359" s="488" t="str">
        <f>IF(基本情報入力シート!C398="","",基本情報入力シート!C398)</f>
        <v/>
      </c>
      <c r="C359" s="488"/>
      <c r="D359" s="488"/>
      <c r="E359" s="488"/>
      <c r="F359" s="488"/>
      <c r="G359" s="488"/>
      <c r="H359" s="488"/>
      <c r="I359" s="488"/>
      <c r="J359" s="495" t="str">
        <f>IF(基本情報入力シート!M398="","",基本情報入力シート!M398)</f>
        <v/>
      </c>
      <c r="K359" s="495" t="str">
        <f>IF(基本情報入力シート!R398="","",基本情報入力シート!R398)</f>
        <v/>
      </c>
      <c r="L359" s="495" t="str">
        <f>IF(基本情報入力シート!W398="","",基本情報入力シート!W398)</f>
        <v/>
      </c>
      <c r="M359" s="503" t="str">
        <f>IF(基本情報入力シート!X398="","",基本情報入力シート!X398)</f>
        <v/>
      </c>
      <c r="N359" s="513" t="str">
        <f>IF(基本情報入力シート!Y398="","",基本情報入力シート!Y398)</f>
        <v/>
      </c>
      <c r="O359" s="606"/>
      <c r="P359" s="610"/>
      <c r="Q359" s="610"/>
      <c r="R359" s="614" t="e">
        <v>#N/A</v>
      </c>
      <c r="S359" s="618"/>
      <c r="T359" s="623"/>
      <c r="U359" s="623"/>
      <c r="V359" s="627" t="e">
        <v>#N/A</v>
      </c>
      <c r="W359" s="634"/>
      <c r="X359" s="638"/>
      <c r="Y359" s="614" t="e">
        <v>#N/A</v>
      </c>
      <c r="Z359" s="614"/>
      <c r="AA359" s="618"/>
      <c r="AB359" s="637"/>
      <c r="AC359" s="651" t="e">
        <v>#N/A</v>
      </c>
      <c r="AD359" s="653" t="str">
        <f t="shared" si="10"/>
        <v/>
      </c>
      <c r="AE359" s="583" t="str">
        <f t="shared" si="11"/>
        <v/>
      </c>
      <c r="AF359" s="654" t="str">
        <f>IF(O359="","",'別紙様式3-2（４・５月）'!O361&amp;'別紙様式3-2（４・５月）'!P361&amp;'別紙様式3-2（４・５月）'!Q361&amp;"から"&amp;O359)</f>
        <v/>
      </c>
      <c r="AG359" s="654" t="str">
        <f>IF(OR(W359="",W359="―"),"",'別紙様式3-2（４・５月）'!O361&amp;'別紙様式3-2（４・５月）'!P361&amp;'別紙様式3-2（４・５月）'!Q361&amp;"から"&amp;W359)</f>
        <v/>
      </c>
    </row>
    <row r="360" spans="1:33" ht="24.9" customHeight="1">
      <c r="A360" s="592">
        <v>347</v>
      </c>
      <c r="B360" s="488" t="str">
        <f>IF(基本情報入力シート!C399="","",基本情報入力シート!C399)</f>
        <v/>
      </c>
      <c r="C360" s="488"/>
      <c r="D360" s="488"/>
      <c r="E360" s="488"/>
      <c r="F360" s="488"/>
      <c r="G360" s="488"/>
      <c r="H360" s="488"/>
      <c r="I360" s="488"/>
      <c r="J360" s="495" t="str">
        <f>IF(基本情報入力シート!M399="","",基本情報入力シート!M399)</f>
        <v/>
      </c>
      <c r="K360" s="495" t="str">
        <f>IF(基本情報入力シート!R399="","",基本情報入力シート!R399)</f>
        <v/>
      </c>
      <c r="L360" s="495" t="str">
        <f>IF(基本情報入力シート!W399="","",基本情報入力シート!W399)</f>
        <v/>
      </c>
      <c r="M360" s="503" t="str">
        <f>IF(基本情報入力シート!X399="","",基本情報入力シート!X399)</f>
        <v/>
      </c>
      <c r="N360" s="513" t="str">
        <f>IF(基本情報入力シート!Y399="","",基本情報入力シート!Y399)</f>
        <v/>
      </c>
      <c r="O360" s="606"/>
      <c r="P360" s="610"/>
      <c r="Q360" s="610"/>
      <c r="R360" s="614" t="e">
        <v>#N/A</v>
      </c>
      <c r="S360" s="618"/>
      <c r="T360" s="623"/>
      <c r="U360" s="623"/>
      <c r="V360" s="627" t="e">
        <v>#N/A</v>
      </c>
      <c r="W360" s="634"/>
      <c r="X360" s="638"/>
      <c r="Y360" s="614" t="e">
        <v>#N/A</v>
      </c>
      <c r="Z360" s="614"/>
      <c r="AA360" s="618"/>
      <c r="AB360" s="637"/>
      <c r="AC360" s="651" t="e">
        <v>#N/A</v>
      </c>
      <c r="AD360" s="653" t="str">
        <f t="shared" si="10"/>
        <v/>
      </c>
      <c r="AE360" s="583" t="str">
        <f t="shared" si="11"/>
        <v/>
      </c>
      <c r="AF360" s="654" t="str">
        <f>IF(O360="","",'別紙様式3-2（４・５月）'!O362&amp;'別紙様式3-2（４・５月）'!P362&amp;'別紙様式3-2（４・５月）'!Q362&amp;"から"&amp;O360)</f>
        <v/>
      </c>
      <c r="AG360" s="654" t="str">
        <f>IF(OR(W360="",W360="―"),"",'別紙様式3-2（４・５月）'!O362&amp;'別紙様式3-2（４・５月）'!P362&amp;'別紙様式3-2（４・５月）'!Q362&amp;"から"&amp;W360)</f>
        <v/>
      </c>
    </row>
    <row r="361" spans="1:33" ht="24.9" customHeight="1">
      <c r="A361" s="592">
        <v>348</v>
      </c>
      <c r="B361" s="488" t="str">
        <f>IF(基本情報入力シート!C400="","",基本情報入力シート!C400)</f>
        <v/>
      </c>
      <c r="C361" s="488"/>
      <c r="D361" s="488"/>
      <c r="E361" s="488"/>
      <c r="F361" s="488"/>
      <c r="G361" s="488"/>
      <c r="H361" s="488"/>
      <c r="I361" s="488"/>
      <c r="J361" s="495" t="str">
        <f>IF(基本情報入力シート!M400="","",基本情報入力シート!M400)</f>
        <v/>
      </c>
      <c r="K361" s="495" t="str">
        <f>IF(基本情報入力シート!R400="","",基本情報入力シート!R400)</f>
        <v/>
      </c>
      <c r="L361" s="495" t="str">
        <f>IF(基本情報入力シート!W400="","",基本情報入力シート!W400)</f>
        <v/>
      </c>
      <c r="M361" s="503" t="str">
        <f>IF(基本情報入力シート!X400="","",基本情報入力シート!X400)</f>
        <v/>
      </c>
      <c r="N361" s="513" t="str">
        <f>IF(基本情報入力シート!Y400="","",基本情報入力シート!Y400)</f>
        <v/>
      </c>
      <c r="O361" s="606"/>
      <c r="P361" s="610"/>
      <c r="Q361" s="610"/>
      <c r="R361" s="614" t="e">
        <v>#N/A</v>
      </c>
      <c r="S361" s="618"/>
      <c r="T361" s="623"/>
      <c r="U361" s="623"/>
      <c r="V361" s="627" t="e">
        <v>#N/A</v>
      </c>
      <c r="W361" s="634"/>
      <c r="X361" s="638"/>
      <c r="Y361" s="614" t="e">
        <v>#N/A</v>
      </c>
      <c r="Z361" s="614"/>
      <c r="AA361" s="618"/>
      <c r="AB361" s="637"/>
      <c r="AC361" s="651" t="e">
        <v>#N/A</v>
      </c>
      <c r="AD361" s="653" t="str">
        <f t="shared" si="10"/>
        <v/>
      </c>
      <c r="AE361" s="583" t="str">
        <f t="shared" si="11"/>
        <v/>
      </c>
      <c r="AF361" s="654" t="str">
        <f>IF(O361="","",'別紙様式3-2（４・５月）'!O363&amp;'別紙様式3-2（４・５月）'!P363&amp;'別紙様式3-2（４・５月）'!Q363&amp;"から"&amp;O361)</f>
        <v/>
      </c>
      <c r="AG361" s="654" t="str">
        <f>IF(OR(W361="",W361="―"),"",'別紙様式3-2（４・５月）'!O363&amp;'別紙様式3-2（４・５月）'!P363&amp;'別紙様式3-2（４・５月）'!Q363&amp;"から"&amp;W361)</f>
        <v/>
      </c>
    </row>
    <row r="362" spans="1:33" ht="24.9" customHeight="1">
      <c r="A362" s="592">
        <v>349</v>
      </c>
      <c r="B362" s="488" t="str">
        <f>IF(基本情報入力シート!C401="","",基本情報入力シート!C401)</f>
        <v/>
      </c>
      <c r="C362" s="488"/>
      <c r="D362" s="488"/>
      <c r="E362" s="488"/>
      <c r="F362" s="488"/>
      <c r="G362" s="488"/>
      <c r="H362" s="488"/>
      <c r="I362" s="488"/>
      <c r="J362" s="495" t="str">
        <f>IF(基本情報入力シート!M401="","",基本情報入力シート!M401)</f>
        <v/>
      </c>
      <c r="K362" s="495" t="str">
        <f>IF(基本情報入力シート!R401="","",基本情報入力シート!R401)</f>
        <v/>
      </c>
      <c r="L362" s="495" t="str">
        <f>IF(基本情報入力シート!W401="","",基本情報入力シート!W401)</f>
        <v/>
      </c>
      <c r="M362" s="503" t="str">
        <f>IF(基本情報入力シート!X401="","",基本情報入力シート!X401)</f>
        <v/>
      </c>
      <c r="N362" s="513" t="str">
        <f>IF(基本情報入力シート!Y401="","",基本情報入力シート!Y401)</f>
        <v/>
      </c>
      <c r="O362" s="606"/>
      <c r="P362" s="610"/>
      <c r="Q362" s="610"/>
      <c r="R362" s="614" t="e">
        <v>#N/A</v>
      </c>
      <c r="S362" s="618"/>
      <c r="T362" s="623"/>
      <c r="U362" s="623"/>
      <c r="V362" s="627" t="e">
        <v>#N/A</v>
      </c>
      <c r="W362" s="634"/>
      <c r="X362" s="638"/>
      <c r="Y362" s="614" t="e">
        <v>#N/A</v>
      </c>
      <c r="Z362" s="614"/>
      <c r="AA362" s="618"/>
      <c r="AB362" s="637"/>
      <c r="AC362" s="651" t="e">
        <v>#N/A</v>
      </c>
      <c r="AD362" s="653" t="str">
        <f t="shared" si="10"/>
        <v/>
      </c>
      <c r="AE362" s="583" t="str">
        <f t="shared" si="11"/>
        <v/>
      </c>
      <c r="AF362" s="654" t="str">
        <f>IF(O362="","",'別紙様式3-2（４・５月）'!O364&amp;'別紙様式3-2（４・５月）'!P364&amp;'別紙様式3-2（４・５月）'!Q364&amp;"から"&amp;O362)</f>
        <v/>
      </c>
      <c r="AG362" s="654" t="str">
        <f>IF(OR(W362="",W362="―"),"",'別紙様式3-2（４・５月）'!O364&amp;'別紙様式3-2（４・５月）'!P364&amp;'別紙様式3-2（４・５月）'!Q364&amp;"から"&amp;W362)</f>
        <v/>
      </c>
    </row>
    <row r="363" spans="1:33" ht="24.9" customHeight="1">
      <c r="A363" s="592">
        <v>350</v>
      </c>
      <c r="B363" s="488" t="str">
        <f>IF(基本情報入力シート!C402="","",基本情報入力シート!C402)</f>
        <v/>
      </c>
      <c r="C363" s="488"/>
      <c r="D363" s="488"/>
      <c r="E363" s="488"/>
      <c r="F363" s="488"/>
      <c r="G363" s="488"/>
      <c r="H363" s="488"/>
      <c r="I363" s="488"/>
      <c r="J363" s="495" t="str">
        <f>IF(基本情報入力シート!M402="","",基本情報入力シート!M402)</f>
        <v/>
      </c>
      <c r="K363" s="495" t="str">
        <f>IF(基本情報入力シート!R402="","",基本情報入力シート!R402)</f>
        <v/>
      </c>
      <c r="L363" s="495" t="str">
        <f>IF(基本情報入力シート!W402="","",基本情報入力シート!W402)</f>
        <v/>
      </c>
      <c r="M363" s="503" t="str">
        <f>IF(基本情報入力シート!X402="","",基本情報入力シート!X402)</f>
        <v/>
      </c>
      <c r="N363" s="513" t="str">
        <f>IF(基本情報入力シート!Y402="","",基本情報入力シート!Y402)</f>
        <v/>
      </c>
      <c r="O363" s="606"/>
      <c r="P363" s="610"/>
      <c r="Q363" s="610"/>
      <c r="R363" s="614" t="e">
        <v>#N/A</v>
      </c>
      <c r="S363" s="618"/>
      <c r="T363" s="623"/>
      <c r="U363" s="623"/>
      <c r="V363" s="627" t="e">
        <v>#N/A</v>
      </c>
      <c r="W363" s="634"/>
      <c r="X363" s="638"/>
      <c r="Y363" s="614" t="e">
        <v>#N/A</v>
      </c>
      <c r="Z363" s="614"/>
      <c r="AA363" s="618"/>
      <c r="AB363" s="637"/>
      <c r="AC363" s="651" t="e">
        <v>#N/A</v>
      </c>
      <c r="AD363" s="653" t="str">
        <f t="shared" si="10"/>
        <v/>
      </c>
      <c r="AE363" s="583" t="str">
        <f t="shared" si="11"/>
        <v/>
      </c>
      <c r="AF363" s="654" t="str">
        <f>IF(O363="","",'別紙様式3-2（４・５月）'!O365&amp;'別紙様式3-2（４・５月）'!P365&amp;'別紙様式3-2（４・５月）'!Q365&amp;"から"&amp;O363)</f>
        <v/>
      </c>
      <c r="AG363" s="654" t="str">
        <f>IF(OR(W363="",W363="―"),"",'別紙様式3-2（４・５月）'!O365&amp;'別紙様式3-2（４・５月）'!P365&amp;'別紙様式3-2（４・５月）'!Q365&amp;"から"&amp;W363)</f>
        <v/>
      </c>
    </row>
    <row r="364" spans="1:33" ht="24.9" customHeight="1">
      <c r="A364" s="592">
        <v>351</v>
      </c>
      <c r="B364" s="488" t="str">
        <f>IF(基本情報入力シート!C403="","",基本情報入力シート!C403)</f>
        <v/>
      </c>
      <c r="C364" s="488"/>
      <c r="D364" s="488"/>
      <c r="E364" s="488"/>
      <c r="F364" s="488"/>
      <c r="G364" s="488"/>
      <c r="H364" s="488"/>
      <c r="I364" s="488"/>
      <c r="J364" s="495" t="str">
        <f>IF(基本情報入力シート!M403="","",基本情報入力シート!M403)</f>
        <v/>
      </c>
      <c r="K364" s="495" t="str">
        <f>IF(基本情報入力シート!R403="","",基本情報入力シート!R403)</f>
        <v/>
      </c>
      <c r="L364" s="495" t="str">
        <f>IF(基本情報入力シート!W403="","",基本情報入力シート!W403)</f>
        <v/>
      </c>
      <c r="M364" s="503" t="str">
        <f>IF(基本情報入力シート!X403="","",基本情報入力シート!X403)</f>
        <v/>
      </c>
      <c r="N364" s="513" t="str">
        <f>IF(基本情報入力シート!Y403="","",基本情報入力シート!Y403)</f>
        <v/>
      </c>
      <c r="O364" s="606"/>
      <c r="P364" s="610"/>
      <c r="Q364" s="610"/>
      <c r="R364" s="614" t="e">
        <v>#N/A</v>
      </c>
      <c r="S364" s="618"/>
      <c r="T364" s="623"/>
      <c r="U364" s="623"/>
      <c r="V364" s="627" t="e">
        <v>#N/A</v>
      </c>
      <c r="W364" s="634"/>
      <c r="X364" s="638"/>
      <c r="Y364" s="614" t="e">
        <v>#N/A</v>
      </c>
      <c r="Z364" s="614"/>
      <c r="AA364" s="618"/>
      <c r="AB364" s="637"/>
      <c r="AC364" s="651" t="e">
        <v>#N/A</v>
      </c>
      <c r="AD364" s="653" t="str">
        <f t="shared" si="10"/>
        <v/>
      </c>
      <c r="AE364" s="583" t="str">
        <f t="shared" si="11"/>
        <v/>
      </c>
      <c r="AF364" s="654" t="str">
        <f>IF(O364="","",'別紙様式3-2（４・５月）'!O366&amp;'別紙様式3-2（４・５月）'!P366&amp;'別紙様式3-2（４・５月）'!Q366&amp;"から"&amp;O364)</f>
        <v/>
      </c>
      <c r="AG364" s="654" t="str">
        <f>IF(OR(W364="",W364="―"),"",'別紙様式3-2（４・５月）'!O366&amp;'別紙様式3-2（４・５月）'!P366&amp;'別紙様式3-2（４・５月）'!Q366&amp;"から"&amp;W364)</f>
        <v/>
      </c>
    </row>
    <row r="365" spans="1:33" ht="24.9" customHeight="1">
      <c r="A365" s="592">
        <v>352</v>
      </c>
      <c r="B365" s="488" t="str">
        <f>IF(基本情報入力シート!C404="","",基本情報入力シート!C404)</f>
        <v/>
      </c>
      <c r="C365" s="488"/>
      <c r="D365" s="488"/>
      <c r="E365" s="488"/>
      <c r="F365" s="488"/>
      <c r="G365" s="488"/>
      <c r="H365" s="488"/>
      <c r="I365" s="488"/>
      <c r="J365" s="495" t="str">
        <f>IF(基本情報入力シート!M404="","",基本情報入力シート!M404)</f>
        <v/>
      </c>
      <c r="K365" s="495" t="str">
        <f>IF(基本情報入力シート!R404="","",基本情報入力シート!R404)</f>
        <v/>
      </c>
      <c r="L365" s="495" t="str">
        <f>IF(基本情報入力シート!W404="","",基本情報入力シート!W404)</f>
        <v/>
      </c>
      <c r="M365" s="503" t="str">
        <f>IF(基本情報入力シート!X404="","",基本情報入力シート!X404)</f>
        <v/>
      </c>
      <c r="N365" s="513" t="str">
        <f>IF(基本情報入力シート!Y404="","",基本情報入力シート!Y404)</f>
        <v/>
      </c>
      <c r="O365" s="606"/>
      <c r="P365" s="610"/>
      <c r="Q365" s="610"/>
      <c r="R365" s="614" t="e">
        <v>#N/A</v>
      </c>
      <c r="S365" s="618"/>
      <c r="T365" s="623"/>
      <c r="U365" s="623"/>
      <c r="V365" s="627" t="e">
        <v>#N/A</v>
      </c>
      <c r="W365" s="634"/>
      <c r="X365" s="638"/>
      <c r="Y365" s="614" t="e">
        <v>#N/A</v>
      </c>
      <c r="Z365" s="614"/>
      <c r="AA365" s="618"/>
      <c r="AB365" s="637"/>
      <c r="AC365" s="651" t="e">
        <v>#N/A</v>
      </c>
      <c r="AD365" s="653" t="str">
        <f t="shared" si="10"/>
        <v/>
      </c>
      <c r="AE365" s="583" t="str">
        <f t="shared" si="11"/>
        <v/>
      </c>
      <c r="AF365" s="654" t="str">
        <f>IF(O365="","",'別紙様式3-2（４・５月）'!O367&amp;'別紙様式3-2（４・５月）'!P367&amp;'別紙様式3-2（４・５月）'!Q367&amp;"から"&amp;O365)</f>
        <v/>
      </c>
      <c r="AG365" s="654" t="str">
        <f>IF(OR(W365="",W365="―"),"",'別紙様式3-2（４・５月）'!O367&amp;'別紙様式3-2（４・５月）'!P367&amp;'別紙様式3-2（４・５月）'!Q367&amp;"から"&amp;W365)</f>
        <v/>
      </c>
    </row>
    <row r="366" spans="1:33" ht="24.9" customHeight="1">
      <c r="A366" s="592">
        <v>353</v>
      </c>
      <c r="B366" s="488" t="str">
        <f>IF(基本情報入力シート!C405="","",基本情報入力シート!C405)</f>
        <v/>
      </c>
      <c r="C366" s="488"/>
      <c r="D366" s="488"/>
      <c r="E366" s="488"/>
      <c r="F366" s="488"/>
      <c r="G366" s="488"/>
      <c r="H366" s="488"/>
      <c r="I366" s="488"/>
      <c r="J366" s="495" t="str">
        <f>IF(基本情報入力シート!M405="","",基本情報入力シート!M405)</f>
        <v/>
      </c>
      <c r="K366" s="495" t="str">
        <f>IF(基本情報入力シート!R405="","",基本情報入力シート!R405)</f>
        <v/>
      </c>
      <c r="L366" s="495" t="str">
        <f>IF(基本情報入力シート!W405="","",基本情報入力シート!W405)</f>
        <v/>
      </c>
      <c r="M366" s="503" t="str">
        <f>IF(基本情報入力シート!X405="","",基本情報入力シート!X405)</f>
        <v/>
      </c>
      <c r="N366" s="513" t="str">
        <f>IF(基本情報入力シート!Y405="","",基本情報入力シート!Y405)</f>
        <v/>
      </c>
      <c r="O366" s="606"/>
      <c r="P366" s="610"/>
      <c r="Q366" s="610"/>
      <c r="R366" s="614" t="e">
        <v>#N/A</v>
      </c>
      <c r="S366" s="618"/>
      <c r="T366" s="623"/>
      <c r="U366" s="623"/>
      <c r="V366" s="627" t="e">
        <v>#N/A</v>
      </c>
      <c r="W366" s="634"/>
      <c r="X366" s="638"/>
      <c r="Y366" s="614" t="e">
        <v>#N/A</v>
      </c>
      <c r="Z366" s="614"/>
      <c r="AA366" s="618"/>
      <c r="AB366" s="637"/>
      <c r="AC366" s="651" t="e">
        <v>#N/A</v>
      </c>
      <c r="AD366" s="653" t="str">
        <f t="shared" si="10"/>
        <v/>
      </c>
      <c r="AE366" s="583" t="str">
        <f t="shared" si="11"/>
        <v/>
      </c>
      <c r="AF366" s="654" t="str">
        <f>IF(O366="","",'別紙様式3-2（４・５月）'!O368&amp;'別紙様式3-2（４・５月）'!P368&amp;'別紙様式3-2（４・５月）'!Q368&amp;"から"&amp;O366)</f>
        <v/>
      </c>
      <c r="AG366" s="654" t="str">
        <f>IF(OR(W366="",W366="―"),"",'別紙様式3-2（４・５月）'!O368&amp;'別紙様式3-2（４・５月）'!P368&amp;'別紙様式3-2（４・５月）'!Q368&amp;"から"&amp;W366)</f>
        <v/>
      </c>
    </row>
    <row r="367" spans="1:33" ht="24.9" customHeight="1">
      <c r="A367" s="592">
        <v>354</v>
      </c>
      <c r="B367" s="488" t="str">
        <f>IF(基本情報入力シート!C406="","",基本情報入力シート!C406)</f>
        <v/>
      </c>
      <c r="C367" s="488"/>
      <c r="D367" s="488"/>
      <c r="E367" s="488"/>
      <c r="F367" s="488"/>
      <c r="G367" s="488"/>
      <c r="H367" s="488"/>
      <c r="I367" s="488"/>
      <c r="J367" s="495" t="str">
        <f>IF(基本情報入力シート!M406="","",基本情報入力シート!M406)</f>
        <v/>
      </c>
      <c r="K367" s="495" t="str">
        <f>IF(基本情報入力シート!R406="","",基本情報入力シート!R406)</f>
        <v/>
      </c>
      <c r="L367" s="495" t="str">
        <f>IF(基本情報入力シート!W406="","",基本情報入力シート!W406)</f>
        <v/>
      </c>
      <c r="M367" s="503" t="str">
        <f>IF(基本情報入力シート!X406="","",基本情報入力シート!X406)</f>
        <v/>
      </c>
      <c r="N367" s="513" t="str">
        <f>IF(基本情報入力シート!Y406="","",基本情報入力シート!Y406)</f>
        <v/>
      </c>
      <c r="O367" s="606"/>
      <c r="P367" s="610"/>
      <c r="Q367" s="610"/>
      <c r="R367" s="614" t="e">
        <v>#N/A</v>
      </c>
      <c r="S367" s="618"/>
      <c r="T367" s="623"/>
      <c r="U367" s="623"/>
      <c r="V367" s="627" t="e">
        <v>#N/A</v>
      </c>
      <c r="W367" s="634"/>
      <c r="X367" s="638"/>
      <c r="Y367" s="614" t="e">
        <v>#N/A</v>
      </c>
      <c r="Z367" s="614"/>
      <c r="AA367" s="618"/>
      <c r="AB367" s="637"/>
      <c r="AC367" s="651" t="e">
        <v>#N/A</v>
      </c>
      <c r="AD367" s="653" t="str">
        <f t="shared" si="10"/>
        <v/>
      </c>
      <c r="AE367" s="583" t="str">
        <f t="shared" si="11"/>
        <v/>
      </c>
      <c r="AF367" s="654" t="str">
        <f>IF(O367="","",'別紙様式3-2（４・５月）'!O369&amp;'別紙様式3-2（４・５月）'!P369&amp;'別紙様式3-2（４・５月）'!Q369&amp;"から"&amp;O367)</f>
        <v/>
      </c>
      <c r="AG367" s="654" t="str">
        <f>IF(OR(W367="",W367="―"),"",'別紙様式3-2（４・５月）'!O369&amp;'別紙様式3-2（４・５月）'!P369&amp;'別紙様式3-2（４・５月）'!Q369&amp;"から"&amp;W367)</f>
        <v/>
      </c>
    </row>
    <row r="368" spans="1:33" ht="24.9" customHeight="1">
      <c r="A368" s="592">
        <v>355</v>
      </c>
      <c r="B368" s="488" t="str">
        <f>IF(基本情報入力シート!C407="","",基本情報入力シート!C407)</f>
        <v/>
      </c>
      <c r="C368" s="488"/>
      <c r="D368" s="488"/>
      <c r="E368" s="488"/>
      <c r="F368" s="488"/>
      <c r="G368" s="488"/>
      <c r="H368" s="488"/>
      <c r="I368" s="488"/>
      <c r="J368" s="495" t="str">
        <f>IF(基本情報入力シート!M407="","",基本情報入力シート!M407)</f>
        <v/>
      </c>
      <c r="K368" s="495" t="str">
        <f>IF(基本情報入力シート!R407="","",基本情報入力シート!R407)</f>
        <v/>
      </c>
      <c r="L368" s="495" t="str">
        <f>IF(基本情報入力シート!W407="","",基本情報入力シート!W407)</f>
        <v/>
      </c>
      <c r="M368" s="503" t="str">
        <f>IF(基本情報入力シート!X407="","",基本情報入力シート!X407)</f>
        <v/>
      </c>
      <c r="N368" s="513" t="str">
        <f>IF(基本情報入力シート!Y407="","",基本情報入力シート!Y407)</f>
        <v/>
      </c>
      <c r="O368" s="606"/>
      <c r="P368" s="610"/>
      <c r="Q368" s="610"/>
      <c r="R368" s="614" t="e">
        <v>#N/A</v>
      </c>
      <c r="S368" s="618"/>
      <c r="T368" s="623"/>
      <c r="U368" s="623"/>
      <c r="V368" s="627" t="e">
        <v>#N/A</v>
      </c>
      <c r="W368" s="634"/>
      <c r="X368" s="638"/>
      <c r="Y368" s="614" t="e">
        <v>#N/A</v>
      </c>
      <c r="Z368" s="614"/>
      <c r="AA368" s="618"/>
      <c r="AB368" s="637"/>
      <c r="AC368" s="651" t="e">
        <v>#N/A</v>
      </c>
      <c r="AD368" s="653" t="str">
        <f t="shared" si="10"/>
        <v/>
      </c>
      <c r="AE368" s="583" t="str">
        <f t="shared" si="11"/>
        <v/>
      </c>
      <c r="AF368" s="654" t="str">
        <f>IF(O368="","",'別紙様式3-2（４・５月）'!O370&amp;'別紙様式3-2（４・５月）'!P370&amp;'別紙様式3-2（４・５月）'!Q370&amp;"から"&amp;O368)</f>
        <v/>
      </c>
      <c r="AG368" s="654" t="str">
        <f>IF(OR(W368="",W368="―"),"",'別紙様式3-2（４・５月）'!O370&amp;'別紙様式3-2（４・５月）'!P370&amp;'別紙様式3-2（４・５月）'!Q370&amp;"から"&amp;W368)</f>
        <v/>
      </c>
    </row>
    <row r="369" spans="1:33" ht="24.9" customHeight="1">
      <c r="A369" s="592">
        <v>356</v>
      </c>
      <c r="B369" s="488" t="str">
        <f>IF(基本情報入力シート!C408="","",基本情報入力シート!C408)</f>
        <v/>
      </c>
      <c r="C369" s="488"/>
      <c r="D369" s="488"/>
      <c r="E369" s="488"/>
      <c r="F369" s="488"/>
      <c r="G369" s="488"/>
      <c r="H369" s="488"/>
      <c r="I369" s="488"/>
      <c r="J369" s="495" t="str">
        <f>IF(基本情報入力シート!M408="","",基本情報入力シート!M408)</f>
        <v/>
      </c>
      <c r="K369" s="495" t="str">
        <f>IF(基本情報入力シート!R408="","",基本情報入力シート!R408)</f>
        <v/>
      </c>
      <c r="L369" s="495" t="str">
        <f>IF(基本情報入力シート!W408="","",基本情報入力シート!W408)</f>
        <v/>
      </c>
      <c r="M369" s="503" t="str">
        <f>IF(基本情報入力シート!X408="","",基本情報入力シート!X408)</f>
        <v/>
      </c>
      <c r="N369" s="513" t="str">
        <f>IF(基本情報入力シート!Y408="","",基本情報入力シート!Y408)</f>
        <v/>
      </c>
      <c r="O369" s="606"/>
      <c r="P369" s="610"/>
      <c r="Q369" s="610"/>
      <c r="R369" s="614" t="e">
        <v>#N/A</v>
      </c>
      <c r="S369" s="618"/>
      <c r="T369" s="623"/>
      <c r="U369" s="623"/>
      <c r="V369" s="627" t="e">
        <v>#N/A</v>
      </c>
      <c r="W369" s="634"/>
      <c r="X369" s="638"/>
      <c r="Y369" s="614" t="e">
        <v>#N/A</v>
      </c>
      <c r="Z369" s="614"/>
      <c r="AA369" s="618"/>
      <c r="AB369" s="637"/>
      <c r="AC369" s="651" t="e">
        <v>#N/A</v>
      </c>
      <c r="AD369" s="653" t="str">
        <f t="shared" si="10"/>
        <v/>
      </c>
      <c r="AE369" s="583" t="str">
        <f t="shared" si="11"/>
        <v/>
      </c>
      <c r="AF369" s="654" t="str">
        <f>IF(O369="","",'別紙様式3-2（４・５月）'!O371&amp;'別紙様式3-2（４・５月）'!P371&amp;'別紙様式3-2（４・５月）'!Q371&amp;"から"&amp;O369)</f>
        <v/>
      </c>
      <c r="AG369" s="654" t="str">
        <f>IF(OR(W369="",W369="―"),"",'別紙様式3-2（４・５月）'!O371&amp;'別紙様式3-2（４・５月）'!P371&amp;'別紙様式3-2（４・５月）'!Q371&amp;"から"&amp;W369)</f>
        <v/>
      </c>
    </row>
    <row r="370" spans="1:33" ht="24.9" customHeight="1">
      <c r="A370" s="592">
        <v>357</v>
      </c>
      <c r="B370" s="488" t="str">
        <f>IF(基本情報入力シート!C409="","",基本情報入力シート!C409)</f>
        <v/>
      </c>
      <c r="C370" s="488"/>
      <c r="D370" s="488"/>
      <c r="E370" s="488"/>
      <c r="F370" s="488"/>
      <c r="G370" s="488"/>
      <c r="H370" s="488"/>
      <c r="I370" s="488"/>
      <c r="J370" s="495" t="str">
        <f>IF(基本情報入力シート!M409="","",基本情報入力シート!M409)</f>
        <v/>
      </c>
      <c r="K370" s="495" t="str">
        <f>IF(基本情報入力シート!R409="","",基本情報入力シート!R409)</f>
        <v/>
      </c>
      <c r="L370" s="495" t="str">
        <f>IF(基本情報入力シート!W409="","",基本情報入力シート!W409)</f>
        <v/>
      </c>
      <c r="M370" s="503" t="str">
        <f>IF(基本情報入力シート!X409="","",基本情報入力シート!X409)</f>
        <v/>
      </c>
      <c r="N370" s="513" t="str">
        <f>IF(基本情報入力シート!Y409="","",基本情報入力シート!Y409)</f>
        <v/>
      </c>
      <c r="O370" s="606"/>
      <c r="P370" s="610"/>
      <c r="Q370" s="610"/>
      <c r="R370" s="614" t="e">
        <v>#N/A</v>
      </c>
      <c r="S370" s="618"/>
      <c r="T370" s="623"/>
      <c r="U370" s="623"/>
      <c r="V370" s="627" t="e">
        <v>#N/A</v>
      </c>
      <c r="W370" s="634"/>
      <c r="X370" s="638"/>
      <c r="Y370" s="614" t="e">
        <v>#N/A</v>
      </c>
      <c r="Z370" s="614"/>
      <c r="AA370" s="618"/>
      <c r="AB370" s="637"/>
      <c r="AC370" s="651" t="e">
        <v>#N/A</v>
      </c>
      <c r="AD370" s="653" t="str">
        <f t="shared" si="10"/>
        <v/>
      </c>
      <c r="AE370" s="583" t="str">
        <f t="shared" si="11"/>
        <v/>
      </c>
      <c r="AF370" s="654" t="str">
        <f>IF(O370="","",'別紙様式3-2（４・５月）'!O372&amp;'別紙様式3-2（４・５月）'!P372&amp;'別紙様式3-2（４・５月）'!Q372&amp;"から"&amp;O370)</f>
        <v/>
      </c>
      <c r="AG370" s="654" t="str">
        <f>IF(OR(W370="",W370="―"),"",'別紙様式3-2（４・５月）'!O372&amp;'別紙様式3-2（４・５月）'!P372&amp;'別紙様式3-2（４・５月）'!Q372&amp;"から"&amp;W370)</f>
        <v/>
      </c>
    </row>
    <row r="371" spans="1:33" ht="24.9" customHeight="1">
      <c r="A371" s="592">
        <v>358</v>
      </c>
      <c r="B371" s="488" t="str">
        <f>IF(基本情報入力シート!C410="","",基本情報入力シート!C410)</f>
        <v/>
      </c>
      <c r="C371" s="488"/>
      <c r="D371" s="488"/>
      <c r="E371" s="488"/>
      <c r="F371" s="488"/>
      <c r="G371" s="488"/>
      <c r="H371" s="488"/>
      <c r="I371" s="488"/>
      <c r="J371" s="495" t="str">
        <f>IF(基本情報入力シート!M410="","",基本情報入力シート!M410)</f>
        <v/>
      </c>
      <c r="K371" s="495" t="str">
        <f>IF(基本情報入力シート!R410="","",基本情報入力シート!R410)</f>
        <v/>
      </c>
      <c r="L371" s="495" t="str">
        <f>IF(基本情報入力シート!W410="","",基本情報入力シート!W410)</f>
        <v/>
      </c>
      <c r="M371" s="503" t="str">
        <f>IF(基本情報入力シート!X410="","",基本情報入力シート!X410)</f>
        <v/>
      </c>
      <c r="N371" s="513" t="str">
        <f>IF(基本情報入力シート!Y410="","",基本情報入力シート!Y410)</f>
        <v/>
      </c>
      <c r="O371" s="606"/>
      <c r="P371" s="610"/>
      <c r="Q371" s="610"/>
      <c r="R371" s="614" t="e">
        <v>#N/A</v>
      </c>
      <c r="S371" s="618"/>
      <c r="T371" s="623"/>
      <c r="U371" s="623"/>
      <c r="V371" s="627" t="e">
        <v>#N/A</v>
      </c>
      <c r="W371" s="634"/>
      <c r="X371" s="638"/>
      <c r="Y371" s="614" t="e">
        <v>#N/A</v>
      </c>
      <c r="Z371" s="614"/>
      <c r="AA371" s="618"/>
      <c r="AB371" s="637"/>
      <c r="AC371" s="651" t="e">
        <v>#N/A</v>
      </c>
      <c r="AD371" s="653" t="str">
        <f t="shared" si="10"/>
        <v/>
      </c>
      <c r="AE371" s="583" t="str">
        <f t="shared" si="11"/>
        <v/>
      </c>
      <c r="AF371" s="654" t="str">
        <f>IF(O371="","",'別紙様式3-2（４・５月）'!O373&amp;'別紙様式3-2（４・５月）'!P373&amp;'別紙様式3-2（４・５月）'!Q373&amp;"から"&amp;O371)</f>
        <v/>
      </c>
      <c r="AG371" s="654" t="str">
        <f>IF(OR(W371="",W371="―"),"",'別紙様式3-2（４・５月）'!O373&amp;'別紙様式3-2（４・５月）'!P373&amp;'別紙様式3-2（４・５月）'!Q373&amp;"から"&amp;W371)</f>
        <v/>
      </c>
    </row>
    <row r="372" spans="1:33" ht="24.9" customHeight="1">
      <c r="A372" s="592">
        <v>359</v>
      </c>
      <c r="B372" s="488" t="str">
        <f>IF(基本情報入力シート!C411="","",基本情報入力シート!C411)</f>
        <v/>
      </c>
      <c r="C372" s="488"/>
      <c r="D372" s="488"/>
      <c r="E372" s="488"/>
      <c r="F372" s="488"/>
      <c r="G372" s="488"/>
      <c r="H372" s="488"/>
      <c r="I372" s="488"/>
      <c r="J372" s="495" t="str">
        <f>IF(基本情報入力シート!M411="","",基本情報入力シート!M411)</f>
        <v/>
      </c>
      <c r="K372" s="495" t="str">
        <f>IF(基本情報入力シート!R411="","",基本情報入力シート!R411)</f>
        <v/>
      </c>
      <c r="L372" s="495" t="str">
        <f>IF(基本情報入力シート!W411="","",基本情報入力シート!W411)</f>
        <v/>
      </c>
      <c r="M372" s="503" t="str">
        <f>IF(基本情報入力シート!X411="","",基本情報入力シート!X411)</f>
        <v/>
      </c>
      <c r="N372" s="513" t="str">
        <f>IF(基本情報入力シート!Y411="","",基本情報入力シート!Y411)</f>
        <v/>
      </c>
      <c r="O372" s="606"/>
      <c r="P372" s="610"/>
      <c r="Q372" s="610"/>
      <c r="R372" s="614" t="e">
        <v>#N/A</v>
      </c>
      <c r="S372" s="618"/>
      <c r="T372" s="623"/>
      <c r="U372" s="623"/>
      <c r="V372" s="627" t="e">
        <v>#N/A</v>
      </c>
      <c r="W372" s="634"/>
      <c r="X372" s="638"/>
      <c r="Y372" s="614" t="e">
        <v>#N/A</v>
      </c>
      <c r="Z372" s="614"/>
      <c r="AA372" s="618"/>
      <c r="AB372" s="637"/>
      <c r="AC372" s="651" t="e">
        <v>#N/A</v>
      </c>
      <c r="AD372" s="653" t="str">
        <f t="shared" si="10"/>
        <v/>
      </c>
      <c r="AE372" s="583" t="str">
        <f t="shared" si="11"/>
        <v/>
      </c>
      <c r="AF372" s="654" t="str">
        <f>IF(O372="","",'別紙様式3-2（４・５月）'!O374&amp;'別紙様式3-2（４・５月）'!P374&amp;'別紙様式3-2（４・５月）'!Q374&amp;"から"&amp;O372)</f>
        <v/>
      </c>
      <c r="AG372" s="654" t="str">
        <f>IF(OR(W372="",W372="―"),"",'別紙様式3-2（４・５月）'!O374&amp;'別紙様式3-2（４・５月）'!P374&amp;'別紙様式3-2（４・５月）'!Q374&amp;"から"&amp;W372)</f>
        <v/>
      </c>
    </row>
    <row r="373" spans="1:33" ht="24.9" customHeight="1">
      <c r="A373" s="592">
        <v>360</v>
      </c>
      <c r="B373" s="488" t="str">
        <f>IF(基本情報入力シート!C412="","",基本情報入力シート!C412)</f>
        <v/>
      </c>
      <c r="C373" s="488"/>
      <c r="D373" s="488"/>
      <c r="E373" s="488"/>
      <c r="F373" s="488"/>
      <c r="G373" s="488"/>
      <c r="H373" s="488"/>
      <c r="I373" s="488"/>
      <c r="J373" s="495" t="str">
        <f>IF(基本情報入力シート!M412="","",基本情報入力シート!M412)</f>
        <v/>
      </c>
      <c r="K373" s="495" t="str">
        <f>IF(基本情報入力シート!R412="","",基本情報入力シート!R412)</f>
        <v/>
      </c>
      <c r="L373" s="495" t="str">
        <f>IF(基本情報入力シート!W412="","",基本情報入力シート!W412)</f>
        <v/>
      </c>
      <c r="M373" s="503" t="str">
        <f>IF(基本情報入力シート!X412="","",基本情報入力シート!X412)</f>
        <v/>
      </c>
      <c r="N373" s="513" t="str">
        <f>IF(基本情報入力シート!Y412="","",基本情報入力シート!Y412)</f>
        <v/>
      </c>
      <c r="O373" s="606"/>
      <c r="P373" s="610"/>
      <c r="Q373" s="610"/>
      <c r="R373" s="614" t="e">
        <v>#N/A</v>
      </c>
      <c r="S373" s="618"/>
      <c r="T373" s="623"/>
      <c r="U373" s="623"/>
      <c r="V373" s="627" t="e">
        <v>#N/A</v>
      </c>
      <c r="W373" s="634"/>
      <c r="X373" s="638"/>
      <c r="Y373" s="614" t="e">
        <v>#N/A</v>
      </c>
      <c r="Z373" s="614"/>
      <c r="AA373" s="618"/>
      <c r="AB373" s="637"/>
      <c r="AC373" s="651" t="e">
        <v>#N/A</v>
      </c>
      <c r="AD373" s="653" t="str">
        <f t="shared" si="10"/>
        <v/>
      </c>
      <c r="AE373" s="583" t="str">
        <f t="shared" si="11"/>
        <v/>
      </c>
      <c r="AF373" s="654" t="str">
        <f>IF(O373="","",'別紙様式3-2（４・５月）'!O375&amp;'別紙様式3-2（４・５月）'!P375&amp;'別紙様式3-2（４・５月）'!Q375&amp;"から"&amp;O373)</f>
        <v/>
      </c>
      <c r="AG373" s="654" t="str">
        <f>IF(OR(W373="",W373="―"),"",'別紙様式3-2（４・５月）'!O375&amp;'別紙様式3-2（４・５月）'!P375&amp;'別紙様式3-2（４・５月）'!Q375&amp;"から"&amp;W373)</f>
        <v/>
      </c>
    </row>
    <row r="374" spans="1:33" ht="24.9" customHeight="1">
      <c r="A374" s="592">
        <v>361</v>
      </c>
      <c r="B374" s="488" t="str">
        <f>IF(基本情報入力シート!C413="","",基本情報入力シート!C413)</f>
        <v/>
      </c>
      <c r="C374" s="488"/>
      <c r="D374" s="488"/>
      <c r="E374" s="488"/>
      <c r="F374" s="488"/>
      <c r="G374" s="488"/>
      <c r="H374" s="488"/>
      <c r="I374" s="488"/>
      <c r="J374" s="495" t="str">
        <f>IF(基本情報入力シート!M413="","",基本情報入力シート!M413)</f>
        <v/>
      </c>
      <c r="K374" s="495" t="str">
        <f>IF(基本情報入力シート!R413="","",基本情報入力シート!R413)</f>
        <v/>
      </c>
      <c r="L374" s="495" t="str">
        <f>IF(基本情報入力シート!W413="","",基本情報入力シート!W413)</f>
        <v/>
      </c>
      <c r="M374" s="503" t="str">
        <f>IF(基本情報入力シート!X413="","",基本情報入力シート!X413)</f>
        <v/>
      </c>
      <c r="N374" s="513" t="str">
        <f>IF(基本情報入力シート!Y413="","",基本情報入力シート!Y413)</f>
        <v/>
      </c>
      <c r="O374" s="606"/>
      <c r="P374" s="610"/>
      <c r="Q374" s="610"/>
      <c r="R374" s="614" t="e">
        <v>#N/A</v>
      </c>
      <c r="S374" s="618"/>
      <c r="T374" s="623"/>
      <c r="U374" s="623"/>
      <c r="V374" s="627" t="e">
        <v>#N/A</v>
      </c>
      <c r="W374" s="634"/>
      <c r="X374" s="638"/>
      <c r="Y374" s="614" t="e">
        <v>#N/A</v>
      </c>
      <c r="Z374" s="614"/>
      <c r="AA374" s="618"/>
      <c r="AB374" s="637"/>
      <c r="AC374" s="651" t="e">
        <v>#N/A</v>
      </c>
      <c r="AD374" s="653" t="str">
        <f t="shared" si="10"/>
        <v/>
      </c>
      <c r="AE374" s="583" t="str">
        <f t="shared" si="11"/>
        <v/>
      </c>
      <c r="AF374" s="654" t="str">
        <f>IF(O374="","",'別紙様式3-2（４・５月）'!O376&amp;'別紙様式3-2（４・５月）'!P376&amp;'別紙様式3-2（４・５月）'!Q376&amp;"から"&amp;O374)</f>
        <v/>
      </c>
      <c r="AG374" s="654" t="str">
        <f>IF(OR(W374="",W374="―"),"",'別紙様式3-2（４・５月）'!O376&amp;'別紙様式3-2（４・５月）'!P376&amp;'別紙様式3-2（４・５月）'!Q376&amp;"から"&amp;W374)</f>
        <v/>
      </c>
    </row>
    <row r="375" spans="1:33" ht="24.9" customHeight="1">
      <c r="A375" s="592">
        <v>362</v>
      </c>
      <c r="B375" s="488" t="str">
        <f>IF(基本情報入力シート!C414="","",基本情報入力シート!C414)</f>
        <v/>
      </c>
      <c r="C375" s="488"/>
      <c r="D375" s="488"/>
      <c r="E375" s="488"/>
      <c r="F375" s="488"/>
      <c r="G375" s="488"/>
      <c r="H375" s="488"/>
      <c r="I375" s="488"/>
      <c r="J375" s="495" t="str">
        <f>IF(基本情報入力シート!M414="","",基本情報入力シート!M414)</f>
        <v/>
      </c>
      <c r="K375" s="495" t="str">
        <f>IF(基本情報入力シート!R414="","",基本情報入力シート!R414)</f>
        <v/>
      </c>
      <c r="L375" s="495" t="str">
        <f>IF(基本情報入力シート!W414="","",基本情報入力シート!W414)</f>
        <v/>
      </c>
      <c r="M375" s="503" t="str">
        <f>IF(基本情報入力シート!X414="","",基本情報入力シート!X414)</f>
        <v/>
      </c>
      <c r="N375" s="513" t="str">
        <f>IF(基本情報入力シート!Y414="","",基本情報入力シート!Y414)</f>
        <v/>
      </c>
      <c r="O375" s="606"/>
      <c r="P375" s="610"/>
      <c r="Q375" s="610"/>
      <c r="R375" s="614" t="e">
        <v>#N/A</v>
      </c>
      <c r="S375" s="618"/>
      <c r="T375" s="623"/>
      <c r="U375" s="623"/>
      <c r="V375" s="627" t="e">
        <v>#N/A</v>
      </c>
      <c r="W375" s="634"/>
      <c r="X375" s="638"/>
      <c r="Y375" s="614" t="e">
        <v>#N/A</v>
      </c>
      <c r="Z375" s="614"/>
      <c r="AA375" s="618"/>
      <c r="AB375" s="637"/>
      <c r="AC375" s="651" t="e">
        <v>#N/A</v>
      </c>
      <c r="AD375" s="653" t="str">
        <f t="shared" si="10"/>
        <v/>
      </c>
      <c r="AE375" s="583" t="str">
        <f t="shared" si="11"/>
        <v/>
      </c>
      <c r="AF375" s="654" t="str">
        <f>IF(O375="","",'別紙様式3-2（４・５月）'!O377&amp;'別紙様式3-2（４・５月）'!P377&amp;'別紙様式3-2（４・５月）'!Q377&amp;"から"&amp;O375)</f>
        <v/>
      </c>
      <c r="AG375" s="654" t="str">
        <f>IF(OR(W375="",W375="―"),"",'別紙様式3-2（４・５月）'!O377&amp;'別紙様式3-2（４・５月）'!P377&amp;'別紙様式3-2（４・５月）'!Q377&amp;"から"&amp;W375)</f>
        <v/>
      </c>
    </row>
    <row r="376" spans="1:33" ht="24.9" customHeight="1">
      <c r="A376" s="592">
        <v>363</v>
      </c>
      <c r="B376" s="488" t="str">
        <f>IF(基本情報入力シート!C415="","",基本情報入力シート!C415)</f>
        <v/>
      </c>
      <c r="C376" s="488"/>
      <c r="D376" s="488"/>
      <c r="E376" s="488"/>
      <c r="F376" s="488"/>
      <c r="G376" s="488"/>
      <c r="H376" s="488"/>
      <c r="I376" s="488"/>
      <c r="J376" s="495" t="str">
        <f>IF(基本情報入力シート!M415="","",基本情報入力シート!M415)</f>
        <v/>
      </c>
      <c r="K376" s="495" t="str">
        <f>IF(基本情報入力シート!R415="","",基本情報入力シート!R415)</f>
        <v/>
      </c>
      <c r="L376" s="495" t="str">
        <f>IF(基本情報入力シート!W415="","",基本情報入力シート!W415)</f>
        <v/>
      </c>
      <c r="M376" s="503" t="str">
        <f>IF(基本情報入力シート!X415="","",基本情報入力シート!X415)</f>
        <v/>
      </c>
      <c r="N376" s="513" t="str">
        <f>IF(基本情報入力シート!Y415="","",基本情報入力シート!Y415)</f>
        <v/>
      </c>
      <c r="O376" s="606"/>
      <c r="P376" s="610"/>
      <c r="Q376" s="610"/>
      <c r="R376" s="614" t="e">
        <v>#N/A</v>
      </c>
      <c r="S376" s="618"/>
      <c r="T376" s="623"/>
      <c r="U376" s="623"/>
      <c r="V376" s="627" t="e">
        <v>#N/A</v>
      </c>
      <c r="W376" s="634"/>
      <c r="X376" s="638"/>
      <c r="Y376" s="614" t="e">
        <v>#N/A</v>
      </c>
      <c r="Z376" s="614"/>
      <c r="AA376" s="618"/>
      <c r="AB376" s="637"/>
      <c r="AC376" s="651" t="e">
        <v>#N/A</v>
      </c>
      <c r="AD376" s="653" t="str">
        <f t="shared" si="10"/>
        <v/>
      </c>
      <c r="AE376" s="583" t="str">
        <f t="shared" si="11"/>
        <v/>
      </c>
      <c r="AF376" s="654" t="str">
        <f>IF(O376="","",'別紙様式3-2（４・５月）'!O378&amp;'別紙様式3-2（４・５月）'!P378&amp;'別紙様式3-2（４・５月）'!Q378&amp;"から"&amp;O376)</f>
        <v/>
      </c>
      <c r="AG376" s="654" t="str">
        <f>IF(OR(W376="",W376="―"),"",'別紙様式3-2（４・５月）'!O378&amp;'別紙様式3-2（４・５月）'!P378&amp;'別紙様式3-2（４・５月）'!Q378&amp;"から"&amp;W376)</f>
        <v/>
      </c>
    </row>
    <row r="377" spans="1:33" ht="24.9" customHeight="1">
      <c r="A377" s="592">
        <v>364</v>
      </c>
      <c r="B377" s="488" t="str">
        <f>IF(基本情報入力シート!C416="","",基本情報入力シート!C416)</f>
        <v/>
      </c>
      <c r="C377" s="488"/>
      <c r="D377" s="488"/>
      <c r="E377" s="488"/>
      <c r="F377" s="488"/>
      <c r="G377" s="488"/>
      <c r="H377" s="488"/>
      <c r="I377" s="488"/>
      <c r="J377" s="495" t="str">
        <f>IF(基本情報入力シート!M416="","",基本情報入力シート!M416)</f>
        <v/>
      </c>
      <c r="K377" s="495" t="str">
        <f>IF(基本情報入力シート!R416="","",基本情報入力シート!R416)</f>
        <v/>
      </c>
      <c r="L377" s="495" t="str">
        <f>IF(基本情報入力シート!W416="","",基本情報入力シート!W416)</f>
        <v/>
      </c>
      <c r="M377" s="503" t="str">
        <f>IF(基本情報入力シート!X416="","",基本情報入力シート!X416)</f>
        <v/>
      </c>
      <c r="N377" s="513" t="str">
        <f>IF(基本情報入力シート!Y416="","",基本情報入力シート!Y416)</f>
        <v/>
      </c>
      <c r="O377" s="606"/>
      <c r="P377" s="610"/>
      <c r="Q377" s="610"/>
      <c r="R377" s="614" t="e">
        <v>#N/A</v>
      </c>
      <c r="S377" s="618"/>
      <c r="T377" s="623"/>
      <c r="U377" s="623"/>
      <c r="V377" s="627" t="e">
        <v>#N/A</v>
      </c>
      <c r="W377" s="634"/>
      <c r="X377" s="638"/>
      <c r="Y377" s="614" t="e">
        <v>#N/A</v>
      </c>
      <c r="Z377" s="614"/>
      <c r="AA377" s="618"/>
      <c r="AB377" s="637"/>
      <c r="AC377" s="651" t="e">
        <v>#N/A</v>
      </c>
      <c r="AD377" s="653" t="str">
        <f t="shared" si="10"/>
        <v/>
      </c>
      <c r="AE377" s="583" t="str">
        <f t="shared" si="11"/>
        <v/>
      </c>
      <c r="AF377" s="654" t="str">
        <f>IF(O377="","",'別紙様式3-2（４・５月）'!O379&amp;'別紙様式3-2（４・５月）'!P379&amp;'別紙様式3-2（４・５月）'!Q379&amp;"から"&amp;O377)</f>
        <v/>
      </c>
      <c r="AG377" s="654" t="str">
        <f>IF(OR(W377="",W377="―"),"",'別紙様式3-2（４・５月）'!O379&amp;'別紙様式3-2（４・５月）'!P379&amp;'別紙様式3-2（４・５月）'!Q379&amp;"から"&amp;W377)</f>
        <v/>
      </c>
    </row>
    <row r="378" spans="1:33" ht="24.9" customHeight="1">
      <c r="A378" s="592">
        <v>365</v>
      </c>
      <c r="B378" s="488" t="str">
        <f>IF(基本情報入力シート!C417="","",基本情報入力シート!C417)</f>
        <v/>
      </c>
      <c r="C378" s="488"/>
      <c r="D378" s="488"/>
      <c r="E378" s="488"/>
      <c r="F378" s="488"/>
      <c r="G378" s="488"/>
      <c r="H378" s="488"/>
      <c r="I378" s="488"/>
      <c r="J378" s="495" t="str">
        <f>IF(基本情報入力シート!M417="","",基本情報入力シート!M417)</f>
        <v/>
      </c>
      <c r="K378" s="495" t="str">
        <f>IF(基本情報入力シート!R417="","",基本情報入力シート!R417)</f>
        <v/>
      </c>
      <c r="L378" s="495" t="str">
        <f>IF(基本情報入力シート!W417="","",基本情報入力シート!W417)</f>
        <v/>
      </c>
      <c r="M378" s="503" t="str">
        <f>IF(基本情報入力シート!X417="","",基本情報入力シート!X417)</f>
        <v/>
      </c>
      <c r="N378" s="513" t="str">
        <f>IF(基本情報入力シート!Y417="","",基本情報入力シート!Y417)</f>
        <v/>
      </c>
      <c r="O378" s="606"/>
      <c r="P378" s="610"/>
      <c r="Q378" s="610"/>
      <c r="R378" s="614" t="e">
        <v>#N/A</v>
      </c>
      <c r="S378" s="618"/>
      <c r="T378" s="623"/>
      <c r="U378" s="623"/>
      <c r="V378" s="627" t="e">
        <v>#N/A</v>
      </c>
      <c r="W378" s="634"/>
      <c r="X378" s="638"/>
      <c r="Y378" s="614" t="e">
        <v>#N/A</v>
      </c>
      <c r="Z378" s="614"/>
      <c r="AA378" s="618"/>
      <c r="AB378" s="637"/>
      <c r="AC378" s="651" t="e">
        <v>#N/A</v>
      </c>
      <c r="AD378" s="653" t="str">
        <f t="shared" si="10"/>
        <v/>
      </c>
      <c r="AE378" s="583" t="str">
        <f t="shared" si="11"/>
        <v/>
      </c>
      <c r="AF378" s="654" t="str">
        <f>IF(O378="","",'別紙様式3-2（４・５月）'!O380&amp;'別紙様式3-2（４・５月）'!P380&amp;'別紙様式3-2（４・５月）'!Q380&amp;"から"&amp;O378)</f>
        <v/>
      </c>
      <c r="AG378" s="654" t="str">
        <f>IF(OR(W378="",W378="―"),"",'別紙様式3-2（４・５月）'!O380&amp;'別紙様式3-2（４・５月）'!P380&amp;'別紙様式3-2（４・５月）'!Q380&amp;"から"&amp;W378)</f>
        <v/>
      </c>
    </row>
    <row r="379" spans="1:33" ht="24.9" customHeight="1">
      <c r="A379" s="592">
        <v>366</v>
      </c>
      <c r="B379" s="488" t="str">
        <f>IF(基本情報入力シート!C418="","",基本情報入力シート!C418)</f>
        <v/>
      </c>
      <c r="C379" s="488"/>
      <c r="D379" s="488"/>
      <c r="E379" s="488"/>
      <c r="F379" s="488"/>
      <c r="G379" s="488"/>
      <c r="H379" s="488"/>
      <c r="I379" s="488"/>
      <c r="J379" s="495" t="str">
        <f>IF(基本情報入力シート!M418="","",基本情報入力シート!M418)</f>
        <v/>
      </c>
      <c r="K379" s="495" t="str">
        <f>IF(基本情報入力シート!R418="","",基本情報入力シート!R418)</f>
        <v/>
      </c>
      <c r="L379" s="495" t="str">
        <f>IF(基本情報入力シート!W418="","",基本情報入力シート!W418)</f>
        <v/>
      </c>
      <c r="M379" s="503" t="str">
        <f>IF(基本情報入力シート!X418="","",基本情報入力シート!X418)</f>
        <v/>
      </c>
      <c r="N379" s="513" t="str">
        <f>IF(基本情報入力シート!Y418="","",基本情報入力シート!Y418)</f>
        <v/>
      </c>
      <c r="O379" s="606"/>
      <c r="P379" s="610"/>
      <c r="Q379" s="610"/>
      <c r="R379" s="614" t="e">
        <v>#N/A</v>
      </c>
      <c r="S379" s="618"/>
      <c r="T379" s="623"/>
      <c r="U379" s="623"/>
      <c r="V379" s="627" t="e">
        <v>#N/A</v>
      </c>
      <c r="W379" s="634"/>
      <c r="X379" s="638"/>
      <c r="Y379" s="614" t="e">
        <v>#N/A</v>
      </c>
      <c r="Z379" s="614"/>
      <c r="AA379" s="618"/>
      <c r="AB379" s="637"/>
      <c r="AC379" s="651" t="e">
        <v>#N/A</v>
      </c>
      <c r="AD379" s="653" t="str">
        <f t="shared" si="10"/>
        <v/>
      </c>
      <c r="AE379" s="583" t="str">
        <f t="shared" si="11"/>
        <v/>
      </c>
      <c r="AF379" s="654" t="str">
        <f>IF(O379="","",'別紙様式3-2（４・５月）'!O381&amp;'別紙様式3-2（４・５月）'!P381&amp;'別紙様式3-2（４・５月）'!Q381&amp;"から"&amp;O379)</f>
        <v/>
      </c>
      <c r="AG379" s="654" t="str">
        <f>IF(OR(W379="",W379="―"),"",'別紙様式3-2（４・５月）'!O381&amp;'別紙様式3-2（４・５月）'!P381&amp;'別紙様式3-2（４・５月）'!Q381&amp;"から"&amp;W379)</f>
        <v/>
      </c>
    </row>
    <row r="380" spans="1:33" ht="24.9" customHeight="1">
      <c r="A380" s="592">
        <v>367</v>
      </c>
      <c r="B380" s="488" t="str">
        <f>IF(基本情報入力シート!C419="","",基本情報入力シート!C419)</f>
        <v/>
      </c>
      <c r="C380" s="488"/>
      <c r="D380" s="488"/>
      <c r="E380" s="488"/>
      <c r="F380" s="488"/>
      <c r="G380" s="488"/>
      <c r="H380" s="488"/>
      <c r="I380" s="488"/>
      <c r="J380" s="495" t="str">
        <f>IF(基本情報入力シート!M419="","",基本情報入力シート!M419)</f>
        <v/>
      </c>
      <c r="K380" s="495" t="str">
        <f>IF(基本情報入力シート!R419="","",基本情報入力シート!R419)</f>
        <v/>
      </c>
      <c r="L380" s="495" t="str">
        <f>IF(基本情報入力シート!W419="","",基本情報入力シート!W419)</f>
        <v/>
      </c>
      <c r="M380" s="503" t="str">
        <f>IF(基本情報入力シート!X419="","",基本情報入力シート!X419)</f>
        <v/>
      </c>
      <c r="N380" s="513" t="str">
        <f>IF(基本情報入力シート!Y419="","",基本情報入力シート!Y419)</f>
        <v/>
      </c>
      <c r="O380" s="606"/>
      <c r="P380" s="610"/>
      <c r="Q380" s="610"/>
      <c r="R380" s="614" t="e">
        <v>#N/A</v>
      </c>
      <c r="S380" s="618"/>
      <c r="T380" s="623"/>
      <c r="U380" s="623"/>
      <c r="V380" s="627" t="e">
        <v>#N/A</v>
      </c>
      <c r="W380" s="634"/>
      <c r="X380" s="638"/>
      <c r="Y380" s="614" t="e">
        <v>#N/A</v>
      </c>
      <c r="Z380" s="614"/>
      <c r="AA380" s="618"/>
      <c r="AB380" s="637"/>
      <c r="AC380" s="651" t="e">
        <v>#N/A</v>
      </c>
      <c r="AD380" s="653" t="str">
        <f t="shared" si="10"/>
        <v/>
      </c>
      <c r="AE380" s="583" t="str">
        <f t="shared" si="11"/>
        <v/>
      </c>
      <c r="AF380" s="654" t="str">
        <f>IF(O380="","",'別紙様式3-2（４・５月）'!O382&amp;'別紙様式3-2（４・５月）'!P382&amp;'別紙様式3-2（４・５月）'!Q382&amp;"から"&amp;O380)</f>
        <v/>
      </c>
      <c r="AG380" s="654" t="str">
        <f>IF(OR(W380="",W380="―"),"",'別紙様式3-2（４・５月）'!O382&amp;'別紙様式3-2（４・５月）'!P382&amp;'別紙様式3-2（４・５月）'!Q382&amp;"から"&amp;W380)</f>
        <v/>
      </c>
    </row>
    <row r="381" spans="1:33" ht="24.9" customHeight="1">
      <c r="A381" s="592">
        <v>368</v>
      </c>
      <c r="B381" s="488" t="str">
        <f>IF(基本情報入力シート!C420="","",基本情報入力シート!C420)</f>
        <v/>
      </c>
      <c r="C381" s="488"/>
      <c r="D381" s="488"/>
      <c r="E381" s="488"/>
      <c r="F381" s="488"/>
      <c r="G381" s="488"/>
      <c r="H381" s="488"/>
      <c r="I381" s="488"/>
      <c r="J381" s="495" t="str">
        <f>IF(基本情報入力シート!M420="","",基本情報入力シート!M420)</f>
        <v/>
      </c>
      <c r="K381" s="495" t="str">
        <f>IF(基本情報入力シート!R420="","",基本情報入力シート!R420)</f>
        <v/>
      </c>
      <c r="L381" s="495" t="str">
        <f>IF(基本情報入力シート!W420="","",基本情報入力シート!W420)</f>
        <v/>
      </c>
      <c r="M381" s="503" t="str">
        <f>IF(基本情報入力シート!X420="","",基本情報入力シート!X420)</f>
        <v/>
      </c>
      <c r="N381" s="513" t="str">
        <f>IF(基本情報入力シート!Y420="","",基本情報入力シート!Y420)</f>
        <v/>
      </c>
      <c r="O381" s="606"/>
      <c r="P381" s="610"/>
      <c r="Q381" s="610"/>
      <c r="R381" s="614" t="e">
        <v>#N/A</v>
      </c>
      <c r="S381" s="618"/>
      <c r="T381" s="623"/>
      <c r="U381" s="623"/>
      <c r="V381" s="627" t="e">
        <v>#N/A</v>
      </c>
      <c r="W381" s="634"/>
      <c r="X381" s="638"/>
      <c r="Y381" s="614" t="e">
        <v>#N/A</v>
      </c>
      <c r="Z381" s="614"/>
      <c r="AA381" s="618"/>
      <c r="AB381" s="637"/>
      <c r="AC381" s="651" t="e">
        <v>#N/A</v>
      </c>
      <c r="AD381" s="653" t="str">
        <f t="shared" si="10"/>
        <v/>
      </c>
      <c r="AE381" s="583" t="str">
        <f t="shared" si="11"/>
        <v/>
      </c>
      <c r="AF381" s="654" t="str">
        <f>IF(O381="","",'別紙様式3-2（４・５月）'!O383&amp;'別紙様式3-2（４・５月）'!P383&amp;'別紙様式3-2（４・５月）'!Q383&amp;"から"&amp;O381)</f>
        <v/>
      </c>
      <c r="AG381" s="654" t="str">
        <f>IF(OR(W381="",W381="―"),"",'別紙様式3-2（４・５月）'!O383&amp;'別紙様式3-2（４・５月）'!P383&amp;'別紙様式3-2（４・５月）'!Q383&amp;"から"&amp;W381)</f>
        <v/>
      </c>
    </row>
    <row r="382" spans="1:33" ht="24.9" customHeight="1">
      <c r="A382" s="592">
        <v>369</v>
      </c>
      <c r="B382" s="488" t="str">
        <f>IF(基本情報入力シート!C421="","",基本情報入力シート!C421)</f>
        <v/>
      </c>
      <c r="C382" s="488"/>
      <c r="D382" s="488"/>
      <c r="E382" s="488"/>
      <c r="F382" s="488"/>
      <c r="G382" s="488"/>
      <c r="H382" s="488"/>
      <c r="I382" s="488"/>
      <c r="J382" s="495" t="str">
        <f>IF(基本情報入力シート!M421="","",基本情報入力シート!M421)</f>
        <v/>
      </c>
      <c r="K382" s="495" t="str">
        <f>IF(基本情報入力シート!R421="","",基本情報入力シート!R421)</f>
        <v/>
      </c>
      <c r="L382" s="495" t="str">
        <f>IF(基本情報入力シート!W421="","",基本情報入力シート!W421)</f>
        <v/>
      </c>
      <c r="M382" s="503" t="str">
        <f>IF(基本情報入力シート!X421="","",基本情報入力シート!X421)</f>
        <v/>
      </c>
      <c r="N382" s="513" t="str">
        <f>IF(基本情報入力シート!Y421="","",基本情報入力シート!Y421)</f>
        <v/>
      </c>
      <c r="O382" s="606"/>
      <c r="P382" s="610"/>
      <c r="Q382" s="610"/>
      <c r="R382" s="614" t="e">
        <v>#N/A</v>
      </c>
      <c r="S382" s="618"/>
      <c r="T382" s="623"/>
      <c r="U382" s="623"/>
      <c r="V382" s="627" t="e">
        <v>#N/A</v>
      </c>
      <c r="W382" s="634"/>
      <c r="X382" s="638"/>
      <c r="Y382" s="614" t="e">
        <v>#N/A</v>
      </c>
      <c r="Z382" s="614"/>
      <c r="AA382" s="618"/>
      <c r="AB382" s="637"/>
      <c r="AC382" s="651" t="e">
        <v>#N/A</v>
      </c>
      <c r="AD382" s="653" t="str">
        <f t="shared" si="10"/>
        <v/>
      </c>
      <c r="AE382" s="583" t="str">
        <f t="shared" si="11"/>
        <v/>
      </c>
      <c r="AF382" s="654" t="str">
        <f>IF(O382="","",'別紙様式3-2（４・５月）'!O384&amp;'別紙様式3-2（４・５月）'!P384&amp;'別紙様式3-2（４・５月）'!Q384&amp;"から"&amp;O382)</f>
        <v/>
      </c>
      <c r="AG382" s="654" t="str">
        <f>IF(OR(W382="",W382="―"),"",'別紙様式3-2（４・５月）'!O384&amp;'別紙様式3-2（４・５月）'!P384&amp;'別紙様式3-2（４・５月）'!Q384&amp;"から"&amp;W382)</f>
        <v/>
      </c>
    </row>
    <row r="383" spans="1:33" ht="24.9" customHeight="1">
      <c r="A383" s="592">
        <v>370</v>
      </c>
      <c r="B383" s="488" t="str">
        <f>IF(基本情報入力シート!C422="","",基本情報入力シート!C422)</f>
        <v/>
      </c>
      <c r="C383" s="488"/>
      <c r="D383" s="488"/>
      <c r="E383" s="488"/>
      <c r="F383" s="488"/>
      <c r="G383" s="488"/>
      <c r="H383" s="488"/>
      <c r="I383" s="488"/>
      <c r="J383" s="495" t="str">
        <f>IF(基本情報入力シート!M422="","",基本情報入力シート!M422)</f>
        <v/>
      </c>
      <c r="K383" s="495" t="str">
        <f>IF(基本情報入力シート!R422="","",基本情報入力シート!R422)</f>
        <v/>
      </c>
      <c r="L383" s="495" t="str">
        <f>IF(基本情報入力シート!W422="","",基本情報入力シート!W422)</f>
        <v/>
      </c>
      <c r="M383" s="503" t="str">
        <f>IF(基本情報入力シート!X422="","",基本情報入力シート!X422)</f>
        <v/>
      </c>
      <c r="N383" s="513" t="str">
        <f>IF(基本情報入力シート!Y422="","",基本情報入力シート!Y422)</f>
        <v/>
      </c>
      <c r="O383" s="606"/>
      <c r="P383" s="610"/>
      <c r="Q383" s="610"/>
      <c r="R383" s="614" t="e">
        <v>#N/A</v>
      </c>
      <c r="S383" s="618"/>
      <c r="T383" s="623"/>
      <c r="U383" s="623"/>
      <c r="V383" s="627" t="e">
        <v>#N/A</v>
      </c>
      <c r="W383" s="634"/>
      <c r="X383" s="638"/>
      <c r="Y383" s="614" t="e">
        <v>#N/A</v>
      </c>
      <c r="Z383" s="614"/>
      <c r="AA383" s="618"/>
      <c r="AB383" s="637"/>
      <c r="AC383" s="651" t="e">
        <v>#N/A</v>
      </c>
      <c r="AD383" s="653" t="str">
        <f t="shared" si="10"/>
        <v/>
      </c>
      <c r="AE383" s="583" t="str">
        <f t="shared" si="11"/>
        <v/>
      </c>
      <c r="AF383" s="654" t="str">
        <f>IF(O383="","",'別紙様式3-2（４・５月）'!O385&amp;'別紙様式3-2（４・５月）'!P385&amp;'別紙様式3-2（４・５月）'!Q385&amp;"から"&amp;O383)</f>
        <v/>
      </c>
      <c r="AG383" s="654" t="str">
        <f>IF(OR(W383="",W383="―"),"",'別紙様式3-2（４・５月）'!O385&amp;'別紙様式3-2（４・５月）'!P385&amp;'別紙様式3-2（４・５月）'!Q385&amp;"から"&amp;W383)</f>
        <v/>
      </c>
    </row>
    <row r="384" spans="1:33" ht="24.9" customHeight="1">
      <c r="A384" s="592">
        <v>371</v>
      </c>
      <c r="B384" s="488" t="str">
        <f>IF(基本情報入力シート!C423="","",基本情報入力シート!C423)</f>
        <v/>
      </c>
      <c r="C384" s="488"/>
      <c r="D384" s="488"/>
      <c r="E384" s="488"/>
      <c r="F384" s="488"/>
      <c r="G384" s="488"/>
      <c r="H384" s="488"/>
      <c r="I384" s="488"/>
      <c r="J384" s="495" t="str">
        <f>IF(基本情報入力シート!M423="","",基本情報入力シート!M423)</f>
        <v/>
      </c>
      <c r="K384" s="495" t="str">
        <f>IF(基本情報入力シート!R423="","",基本情報入力シート!R423)</f>
        <v/>
      </c>
      <c r="L384" s="495" t="str">
        <f>IF(基本情報入力シート!W423="","",基本情報入力シート!W423)</f>
        <v/>
      </c>
      <c r="M384" s="503" t="str">
        <f>IF(基本情報入力シート!X423="","",基本情報入力シート!X423)</f>
        <v/>
      </c>
      <c r="N384" s="513" t="str">
        <f>IF(基本情報入力シート!Y423="","",基本情報入力シート!Y423)</f>
        <v/>
      </c>
      <c r="O384" s="606"/>
      <c r="P384" s="610"/>
      <c r="Q384" s="610"/>
      <c r="R384" s="614" t="e">
        <v>#N/A</v>
      </c>
      <c r="S384" s="618"/>
      <c r="T384" s="623"/>
      <c r="U384" s="623"/>
      <c r="V384" s="627" t="e">
        <v>#N/A</v>
      </c>
      <c r="W384" s="634"/>
      <c r="X384" s="638"/>
      <c r="Y384" s="614" t="e">
        <v>#N/A</v>
      </c>
      <c r="Z384" s="614"/>
      <c r="AA384" s="618"/>
      <c r="AB384" s="637"/>
      <c r="AC384" s="651" t="e">
        <v>#N/A</v>
      </c>
      <c r="AD384" s="653" t="str">
        <f t="shared" si="10"/>
        <v/>
      </c>
      <c r="AE384" s="583" t="str">
        <f t="shared" si="11"/>
        <v/>
      </c>
      <c r="AF384" s="654" t="str">
        <f>IF(O384="","",'別紙様式3-2（４・５月）'!O386&amp;'別紙様式3-2（４・５月）'!P386&amp;'別紙様式3-2（４・５月）'!Q386&amp;"から"&amp;O384)</f>
        <v/>
      </c>
      <c r="AG384" s="654" t="str">
        <f>IF(OR(W384="",W384="―"),"",'別紙様式3-2（４・５月）'!O386&amp;'別紙様式3-2（４・５月）'!P386&amp;'別紙様式3-2（４・５月）'!Q386&amp;"から"&amp;W384)</f>
        <v/>
      </c>
    </row>
    <row r="385" spans="1:33" ht="24.9" customHeight="1">
      <c r="A385" s="592">
        <v>372</v>
      </c>
      <c r="B385" s="488" t="str">
        <f>IF(基本情報入力シート!C424="","",基本情報入力シート!C424)</f>
        <v/>
      </c>
      <c r="C385" s="488"/>
      <c r="D385" s="488"/>
      <c r="E385" s="488"/>
      <c r="F385" s="488"/>
      <c r="G385" s="488"/>
      <c r="H385" s="488"/>
      <c r="I385" s="488"/>
      <c r="J385" s="495" t="str">
        <f>IF(基本情報入力シート!M424="","",基本情報入力シート!M424)</f>
        <v/>
      </c>
      <c r="K385" s="495" t="str">
        <f>IF(基本情報入力シート!R424="","",基本情報入力シート!R424)</f>
        <v/>
      </c>
      <c r="L385" s="495" t="str">
        <f>IF(基本情報入力シート!W424="","",基本情報入力シート!W424)</f>
        <v/>
      </c>
      <c r="M385" s="503" t="str">
        <f>IF(基本情報入力シート!X424="","",基本情報入力シート!X424)</f>
        <v/>
      </c>
      <c r="N385" s="513" t="str">
        <f>IF(基本情報入力シート!Y424="","",基本情報入力シート!Y424)</f>
        <v/>
      </c>
      <c r="O385" s="606"/>
      <c r="P385" s="610"/>
      <c r="Q385" s="610"/>
      <c r="R385" s="614" t="e">
        <v>#N/A</v>
      </c>
      <c r="S385" s="618"/>
      <c r="T385" s="623"/>
      <c r="U385" s="623"/>
      <c r="V385" s="627" t="e">
        <v>#N/A</v>
      </c>
      <c r="W385" s="634"/>
      <c r="X385" s="638"/>
      <c r="Y385" s="614" t="e">
        <v>#N/A</v>
      </c>
      <c r="Z385" s="614"/>
      <c r="AA385" s="618"/>
      <c r="AB385" s="637"/>
      <c r="AC385" s="651" t="e">
        <v>#N/A</v>
      </c>
      <c r="AD385" s="653" t="str">
        <f t="shared" si="10"/>
        <v/>
      </c>
      <c r="AE385" s="583" t="str">
        <f t="shared" si="11"/>
        <v/>
      </c>
      <c r="AF385" s="654" t="str">
        <f>IF(O385="","",'別紙様式3-2（４・５月）'!O387&amp;'別紙様式3-2（４・５月）'!P387&amp;'別紙様式3-2（４・５月）'!Q387&amp;"から"&amp;O385)</f>
        <v/>
      </c>
      <c r="AG385" s="654" t="str">
        <f>IF(OR(W385="",W385="―"),"",'別紙様式3-2（４・５月）'!O387&amp;'別紙様式3-2（４・５月）'!P387&amp;'別紙様式3-2（４・５月）'!Q387&amp;"から"&amp;W385)</f>
        <v/>
      </c>
    </row>
    <row r="386" spans="1:33" ht="24.9" customHeight="1">
      <c r="A386" s="592">
        <v>373</v>
      </c>
      <c r="B386" s="488" t="str">
        <f>IF(基本情報入力シート!C425="","",基本情報入力シート!C425)</f>
        <v/>
      </c>
      <c r="C386" s="488"/>
      <c r="D386" s="488"/>
      <c r="E386" s="488"/>
      <c r="F386" s="488"/>
      <c r="G386" s="488"/>
      <c r="H386" s="488"/>
      <c r="I386" s="488"/>
      <c r="J386" s="495" t="str">
        <f>IF(基本情報入力シート!M425="","",基本情報入力シート!M425)</f>
        <v/>
      </c>
      <c r="K386" s="495" t="str">
        <f>IF(基本情報入力シート!R425="","",基本情報入力シート!R425)</f>
        <v/>
      </c>
      <c r="L386" s="495" t="str">
        <f>IF(基本情報入力シート!W425="","",基本情報入力シート!W425)</f>
        <v/>
      </c>
      <c r="M386" s="503" t="str">
        <f>IF(基本情報入力シート!X425="","",基本情報入力シート!X425)</f>
        <v/>
      </c>
      <c r="N386" s="513" t="str">
        <f>IF(基本情報入力シート!Y425="","",基本情報入力シート!Y425)</f>
        <v/>
      </c>
      <c r="O386" s="606"/>
      <c r="P386" s="610"/>
      <c r="Q386" s="610"/>
      <c r="R386" s="614" t="e">
        <v>#N/A</v>
      </c>
      <c r="S386" s="618"/>
      <c r="T386" s="623"/>
      <c r="U386" s="623"/>
      <c r="V386" s="627" t="e">
        <v>#N/A</v>
      </c>
      <c r="W386" s="634"/>
      <c r="X386" s="638"/>
      <c r="Y386" s="614" t="e">
        <v>#N/A</v>
      </c>
      <c r="Z386" s="614"/>
      <c r="AA386" s="618"/>
      <c r="AB386" s="637"/>
      <c r="AC386" s="651" t="e">
        <v>#N/A</v>
      </c>
      <c r="AD386" s="653" t="str">
        <f t="shared" si="10"/>
        <v/>
      </c>
      <c r="AE386" s="583" t="str">
        <f t="shared" si="11"/>
        <v/>
      </c>
      <c r="AF386" s="654" t="str">
        <f>IF(O386="","",'別紙様式3-2（４・５月）'!O388&amp;'別紙様式3-2（４・５月）'!P388&amp;'別紙様式3-2（４・５月）'!Q388&amp;"から"&amp;O386)</f>
        <v/>
      </c>
      <c r="AG386" s="654" t="str">
        <f>IF(OR(W386="",W386="―"),"",'別紙様式3-2（４・５月）'!O388&amp;'別紙様式3-2（４・５月）'!P388&amp;'別紙様式3-2（４・５月）'!Q388&amp;"から"&amp;W386)</f>
        <v/>
      </c>
    </row>
    <row r="387" spans="1:33" ht="24.9" customHeight="1">
      <c r="A387" s="592">
        <v>374</v>
      </c>
      <c r="B387" s="488" t="str">
        <f>IF(基本情報入力シート!C426="","",基本情報入力シート!C426)</f>
        <v/>
      </c>
      <c r="C387" s="488"/>
      <c r="D387" s="488"/>
      <c r="E387" s="488"/>
      <c r="F387" s="488"/>
      <c r="G387" s="488"/>
      <c r="H387" s="488"/>
      <c r="I387" s="488"/>
      <c r="J387" s="495" t="str">
        <f>IF(基本情報入力シート!M426="","",基本情報入力シート!M426)</f>
        <v/>
      </c>
      <c r="K387" s="495" t="str">
        <f>IF(基本情報入力シート!R426="","",基本情報入力シート!R426)</f>
        <v/>
      </c>
      <c r="L387" s="495" t="str">
        <f>IF(基本情報入力シート!W426="","",基本情報入力シート!W426)</f>
        <v/>
      </c>
      <c r="M387" s="503" t="str">
        <f>IF(基本情報入力シート!X426="","",基本情報入力シート!X426)</f>
        <v/>
      </c>
      <c r="N387" s="513" t="str">
        <f>IF(基本情報入力シート!Y426="","",基本情報入力シート!Y426)</f>
        <v/>
      </c>
      <c r="O387" s="606"/>
      <c r="P387" s="610"/>
      <c r="Q387" s="610"/>
      <c r="R387" s="614" t="e">
        <v>#N/A</v>
      </c>
      <c r="S387" s="618"/>
      <c r="T387" s="623"/>
      <c r="U387" s="623"/>
      <c r="V387" s="627" t="e">
        <v>#N/A</v>
      </c>
      <c r="W387" s="634"/>
      <c r="X387" s="638"/>
      <c r="Y387" s="614" t="e">
        <v>#N/A</v>
      </c>
      <c r="Z387" s="614"/>
      <c r="AA387" s="618"/>
      <c r="AB387" s="637"/>
      <c r="AC387" s="651" t="e">
        <v>#N/A</v>
      </c>
      <c r="AD387" s="653" t="str">
        <f t="shared" si="10"/>
        <v/>
      </c>
      <c r="AE387" s="583" t="str">
        <f t="shared" si="11"/>
        <v/>
      </c>
      <c r="AF387" s="654" t="str">
        <f>IF(O387="","",'別紙様式3-2（４・５月）'!O389&amp;'別紙様式3-2（４・５月）'!P389&amp;'別紙様式3-2（４・５月）'!Q389&amp;"から"&amp;O387)</f>
        <v/>
      </c>
      <c r="AG387" s="654" t="str">
        <f>IF(OR(W387="",W387="―"),"",'別紙様式3-2（４・５月）'!O389&amp;'別紙様式3-2（４・５月）'!P389&amp;'別紙様式3-2（４・５月）'!Q389&amp;"から"&amp;W387)</f>
        <v/>
      </c>
    </row>
    <row r="388" spans="1:33" ht="24.9" customHeight="1">
      <c r="A388" s="592">
        <v>375</v>
      </c>
      <c r="B388" s="488" t="str">
        <f>IF(基本情報入力シート!C427="","",基本情報入力シート!C427)</f>
        <v/>
      </c>
      <c r="C388" s="488"/>
      <c r="D388" s="488"/>
      <c r="E388" s="488"/>
      <c r="F388" s="488"/>
      <c r="G388" s="488"/>
      <c r="H388" s="488"/>
      <c r="I388" s="488"/>
      <c r="J388" s="495" t="str">
        <f>IF(基本情報入力シート!M427="","",基本情報入力シート!M427)</f>
        <v/>
      </c>
      <c r="K388" s="495" t="str">
        <f>IF(基本情報入力シート!R427="","",基本情報入力シート!R427)</f>
        <v/>
      </c>
      <c r="L388" s="495" t="str">
        <f>IF(基本情報入力シート!W427="","",基本情報入力シート!W427)</f>
        <v/>
      </c>
      <c r="M388" s="503" t="str">
        <f>IF(基本情報入力シート!X427="","",基本情報入力シート!X427)</f>
        <v/>
      </c>
      <c r="N388" s="513" t="str">
        <f>IF(基本情報入力シート!Y427="","",基本情報入力シート!Y427)</f>
        <v/>
      </c>
      <c r="O388" s="606"/>
      <c r="P388" s="610"/>
      <c r="Q388" s="610"/>
      <c r="R388" s="614" t="e">
        <v>#N/A</v>
      </c>
      <c r="S388" s="618"/>
      <c r="T388" s="623"/>
      <c r="U388" s="623"/>
      <c r="V388" s="627" t="e">
        <v>#N/A</v>
      </c>
      <c r="W388" s="634"/>
      <c r="X388" s="638"/>
      <c r="Y388" s="614" t="e">
        <v>#N/A</v>
      </c>
      <c r="Z388" s="614"/>
      <c r="AA388" s="618"/>
      <c r="AB388" s="637"/>
      <c r="AC388" s="651" t="e">
        <v>#N/A</v>
      </c>
      <c r="AD388" s="653" t="str">
        <f t="shared" si="10"/>
        <v/>
      </c>
      <c r="AE388" s="583" t="str">
        <f t="shared" si="11"/>
        <v/>
      </c>
      <c r="AF388" s="654" t="str">
        <f>IF(O388="","",'別紙様式3-2（４・５月）'!O390&amp;'別紙様式3-2（４・５月）'!P390&amp;'別紙様式3-2（４・５月）'!Q390&amp;"から"&amp;O388)</f>
        <v/>
      </c>
      <c r="AG388" s="654" t="str">
        <f>IF(OR(W388="",W388="―"),"",'別紙様式3-2（４・５月）'!O390&amp;'別紙様式3-2（４・５月）'!P390&amp;'別紙様式3-2（４・５月）'!Q390&amp;"から"&amp;W388)</f>
        <v/>
      </c>
    </row>
    <row r="389" spans="1:33" ht="24.9" customHeight="1">
      <c r="A389" s="592">
        <v>376</v>
      </c>
      <c r="B389" s="488" t="str">
        <f>IF(基本情報入力シート!C428="","",基本情報入力シート!C428)</f>
        <v/>
      </c>
      <c r="C389" s="488"/>
      <c r="D389" s="488"/>
      <c r="E389" s="488"/>
      <c r="F389" s="488"/>
      <c r="G389" s="488"/>
      <c r="H389" s="488"/>
      <c r="I389" s="488"/>
      <c r="J389" s="495" t="str">
        <f>IF(基本情報入力シート!M428="","",基本情報入力シート!M428)</f>
        <v/>
      </c>
      <c r="K389" s="495" t="str">
        <f>IF(基本情報入力シート!R428="","",基本情報入力シート!R428)</f>
        <v/>
      </c>
      <c r="L389" s="495" t="str">
        <f>IF(基本情報入力シート!W428="","",基本情報入力シート!W428)</f>
        <v/>
      </c>
      <c r="M389" s="503" t="str">
        <f>IF(基本情報入力シート!X428="","",基本情報入力シート!X428)</f>
        <v/>
      </c>
      <c r="N389" s="513" t="str">
        <f>IF(基本情報入力シート!Y428="","",基本情報入力シート!Y428)</f>
        <v/>
      </c>
      <c r="O389" s="606"/>
      <c r="P389" s="610"/>
      <c r="Q389" s="610"/>
      <c r="R389" s="614" t="e">
        <v>#N/A</v>
      </c>
      <c r="S389" s="618"/>
      <c r="T389" s="623"/>
      <c r="U389" s="623"/>
      <c r="V389" s="627" t="e">
        <v>#N/A</v>
      </c>
      <c r="W389" s="634"/>
      <c r="X389" s="638"/>
      <c r="Y389" s="614" t="e">
        <v>#N/A</v>
      </c>
      <c r="Z389" s="614"/>
      <c r="AA389" s="618"/>
      <c r="AB389" s="637"/>
      <c r="AC389" s="651" t="e">
        <v>#N/A</v>
      </c>
      <c r="AD389" s="653" t="str">
        <f t="shared" si="10"/>
        <v/>
      </c>
      <c r="AE389" s="583" t="str">
        <f t="shared" si="11"/>
        <v/>
      </c>
      <c r="AF389" s="654" t="str">
        <f>IF(O389="","",'別紙様式3-2（４・５月）'!O391&amp;'別紙様式3-2（４・５月）'!P391&amp;'別紙様式3-2（４・５月）'!Q391&amp;"から"&amp;O389)</f>
        <v/>
      </c>
      <c r="AG389" s="654" t="str">
        <f>IF(OR(W389="",W389="―"),"",'別紙様式3-2（４・５月）'!O391&amp;'別紙様式3-2（４・５月）'!P391&amp;'別紙様式3-2（４・５月）'!Q391&amp;"から"&amp;W389)</f>
        <v/>
      </c>
    </row>
    <row r="390" spans="1:33" ht="24.9" customHeight="1">
      <c r="A390" s="592">
        <v>377</v>
      </c>
      <c r="B390" s="488" t="str">
        <f>IF(基本情報入力シート!C429="","",基本情報入力シート!C429)</f>
        <v/>
      </c>
      <c r="C390" s="488"/>
      <c r="D390" s="488"/>
      <c r="E390" s="488"/>
      <c r="F390" s="488"/>
      <c r="G390" s="488"/>
      <c r="H390" s="488"/>
      <c r="I390" s="488"/>
      <c r="J390" s="495" t="str">
        <f>IF(基本情報入力シート!M429="","",基本情報入力シート!M429)</f>
        <v/>
      </c>
      <c r="K390" s="495" t="str">
        <f>IF(基本情報入力シート!R429="","",基本情報入力シート!R429)</f>
        <v/>
      </c>
      <c r="L390" s="495" t="str">
        <f>IF(基本情報入力シート!W429="","",基本情報入力シート!W429)</f>
        <v/>
      </c>
      <c r="M390" s="503" t="str">
        <f>IF(基本情報入力シート!X429="","",基本情報入力シート!X429)</f>
        <v/>
      </c>
      <c r="N390" s="513" t="str">
        <f>IF(基本情報入力シート!Y429="","",基本情報入力シート!Y429)</f>
        <v/>
      </c>
      <c r="O390" s="606"/>
      <c r="P390" s="610"/>
      <c r="Q390" s="610"/>
      <c r="R390" s="614" t="e">
        <v>#N/A</v>
      </c>
      <c r="S390" s="618"/>
      <c r="T390" s="623"/>
      <c r="U390" s="623"/>
      <c r="V390" s="627" t="e">
        <v>#N/A</v>
      </c>
      <c r="W390" s="634"/>
      <c r="X390" s="638"/>
      <c r="Y390" s="614" t="e">
        <v>#N/A</v>
      </c>
      <c r="Z390" s="614"/>
      <c r="AA390" s="618"/>
      <c r="AB390" s="637"/>
      <c r="AC390" s="651" t="e">
        <v>#N/A</v>
      </c>
      <c r="AD390" s="653" t="str">
        <f t="shared" si="10"/>
        <v/>
      </c>
      <c r="AE390" s="583" t="str">
        <f t="shared" si="11"/>
        <v/>
      </c>
      <c r="AF390" s="654" t="str">
        <f>IF(O390="","",'別紙様式3-2（４・５月）'!O392&amp;'別紙様式3-2（４・５月）'!P392&amp;'別紙様式3-2（４・５月）'!Q392&amp;"から"&amp;O390)</f>
        <v/>
      </c>
      <c r="AG390" s="654" t="str">
        <f>IF(OR(W390="",W390="―"),"",'別紙様式3-2（４・５月）'!O392&amp;'別紙様式3-2（４・５月）'!P392&amp;'別紙様式3-2（４・５月）'!Q392&amp;"から"&amp;W390)</f>
        <v/>
      </c>
    </row>
    <row r="391" spans="1:33" ht="24.9" customHeight="1">
      <c r="A391" s="592">
        <v>378</v>
      </c>
      <c r="B391" s="488" t="str">
        <f>IF(基本情報入力シート!C430="","",基本情報入力シート!C430)</f>
        <v/>
      </c>
      <c r="C391" s="488"/>
      <c r="D391" s="488"/>
      <c r="E391" s="488"/>
      <c r="F391" s="488"/>
      <c r="G391" s="488"/>
      <c r="H391" s="488"/>
      <c r="I391" s="488"/>
      <c r="J391" s="495" t="str">
        <f>IF(基本情報入力シート!M430="","",基本情報入力シート!M430)</f>
        <v/>
      </c>
      <c r="K391" s="495" t="str">
        <f>IF(基本情報入力シート!R430="","",基本情報入力シート!R430)</f>
        <v/>
      </c>
      <c r="L391" s="495" t="str">
        <f>IF(基本情報入力シート!W430="","",基本情報入力シート!W430)</f>
        <v/>
      </c>
      <c r="M391" s="503" t="str">
        <f>IF(基本情報入力シート!X430="","",基本情報入力シート!X430)</f>
        <v/>
      </c>
      <c r="N391" s="513" t="str">
        <f>IF(基本情報入力シート!Y430="","",基本情報入力シート!Y430)</f>
        <v/>
      </c>
      <c r="O391" s="606"/>
      <c r="P391" s="610"/>
      <c r="Q391" s="610"/>
      <c r="R391" s="614" t="e">
        <v>#N/A</v>
      </c>
      <c r="S391" s="618"/>
      <c r="T391" s="623"/>
      <c r="U391" s="623"/>
      <c r="V391" s="627" t="e">
        <v>#N/A</v>
      </c>
      <c r="W391" s="634"/>
      <c r="X391" s="638"/>
      <c r="Y391" s="614" t="e">
        <v>#N/A</v>
      </c>
      <c r="Z391" s="614"/>
      <c r="AA391" s="618"/>
      <c r="AB391" s="637"/>
      <c r="AC391" s="651" t="e">
        <v>#N/A</v>
      </c>
      <c r="AD391" s="653" t="str">
        <f t="shared" si="10"/>
        <v/>
      </c>
      <c r="AE391" s="583" t="str">
        <f t="shared" si="11"/>
        <v/>
      </c>
      <c r="AF391" s="654" t="str">
        <f>IF(O391="","",'別紙様式3-2（４・５月）'!O393&amp;'別紙様式3-2（４・５月）'!P393&amp;'別紙様式3-2（４・５月）'!Q393&amp;"から"&amp;O391)</f>
        <v/>
      </c>
      <c r="AG391" s="654" t="str">
        <f>IF(OR(W391="",W391="―"),"",'別紙様式3-2（４・５月）'!O393&amp;'別紙様式3-2（４・５月）'!P393&amp;'別紙様式3-2（４・５月）'!Q393&amp;"から"&amp;W391)</f>
        <v/>
      </c>
    </row>
    <row r="392" spans="1:33" ht="24.9" customHeight="1">
      <c r="A392" s="592">
        <v>379</v>
      </c>
      <c r="B392" s="488" t="str">
        <f>IF(基本情報入力シート!C431="","",基本情報入力シート!C431)</f>
        <v/>
      </c>
      <c r="C392" s="488"/>
      <c r="D392" s="488"/>
      <c r="E392" s="488"/>
      <c r="F392" s="488"/>
      <c r="G392" s="488"/>
      <c r="H392" s="488"/>
      <c r="I392" s="488"/>
      <c r="J392" s="495" t="str">
        <f>IF(基本情報入力シート!M431="","",基本情報入力シート!M431)</f>
        <v/>
      </c>
      <c r="K392" s="495" t="str">
        <f>IF(基本情報入力シート!R431="","",基本情報入力シート!R431)</f>
        <v/>
      </c>
      <c r="L392" s="495" t="str">
        <f>IF(基本情報入力シート!W431="","",基本情報入力シート!W431)</f>
        <v/>
      </c>
      <c r="M392" s="503" t="str">
        <f>IF(基本情報入力シート!X431="","",基本情報入力シート!X431)</f>
        <v/>
      </c>
      <c r="N392" s="513" t="str">
        <f>IF(基本情報入力シート!Y431="","",基本情報入力シート!Y431)</f>
        <v/>
      </c>
      <c r="O392" s="606"/>
      <c r="P392" s="610"/>
      <c r="Q392" s="610"/>
      <c r="R392" s="614" t="e">
        <v>#N/A</v>
      </c>
      <c r="S392" s="618"/>
      <c r="T392" s="623"/>
      <c r="U392" s="623"/>
      <c r="V392" s="627" t="e">
        <v>#N/A</v>
      </c>
      <c r="W392" s="634"/>
      <c r="X392" s="638"/>
      <c r="Y392" s="614" t="e">
        <v>#N/A</v>
      </c>
      <c r="Z392" s="614"/>
      <c r="AA392" s="618"/>
      <c r="AB392" s="637"/>
      <c r="AC392" s="651" t="e">
        <v>#N/A</v>
      </c>
      <c r="AD392" s="653" t="str">
        <f t="shared" si="10"/>
        <v/>
      </c>
      <c r="AE392" s="583" t="str">
        <f t="shared" si="11"/>
        <v/>
      </c>
      <c r="AF392" s="654" t="str">
        <f>IF(O392="","",'別紙様式3-2（４・５月）'!O394&amp;'別紙様式3-2（４・５月）'!P394&amp;'別紙様式3-2（４・５月）'!Q394&amp;"から"&amp;O392)</f>
        <v/>
      </c>
      <c r="AG392" s="654" t="str">
        <f>IF(OR(W392="",W392="―"),"",'別紙様式3-2（４・５月）'!O394&amp;'別紙様式3-2（４・５月）'!P394&amp;'別紙様式3-2（４・５月）'!Q394&amp;"から"&amp;W392)</f>
        <v/>
      </c>
    </row>
    <row r="393" spans="1:33" ht="24.9" customHeight="1">
      <c r="A393" s="592">
        <v>380</v>
      </c>
      <c r="B393" s="488" t="str">
        <f>IF(基本情報入力シート!C432="","",基本情報入力シート!C432)</f>
        <v/>
      </c>
      <c r="C393" s="488"/>
      <c r="D393" s="488"/>
      <c r="E393" s="488"/>
      <c r="F393" s="488"/>
      <c r="G393" s="488"/>
      <c r="H393" s="488"/>
      <c r="I393" s="488"/>
      <c r="J393" s="495" t="str">
        <f>IF(基本情報入力シート!M432="","",基本情報入力シート!M432)</f>
        <v/>
      </c>
      <c r="K393" s="495" t="str">
        <f>IF(基本情報入力シート!R432="","",基本情報入力シート!R432)</f>
        <v/>
      </c>
      <c r="L393" s="495" t="str">
        <f>IF(基本情報入力シート!W432="","",基本情報入力シート!W432)</f>
        <v/>
      </c>
      <c r="M393" s="503" t="str">
        <f>IF(基本情報入力シート!X432="","",基本情報入力シート!X432)</f>
        <v/>
      </c>
      <c r="N393" s="513" t="str">
        <f>IF(基本情報入力シート!Y432="","",基本情報入力シート!Y432)</f>
        <v/>
      </c>
      <c r="O393" s="606"/>
      <c r="P393" s="610"/>
      <c r="Q393" s="610"/>
      <c r="R393" s="614" t="e">
        <v>#N/A</v>
      </c>
      <c r="S393" s="618"/>
      <c r="T393" s="623"/>
      <c r="U393" s="623"/>
      <c r="V393" s="627" t="e">
        <v>#N/A</v>
      </c>
      <c r="W393" s="634"/>
      <c r="X393" s="638"/>
      <c r="Y393" s="614" t="e">
        <v>#N/A</v>
      </c>
      <c r="Z393" s="614"/>
      <c r="AA393" s="618"/>
      <c r="AB393" s="637"/>
      <c r="AC393" s="651" t="e">
        <v>#N/A</v>
      </c>
      <c r="AD393" s="653" t="str">
        <f t="shared" si="10"/>
        <v/>
      </c>
      <c r="AE393" s="583" t="str">
        <f t="shared" si="11"/>
        <v/>
      </c>
      <c r="AF393" s="654" t="str">
        <f>IF(O393="","",'別紙様式3-2（４・５月）'!O395&amp;'別紙様式3-2（４・５月）'!P395&amp;'別紙様式3-2（４・５月）'!Q395&amp;"から"&amp;O393)</f>
        <v/>
      </c>
      <c r="AG393" s="654" t="str">
        <f>IF(OR(W393="",W393="―"),"",'別紙様式3-2（４・５月）'!O395&amp;'別紙様式3-2（４・５月）'!P395&amp;'別紙様式3-2（４・５月）'!Q395&amp;"から"&amp;W393)</f>
        <v/>
      </c>
    </row>
    <row r="394" spans="1:33" ht="24.9" customHeight="1">
      <c r="A394" s="592">
        <v>381</v>
      </c>
      <c r="B394" s="488" t="str">
        <f>IF(基本情報入力シート!C433="","",基本情報入力シート!C433)</f>
        <v/>
      </c>
      <c r="C394" s="488"/>
      <c r="D394" s="488"/>
      <c r="E394" s="488"/>
      <c r="F394" s="488"/>
      <c r="G394" s="488"/>
      <c r="H394" s="488"/>
      <c r="I394" s="488"/>
      <c r="J394" s="495" t="str">
        <f>IF(基本情報入力シート!M433="","",基本情報入力シート!M433)</f>
        <v/>
      </c>
      <c r="K394" s="495" t="str">
        <f>IF(基本情報入力シート!R433="","",基本情報入力シート!R433)</f>
        <v/>
      </c>
      <c r="L394" s="495" t="str">
        <f>IF(基本情報入力シート!W433="","",基本情報入力シート!W433)</f>
        <v/>
      </c>
      <c r="M394" s="503" t="str">
        <f>IF(基本情報入力シート!X433="","",基本情報入力シート!X433)</f>
        <v/>
      </c>
      <c r="N394" s="513" t="str">
        <f>IF(基本情報入力シート!Y433="","",基本情報入力シート!Y433)</f>
        <v/>
      </c>
      <c r="O394" s="606"/>
      <c r="P394" s="610"/>
      <c r="Q394" s="610"/>
      <c r="R394" s="614" t="e">
        <v>#N/A</v>
      </c>
      <c r="S394" s="618"/>
      <c r="T394" s="623"/>
      <c r="U394" s="623"/>
      <c r="V394" s="627" t="e">
        <v>#N/A</v>
      </c>
      <c r="W394" s="634"/>
      <c r="X394" s="638"/>
      <c r="Y394" s="614" t="e">
        <v>#N/A</v>
      </c>
      <c r="Z394" s="614"/>
      <c r="AA394" s="618"/>
      <c r="AB394" s="637"/>
      <c r="AC394" s="651" t="e">
        <v>#N/A</v>
      </c>
      <c r="AD394" s="653" t="str">
        <f t="shared" si="10"/>
        <v/>
      </c>
      <c r="AE394" s="583" t="str">
        <f t="shared" si="11"/>
        <v/>
      </c>
      <c r="AF394" s="654" t="str">
        <f>IF(O394="","",'別紙様式3-2（４・５月）'!O396&amp;'別紙様式3-2（４・５月）'!P396&amp;'別紙様式3-2（４・５月）'!Q396&amp;"から"&amp;O394)</f>
        <v/>
      </c>
      <c r="AG394" s="654" t="str">
        <f>IF(OR(W394="",W394="―"),"",'別紙様式3-2（４・５月）'!O396&amp;'別紙様式3-2（４・５月）'!P396&amp;'別紙様式3-2（４・５月）'!Q396&amp;"から"&amp;W394)</f>
        <v/>
      </c>
    </row>
    <row r="395" spans="1:33" ht="24.9" customHeight="1">
      <c r="A395" s="592">
        <v>382</v>
      </c>
      <c r="B395" s="488" t="str">
        <f>IF(基本情報入力シート!C434="","",基本情報入力シート!C434)</f>
        <v/>
      </c>
      <c r="C395" s="488"/>
      <c r="D395" s="488"/>
      <c r="E395" s="488"/>
      <c r="F395" s="488"/>
      <c r="G395" s="488"/>
      <c r="H395" s="488"/>
      <c r="I395" s="488"/>
      <c r="J395" s="495" t="str">
        <f>IF(基本情報入力シート!M434="","",基本情報入力シート!M434)</f>
        <v/>
      </c>
      <c r="K395" s="495" t="str">
        <f>IF(基本情報入力シート!R434="","",基本情報入力シート!R434)</f>
        <v/>
      </c>
      <c r="L395" s="495" t="str">
        <f>IF(基本情報入力シート!W434="","",基本情報入力シート!W434)</f>
        <v/>
      </c>
      <c r="M395" s="503" t="str">
        <f>IF(基本情報入力シート!X434="","",基本情報入力シート!X434)</f>
        <v/>
      </c>
      <c r="N395" s="513" t="str">
        <f>IF(基本情報入力シート!Y434="","",基本情報入力シート!Y434)</f>
        <v/>
      </c>
      <c r="O395" s="606"/>
      <c r="P395" s="610"/>
      <c r="Q395" s="610"/>
      <c r="R395" s="614" t="e">
        <v>#N/A</v>
      </c>
      <c r="S395" s="618"/>
      <c r="T395" s="623"/>
      <c r="U395" s="623"/>
      <c r="V395" s="627" t="e">
        <v>#N/A</v>
      </c>
      <c r="W395" s="634"/>
      <c r="X395" s="638"/>
      <c r="Y395" s="614" t="e">
        <v>#N/A</v>
      </c>
      <c r="Z395" s="614"/>
      <c r="AA395" s="618"/>
      <c r="AB395" s="637"/>
      <c r="AC395" s="651" t="e">
        <v>#N/A</v>
      </c>
      <c r="AD395" s="653" t="str">
        <f t="shared" si="10"/>
        <v/>
      </c>
      <c r="AE395" s="583" t="str">
        <f t="shared" si="11"/>
        <v/>
      </c>
      <c r="AF395" s="654" t="str">
        <f>IF(O395="","",'別紙様式3-2（４・５月）'!O397&amp;'別紙様式3-2（４・５月）'!P397&amp;'別紙様式3-2（４・５月）'!Q397&amp;"から"&amp;O395)</f>
        <v/>
      </c>
      <c r="AG395" s="654" t="str">
        <f>IF(OR(W395="",W395="―"),"",'別紙様式3-2（４・５月）'!O397&amp;'別紙様式3-2（４・５月）'!P397&amp;'別紙様式3-2（４・５月）'!Q397&amp;"から"&amp;W395)</f>
        <v/>
      </c>
    </row>
    <row r="396" spans="1:33" ht="24.9" customHeight="1">
      <c r="A396" s="592">
        <v>383</v>
      </c>
      <c r="B396" s="488" t="str">
        <f>IF(基本情報入力シート!C435="","",基本情報入力シート!C435)</f>
        <v/>
      </c>
      <c r="C396" s="488"/>
      <c r="D396" s="488"/>
      <c r="E396" s="488"/>
      <c r="F396" s="488"/>
      <c r="G396" s="488"/>
      <c r="H396" s="488"/>
      <c r="I396" s="488"/>
      <c r="J396" s="495" t="str">
        <f>IF(基本情報入力シート!M435="","",基本情報入力シート!M435)</f>
        <v/>
      </c>
      <c r="K396" s="495" t="str">
        <f>IF(基本情報入力シート!R435="","",基本情報入力シート!R435)</f>
        <v/>
      </c>
      <c r="L396" s="495" t="str">
        <f>IF(基本情報入力シート!W435="","",基本情報入力シート!W435)</f>
        <v/>
      </c>
      <c r="M396" s="503" t="str">
        <f>IF(基本情報入力シート!X435="","",基本情報入力シート!X435)</f>
        <v/>
      </c>
      <c r="N396" s="513" t="str">
        <f>IF(基本情報入力シート!Y435="","",基本情報入力シート!Y435)</f>
        <v/>
      </c>
      <c r="O396" s="606"/>
      <c r="P396" s="610"/>
      <c r="Q396" s="610"/>
      <c r="R396" s="614" t="e">
        <v>#N/A</v>
      </c>
      <c r="S396" s="618"/>
      <c r="T396" s="623"/>
      <c r="U396" s="623"/>
      <c r="V396" s="627" t="e">
        <v>#N/A</v>
      </c>
      <c r="W396" s="634"/>
      <c r="X396" s="638"/>
      <c r="Y396" s="614" t="e">
        <v>#N/A</v>
      </c>
      <c r="Z396" s="614"/>
      <c r="AA396" s="618"/>
      <c r="AB396" s="637"/>
      <c r="AC396" s="651" t="e">
        <v>#N/A</v>
      </c>
      <c r="AD396" s="653" t="str">
        <f t="shared" si="10"/>
        <v/>
      </c>
      <c r="AE396" s="583" t="str">
        <f t="shared" si="11"/>
        <v/>
      </c>
      <c r="AF396" s="654" t="str">
        <f>IF(O396="","",'別紙様式3-2（４・５月）'!O398&amp;'別紙様式3-2（４・５月）'!P398&amp;'別紙様式3-2（４・５月）'!Q398&amp;"から"&amp;O396)</f>
        <v/>
      </c>
      <c r="AG396" s="654" t="str">
        <f>IF(OR(W396="",W396="―"),"",'別紙様式3-2（４・５月）'!O398&amp;'別紙様式3-2（４・５月）'!P398&amp;'別紙様式3-2（４・５月）'!Q398&amp;"から"&amp;W396)</f>
        <v/>
      </c>
    </row>
    <row r="397" spans="1:33" ht="24.9" customHeight="1">
      <c r="A397" s="592">
        <v>384</v>
      </c>
      <c r="B397" s="488" t="str">
        <f>IF(基本情報入力シート!C436="","",基本情報入力シート!C436)</f>
        <v/>
      </c>
      <c r="C397" s="488"/>
      <c r="D397" s="488"/>
      <c r="E397" s="488"/>
      <c r="F397" s="488"/>
      <c r="G397" s="488"/>
      <c r="H397" s="488"/>
      <c r="I397" s="488"/>
      <c r="J397" s="495" t="str">
        <f>IF(基本情報入力シート!M436="","",基本情報入力シート!M436)</f>
        <v/>
      </c>
      <c r="K397" s="495" t="str">
        <f>IF(基本情報入力シート!R436="","",基本情報入力シート!R436)</f>
        <v/>
      </c>
      <c r="L397" s="495" t="str">
        <f>IF(基本情報入力シート!W436="","",基本情報入力シート!W436)</f>
        <v/>
      </c>
      <c r="M397" s="503" t="str">
        <f>IF(基本情報入力シート!X436="","",基本情報入力シート!X436)</f>
        <v/>
      </c>
      <c r="N397" s="513" t="str">
        <f>IF(基本情報入力シート!Y436="","",基本情報入力シート!Y436)</f>
        <v/>
      </c>
      <c r="O397" s="606"/>
      <c r="P397" s="610"/>
      <c r="Q397" s="610"/>
      <c r="R397" s="614" t="e">
        <v>#N/A</v>
      </c>
      <c r="S397" s="618"/>
      <c r="T397" s="623"/>
      <c r="U397" s="623"/>
      <c r="V397" s="627" t="e">
        <v>#N/A</v>
      </c>
      <c r="W397" s="634"/>
      <c r="X397" s="638"/>
      <c r="Y397" s="614" t="e">
        <v>#N/A</v>
      </c>
      <c r="Z397" s="614"/>
      <c r="AA397" s="618"/>
      <c r="AB397" s="637"/>
      <c r="AC397" s="651" t="e">
        <v>#N/A</v>
      </c>
      <c r="AD397" s="653" t="str">
        <f t="shared" si="10"/>
        <v/>
      </c>
      <c r="AE397" s="583" t="str">
        <f t="shared" si="11"/>
        <v/>
      </c>
      <c r="AF397" s="654" t="str">
        <f>IF(O397="","",'別紙様式3-2（４・５月）'!O399&amp;'別紙様式3-2（４・５月）'!P399&amp;'別紙様式3-2（４・５月）'!Q399&amp;"から"&amp;O397)</f>
        <v/>
      </c>
      <c r="AG397" s="654" t="str">
        <f>IF(OR(W397="",W397="―"),"",'別紙様式3-2（４・５月）'!O399&amp;'別紙様式3-2（４・５月）'!P399&amp;'別紙様式3-2（４・５月）'!Q399&amp;"から"&amp;W397)</f>
        <v/>
      </c>
    </row>
    <row r="398" spans="1:33" ht="24.9" customHeight="1">
      <c r="A398" s="592">
        <v>385</v>
      </c>
      <c r="B398" s="488" t="str">
        <f>IF(基本情報入力シート!C437="","",基本情報入力シート!C437)</f>
        <v/>
      </c>
      <c r="C398" s="488"/>
      <c r="D398" s="488"/>
      <c r="E398" s="488"/>
      <c r="F398" s="488"/>
      <c r="G398" s="488"/>
      <c r="H398" s="488"/>
      <c r="I398" s="488"/>
      <c r="J398" s="495" t="str">
        <f>IF(基本情報入力シート!M437="","",基本情報入力シート!M437)</f>
        <v/>
      </c>
      <c r="K398" s="495" t="str">
        <f>IF(基本情報入力シート!R437="","",基本情報入力シート!R437)</f>
        <v/>
      </c>
      <c r="L398" s="495" t="str">
        <f>IF(基本情報入力シート!W437="","",基本情報入力シート!W437)</f>
        <v/>
      </c>
      <c r="M398" s="503" t="str">
        <f>IF(基本情報入力シート!X437="","",基本情報入力シート!X437)</f>
        <v/>
      </c>
      <c r="N398" s="513" t="str">
        <f>IF(基本情報入力シート!Y437="","",基本情報入力シート!Y437)</f>
        <v/>
      </c>
      <c r="O398" s="606"/>
      <c r="P398" s="610"/>
      <c r="Q398" s="610"/>
      <c r="R398" s="614" t="e">
        <v>#N/A</v>
      </c>
      <c r="S398" s="618"/>
      <c r="T398" s="623"/>
      <c r="U398" s="623"/>
      <c r="V398" s="627" t="e">
        <v>#N/A</v>
      </c>
      <c r="W398" s="634"/>
      <c r="X398" s="638"/>
      <c r="Y398" s="614" t="e">
        <v>#N/A</v>
      </c>
      <c r="Z398" s="614"/>
      <c r="AA398" s="618"/>
      <c r="AB398" s="637"/>
      <c r="AC398" s="651" t="e">
        <v>#N/A</v>
      </c>
      <c r="AD398" s="653" t="str">
        <f t="shared" ref="AD398:AD461" si="12">IF(OR(O398="新加算Ⅰ",O398="新加算Ⅱ",O398="新加算Ⅴ（１）",O398="新加算Ⅴ（２）",O398="新加算Ⅴ（３）",O398="新加算Ⅴ（４）",O398="新加算Ⅴ（５）",O398="新加算Ⅴ（６）",O398="新加算Ⅴ（７）",O398="新加算Ⅴ（９）",O398="新加算Ⅴ（10）",O398="新加算Ⅴ（12）"),IF(AND(N398&lt;&gt;"訪問型サービス（総合事業）",N398&lt;&gt;"通所型サービス（総合事業）",N398&lt;&gt;"（介護予防）短期入所生活介護",N398&lt;&gt;"（介護予防）短期入所療養介護（老健）",N398&lt;&gt;"（介護予防）短期入所療養介護 （病院等（老健以外）)",N398&lt;&gt;"（介護予防）短期入所療養介護（医療院）"),1,""),"")</f>
        <v/>
      </c>
      <c r="AE398" s="583" t="str">
        <f t="shared" ref="AE398:AE461" si="13">IF(OR(W398="新加算Ⅰ",W398="新加算Ⅱ"),IF(AND(N398&lt;&gt;"訪問型サービス（総合事業）",N398&lt;&gt;"通所型サービス（総合事業）",N398&lt;&gt;"（介護予防）短期入所生活介護",N398&lt;&gt;"（介護予防）短期入所療養介護（老健）",N398&lt;&gt;"（介護予防）短期入所療養介護 （病院等（老健以外）)",N398&lt;&gt;"（介護予防）短期入所療養介護（医療院）"),1,""),"")</f>
        <v/>
      </c>
      <c r="AF398" s="654" t="str">
        <f>IF(O398="","",'別紙様式3-2（４・５月）'!O400&amp;'別紙様式3-2（４・５月）'!P400&amp;'別紙様式3-2（４・５月）'!Q400&amp;"から"&amp;O398)</f>
        <v/>
      </c>
      <c r="AG398" s="654" t="str">
        <f>IF(OR(W398="",W398="―"),"",'別紙様式3-2（４・５月）'!O400&amp;'別紙様式3-2（４・５月）'!P400&amp;'別紙様式3-2（４・５月）'!Q400&amp;"から"&amp;W398)</f>
        <v/>
      </c>
    </row>
    <row r="399" spans="1:33" ht="24.9" customHeight="1">
      <c r="A399" s="592">
        <v>386</v>
      </c>
      <c r="B399" s="488" t="str">
        <f>IF(基本情報入力シート!C438="","",基本情報入力シート!C438)</f>
        <v/>
      </c>
      <c r="C399" s="488"/>
      <c r="D399" s="488"/>
      <c r="E399" s="488"/>
      <c r="F399" s="488"/>
      <c r="G399" s="488"/>
      <c r="H399" s="488"/>
      <c r="I399" s="488"/>
      <c r="J399" s="495" t="str">
        <f>IF(基本情報入力シート!M438="","",基本情報入力シート!M438)</f>
        <v/>
      </c>
      <c r="K399" s="495" t="str">
        <f>IF(基本情報入力シート!R438="","",基本情報入力シート!R438)</f>
        <v/>
      </c>
      <c r="L399" s="495" t="str">
        <f>IF(基本情報入力シート!W438="","",基本情報入力シート!W438)</f>
        <v/>
      </c>
      <c r="M399" s="503" t="str">
        <f>IF(基本情報入力シート!X438="","",基本情報入力シート!X438)</f>
        <v/>
      </c>
      <c r="N399" s="513" t="str">
        <f>IF(基本情報入力シート!Y438="","",基本情報入力シート!Y438)</f>
        <v/>
      </c>
      <c r="O399" s="606"/>
      <c r="P399" s="610"/>
      <c r="Q399" s="610"/>
      <c r="R399" s="614" t="e">
        <v>#N/A</v>
      </c>
      <c r="S399" s="618"/>
      <c r="T399" s="623"/>
      <c r="U399" s="623"/>
      <c r="V399" s="627" t="e">
        <v>#N/A</v>
      </c>
      <c r="W399" s="634"/>
      <c r="X399" s="638"/>
      <c r="Y399" s="614" t="e">
        <v>#N/A</v>
      </c>
      <c r="Z399" s="614"/>
      <c r="AA399" s="618"/>
      <c r="AB399" s="637"/>
      <c r="AC399" s="651" t="e">
        <v>#N/A</v>
      </c>
      <c r="AD399" s="653" t="str">
        <f t="shared" si="12"/>
        <v/>
      </c>
      <c r="AE399" s="583" t="str">
        <f t="shared" si="13"/>
        <v/>
      </c>
      <c r="AF399" s="654" t="str">
        <f>IF(O399="","",'別紙様式3-2（４・５月）'!O401&amp;'別紙様式3-2（４・５月）'!P401&amp;'別紙様式3-2（４・５月）'!Q401&amp;"から"&amp;O399)</f>
        <v/>
      </c>
      <c r="AG399" s="654" t="str">
        <f>IF(OR(W399="",W399="―"),"",'別紙様式3-2（４・５月）'!O401&amp;'別紙様式3-2（４・５月）'!P401&amp;'別紙様式3-2（４・５月）'!Q401&amp;"から"&amp;W399)</f>
        <v/>
      </c>
    </row>
    <row r="400" spans="1:33" ht="24.9" customHeight="1">
      <c r="A400" s="592">
        <v>387</v>
      </c>
      <c r="B400" s="488" t="str">
        <f>IF(基本情報入力シート!C439="","",基本情報入力シート!C439)</f>
        <v/>
      </c>
      <c r="C400" s="488"/>
      <c r="D400" s="488"/>
      <c r="E400" s="488"/>
      <c r="F400" s="488"/>
      <c r="G400" s="488"/>
      <c r="H400" s="488"/>
      <c r="I400" s="488"/>
      <c r="J400" s="495" t="str">
        <f>IF(基本情報入力シート!M439="","",基本情報入力シート!M439)</f>
        <v/>
      </c>
      <c r="K400" s="495" t="str">
        <f>IF(基本情報入力シート!R439="","",基本情報入力シート!R439)</f>
        <v/>
      </c>
      <c r="L400" s="495" t="str">
        <f>IF(基本情報入力シート!W439="","",基本情報入力シート!W439)</f>
        <v/>
      </c>
      <c r="M400" s="503" t="str">
        <f>IF(基本情報入力シート!X439="","",基本情報入力シート!X439)</f>
        <v/>
      </c>
      <c r="N400" s="513" t="str">
        <f>IF(基本情報入力シート!Y439="","",基本情報入力シート!Y439)</f>
        <v/>
      </c>
      <c r="O400" s="606"/>
      <c r="P400" s="610"/>
      <c r="Q400" s="610"/>
      <c r="R400" s="614" t="e">
        <v>#N/A</v>
      </c>
      <c r="S400" s="618"/>
      <c r="T400" s="623"/>
      <c r="U400" s="623"/>
      <c r="V400" s="627" t="e">
        <v>#N/A</v>
      </c>
      <c r="W400" s="634"/>
      <c r="X400" s="638"/>
      <c r="Y400" s="614" t="e">
        <v>#N/A</v>
      </c>
      <c r="Z400" s="614"/>
      <c r="AA400" s="618"/>
      <c r="AB400" s="637"/>
      <c r="AC400" s="651" t="e">
        <v>#N/A</v>
      </c>
      <c r="AD400" s="653" t="str">
        <f t="shared" si="12"/>
        <v/>
      </c>
      <c r="AE400" s="583" t="str">
        <f t="shared" si="13"/>
        <v/>
      </c>
      <c r="AF400" s="654" t="str">
        <f>IF(O400="","",'別紙様式3-2（４・５月）'!O402&amp;'別紙様式3-2（４・５月）'!P402&amp;'別紙様式3-2（４・５月）'!Q402&amp;"から"&amp;O400)</f>
        <v/>
      </c>
      <c r="AG400" s="654" t="str">
        <f>IF(OR(W400="",W400="―"),"",'別紙様式3-2（４・５月）'!O402&amp;'別紙様式3-2（４・５月）'!P402&amp;'別紙様式3-2（４・５月）'!Q402&amp;"から"&amp;W400)</f>
        <v/>
      </c>
    </row>
    <row r="401" spans="1:33" ht="24.9" customHeight="1">
      <c r="A401" s="592">
        <v>388</v>
      </c>
      <c r="B401" s="488" t="str">
        <f>IF(基本情報入力シート!C440="","",基本情報入力シート!C440)</f>
        <v/>
      </c>
      <c r="C401" s="488"/>
      <c r="D401" s="488"/>
      <c r="E401" s="488"/>
      <c r="F401" s="488"/>
      <c r="G401" s="488"/>
      <c r="H401" s="488"/>
      <c r="I401" s="488"/>
      <c r="J401" s="495" t="str">
        <f>IF(基本情報入力シート!M440="","",基本情報入力シート!M440)</f>
        <v/>
      </c>
      <c r="K401" s="495" t="str">
        <f>IF(基本情報入力シート!R440="","",基本情報入力シート!R440)</f>
        <v/>
      </c>
      <c r="L401" s="495" t="str">
        <f>IF(基本情報入力シート!W440="","",基本情報入力シート!W440)</f>
        <v/>
      </c>
      <c r="M401" s="503" t="str">
        <f>IF(基本情報入力シート!X440="","",基本情報入力シート!X440)</f>
        <v/>
      </c>
      <c r="N401" s="513" t="str">
        <f>IF(基本情報入力シート!Y440="","",基本情報入力シート!Y440)</f>
        <v/>
      </c>
      <c r="O401" s="606"/>
      <c r="P401" s="610"/>
      <c r="Q401" s="610"/>
      <c r="R401" s="614" t="e">
        <v>#N/A</v>
      </c>
      <c r="S401" s="618"/>
      <c r="T401" s="623"/>
      <c r="U401" s="623"/>
      <c r="V401" s="627" t="e">
        <v>#N/A</v>
      </c>
      <c r="W401" s="634"/>
      <c r="X401" s="638"/>
      <c r="Y401" s="614" t="e">
        <v>#N/A</v>
      </c>
      <c r="Z401" s="614"/>
      <c r="AA401" s="618"/>
      <c r="AB401" s="637"/>
      <c r="AC401" s="651" t="e">
        <v>#N/A</v>
      </c>
      <c r="AD401" s="653" t="str">
        <f t="shared" si="12"/>
        <v/>
      </c>
      <c r="AE401" s="583" t="str">
        <f t="shared" si="13"/>
        <v/>
      </c>
      <c r="AF401" s="654" t="str">
        <f>IF(O401="","",'別紙様式3-2（４・５月）'!O403&amp;'別紙様式3-2（４・５月）'!P403&amp;'別紙様式3-2（４・５月）'!Q403&amp;"から"&amp;O401)</f>
        <v/>
      </c>
      <c r="AG401" s="654" t="str">
        <f>IF(OR(W401="",W401="―"),"",'別紙様式3-2（４・５月）'!O403&amp;'別紙様式3-2（４・５月）'!P403&amp;'別紙様式3-2（４・５月）'!Q403&amp;"から"&amp;W401)</f>
        <v/>
      </c>
    </row>
    <row r="402" spans="1:33" ht="24.9" customHeight="1">
      <c r="A402" s="592">
        <v>389</v>
      </c>
      <c r="B402" s="488" t="str">
        <f>IF(基本情報入力シート!C441="","",基本情報入力シート!C441)</f>
        <v/>
      </c>
      <c r="C402" s="488"/>
      <c r="D402" s="488"/>
      <c r="E402" s="488"/>
      <c r="F402" s="488"/>
      <c r="G402" s="488"/>
      <c r="H402" s="488"/>
      <c r="I402" s="488"/>
      <c r="J402" s="495" t="str">
        <f>IF(基本情報入力シート!M441="","",基本情報入力シート!M441)</f>
        <v/>
      </c>
      <c r="K402" s="495" t="str">
        <f>IF(基本情報入力シート!R441="","",基本情報入力シート!R441)</f>
        <v/>
      </c>
      <c r="L402" s="495" t="str">
        <f>IF(基本情報入力シート!W441="","",基本情報入力シート!W441)</f>
        <v/>
      </c>
      <c r="M402" s="503" t="str">
        <f>IF(基本情報入力シート!X441="","",基本情報入力シート!X441)</f>
        <v/>
      </c>
      <c r="N402" s="513" t="str">
        <f>IF(基本情報入力シート!Y441="","",基本情報入力シート!Y441)</f>
        <v/>
      </c>
      <c r="O402" s="606"/>
      <c r="P402" s="610"/>
      <c r="Q402" s="610"/>
      <c r="R402" s="614" t="e">
        <v>#N/A</v>
      </c>
      <c r="S402" s="618"/>
      <c r="T402" s="623"/>
      <c r="U402" s="623"/>
      <c r="V402" s="627" t="e">
        <v>#N/A</v>
      </c>
      <c r="W402" s="634"/>
      <c r="X402" s="638"/>
      <c r="Y402" s="614" t="e">
        <v>#N/A</v>
      </c>
      <c r="Z402" s="614"/>
      <c r="AA402" s="618"/>
      <c r="AB402" s="637"/>
      <c r="AC402" s="651" t="e">
        <v>#N/A</v>
      </c>
      <c r="AD402" s="653" t="str">
        <f t="shared" si="12"/>
        <v/>
      </c>
      <c r="AE402" s="583" t="str">
        <f t="shared" si="13"/>
        <v/>
      </c>
      <c r="AF402" s="654" t="str">
        <f>IF(O402="","",'別紙様式3-2（４・５月）'!O404&amp;'別紙様式3-2（４・５月）'!P404&amp;'別紙様式3-2（４・５月）'!Q404&amp;"から"&amp;O402)</f>
        <v/>
      </c>
      <c r="AG402" s="654" t="str">
        <f>IF(OR(W402="",W402="―"),"",'別紙様式3-2（４・５月）'!O404&amp;'別紙様式3-2（４・５月）'!P404&amp;'別紙様式3-2（４・５月）'!Q404&amp;"から"&amp;W402)</f>
        <v/>
      </c>
    </row>
    <row r="403" spans="1:33" ht="24.9" customHeight="1">
      <c r="A403" s="592">
        <v>390</v>
      </c>
      <c r="B403" s="488" t="str">
        <f>IF(基本情報入力シート!C442="","",基本情報入力シート!C442)</f>
        <v/>
      </c>
      <c r="C403" s="488"/>
      <c r="D403" s="488"/>
      <c r="E403" s="488"/>
      <c r="F403" s="488"/>
      <c r="G403" s="488"/>
      <c r="H403" s="488"/>
      <c r="I403" s="488"/>
      <c r="J403" s="495" t="str">
        <f>IF(基本情報入力シート!M442="","",基本情報入力シート!M442)</f>
        <v/>
      </c>
      <c r="K403" s="495" t="str">
        <f>IF(基本情報入力シート!R442="","",基本情報入力シート!R442)</f>
        <v/>
      </c>
      <c r="L403" s="495" t="str">
        <f>IF(基本情報入力シート!W442="","",基本情報入力シート!W442)</f>
        <v/>
      </c>
      <c r="M403" s="503" t="str">
        <f>IF(基本情報入力シート!X442="","",基本情報入力シート!X442)</f>
        <v/>
      </c>
      <c r="N403" s="513" t="str">
        <f>IF(基本情報入力シート!Y442="","",基本情報入力シート!Y442)</f>
        <v/>
      </c>
      <c r="O403" s="606"/>
      <c r="P403" s="610"/>
      <c r="Q403" s="610"/>
      <c r="R403" s="614" t="e">
        <v>#N/A</v>
      </c>
      <c r="S403" s="618"/>
      <c r="T403" s="623"/>
      <c r="U403" s="623"/>
      <c r="V403" s="627" t="e">
        <v>#N/A</v>
      </c>
      <c r="W403" s="634"/>
      <c r="X403" s="638"/>
      <c r="Y403" s="614" t="e">
        <v>#N/A</v>
      </c>
      <c r="Z403" s="614"/>
      <c r="AA403" s="618"/>
      <c r="AB403" s="637"/>
      <c r="AC403" s="651" t="e">
        <v>#N/A</v>
      </c>
      <c r="AD403" s="653" t="str">
        <f t="shared" si="12"/>
        <v/>
      </c>
      <c r="AE403" s="583" t="str">
        <f t="shared" si="13"/>
        <v/>
      </c>
      <c r="AF403" s="654" t="str">
        <f>IF(O403="","",'別紙様式3-2（４・５月）'!O405&amp;'別紙様式3-2（４・５月）'!P405&amp;'別紙様式3-2（４・５月）'!Q405&amp;"から"&amp;O403)</f>
        <v/>
      </c>
      <c r="AG403" s="654" t="str">
        <f>IF(OR(W403="",W403="―"),"",'別紙様式3-2（４・５月）'!O405&amp;'別紙様式3-2（４・５月）'!P405&amp;'別紙様式3-2（４・５月）'!Q405&amp;"から"&amp;W403)</f>
        <v/>
      </c>
    </row>
    <row r="404" spans="1:33" ht="24.9" customHeight="1">
      <c r="A404" s="592">
        <v>391</v>
      </c>
      <c r="B404" s="488" t="str">
        <f>IF(基本情報入力シート!C443="","",基本情報入力シート!C443)</f>
        <v/>
      </c>
      <c r="C404" s="488"/>
      <c r="D404" s="488"/>
      <c r="E404" s="488"/>
      <c r="F404" s="488"/>
      <c r="G404" s="488"/>
      <c r="H404" s="488"/>
      <c r="I404" s="488"/>
      <c r="J404" s="495" t="str">
        <f>IF(基本情報入力シート!M443="","",基本情報入力シート!M443)</f>
        <v/>
      </c>
      <c r="K404" s="495" t="str">
        <f>IF(基本情報入力シート!R443="","",基本情報入力シート!R443)</f>
        <v/>
      </c>
      <c r="L404" s="495" t="str">
        <f>IF(基本情報入力シート!W443="","",基本情報入力シート!W443)</f>
        <v/>
      </c>
      <c r="M404" s="503" t="str">
        <f>IF(基本情報入力シート!X443="","",基本情報入力シート!X443)</f>
        <v/>
      </c>
      <c r="N404" s="513" t="str">
        <f>IF(基本情報入力シート!Y443="","",基本情報入力シート!Y443)</f>
        <v/>
      </c>
      <c r="O404" s="606"/>
      <c r="P404" s="610"/>
      <c r="Q404" s="610"/>
      <c r="R404" s="614" t="e">
        <v>#N/A</v>
      </c>
      <c r="S404" s="618"/>
      <c r="T404" s="623"/>
      <c r="U404" s="623"/>
      <c r="V404" s="627" t="e">
        <v>#N/A</v>
      </c>
      <c r="W404" s="634"/>
      <c r="X404" s="638"/>
      <c r="Y404" s="614" t="e">
        <v>#N/A</v>
      </c>
      <c r="Z404" s="614"/>
      <c r="AA404" s="618"/>
      <c r="AB404" s="637"/>
      <c r="AC404" s="651" t="e">
        <v>#N/A</v>
      </c>
      <c r="AD404" s="653" t="str">
        <f t="shared" si="12"/>
        <v/>
      </c>
      <c r="AE404" s="583" t="str">
        <f t="shared" si="13"/>
        <v/>
      </c>
      <c r="AF404" s="654" t="str">
        <f>IF(O404="","",'別紙様式3-2（４・５月）'!O406&amp;'別紙様式3-2（４・５月）'!P406&amp;'別紙様式3-2（４・５月）'!Q406&amp;"から"&amp;O404)</f>
        <v/>
      </c>
      <c r="AG404" s="654" t="str">
        <f>IF(OR(W404="",W404="―"),"",'別紙様式3-2（４・５月）'!O406&amp;'別紙様式3-2（４・５月）'!P406&amp;'別紙様式3-2（４・５月）'!Q406&amp;"から"&amp;W404)</f>
        <v/>
      </c>
    </row>
    <row r="405" spans="1:33" ht="24.9" customHeight="1">
      <c r="A405" s="592">
        <v>392</v>
      </c>
      <c r="B405" s="488" t="str">
        <f>IF(基本情報入力シート!C444="","",基本情報入力シート!C444)</f>
        <v/>
      </c>
      <c r="C405" s="488"/>
      <c r="D405" s="488"/>
      <c r="E405" s="488"/>
      <c r="F405" s="488"/>
      <c r="G405" s="488"/>
      <c r="H405" s="488"/>
      <c r="I405" s="488"/>
      <c r="J405" s="495" t="str">
        <f>IF(基本情報入力シート!M444="","",基本情報入力シート!M444)</f>
        <v/>
      </c>
      <c r="K405" s="495" t="str">
        <f>IF(基本情報入力シート!R444="","",基本情報入力シート!R444)</f>
        <v/>
      </c>
      <c r="L405" s="495" t="str">
        <f>IF(基本情報入力シート!W444="","",基本情報入力シート!W444)</f>
        <v/>
      </c>
      <c r="M405" s="503" t="str">
        <f>IF(基本情報入力シート!X444="","",基本情報入力シート!X444)</f>
        <v/>
      </c>
      <c r="N405" s="513" t="str">
        <f>IF(基本情報入力シート!Y444="","",基本情報入力シート!Y444)</f>
        <v/>
      </c>
      <c r="O405" s="606"/>
      <c r="P405" s="610"/>
      <c r="Q405" s="610"/>
      <c r="R405" s="614" t="e">
        <v>#N/A</v>
      </c>
      <c r="S405" s="618"/>
      <c r="T405" s="623"/>
      <c r="U405" s="623"/>
      <c r="V405" s="627" t="e">
        <v>#N/A</v>
      </c>
      <c r="W405" s="634"/>
      <c r="X405" s="638"/>
      <c r="Y405" s="614" t="e">
        <v>#N/A</v>
      </c>
      <c r="Z405" s="614"/>
      <c r="AA405" s="618"/>
      <c r="AB405" s="637"/>
      <c r="AC405" s="651" t="e">
        <v>#N/A</v>
      </c>
      <c r="AD405" s="653" t="str">
        <f t="shared" si="12"/>
        <v/>
      </c>
      <c r="AE405" s="583" t="str">
        <f t="shared" si="13"/>
        <v/>
      </c>
      <c r="AF405" s="654" t="str">
        <f>IF(O405="","",'別紙様式3-2（４・５月）'!O407&amp;'別紙様式3-2（４・５月）'!P407&amp;'別紙様式3-2（４・５月）'!Q407&amp;"から"&amp;O405)</f>
        <v/>
      </c>
      <c r="AG405" s="654" t="str">
        <f>IF(OR(W405="",W405="―"),"",'別紙様式3-2（４・５月）'!O407&amp;'別紙様式3-2（４・５月）'!P407&amp;'別紙様式3-2（４・５月）'!Q407&amp;"から"&amp;W405)</f>
        <v/>
      </c>
    </row>
    <row r="406" spans="1:33" ht="24.9" customHeight="1">
      <c r="A406" s="592">
        <v>393</v>
      </c>
      <c r="B406" s="488" t="str">
        <f>IF(基本情報入力シート!C445="","",基本情報入力シート!C445)</f>
        <v/>
      </c>
      <c r="C406" s="488"/>
      <c r="D406" s="488"/>
      <c r="E406" s="488"/>
      <c r="F406" s="488"/>
      <c r="G406" s="488"/>
      <c r="H406" s="488"/>
      <c r="I406" s="488"/>
      <c r="J406" s="495" t="str">
        <f>IF(基本情報入力シート!M445="","",基本情報入力シート!M445)</f>
        <v/>
      </c>
      <c r="K406" s="495" t="str">
        <f>IF(基本情報入力シート!R445="","",基本情報入力シート!R445)</f>
        <v/>
      </c>
      <c r="L406" s="495" t="str">
        <f>IF(基本情報入力シート!W445="","",基本情報入力シート!W445)</f>
        <v/>
      </c>
      <c r="M406" s="503" t="str">
        <f>IF(基本情報入力シート!X445="","",基本情報入力シート!X445)</f>
        <v/>
      </c>
      <c r="N406" s="513" t="str">
        <f>IF(基本情報入力シート!Y445="","",基本情報入力シート!Y445)</f>
        <v/>
      </c>
      <c r="O406" s="606"/>
      <c r="P406" s="610"/>
      <c r="Q406" s="610"/>
      <c r="R406" s="614" t="e">
        <v>#N/A</v>
      </c>
      <c r="S406" s="618"/>
      <c r="T406" s="623"/>
      <c r="U406" s="623"/>
      <c r="V406" s="627" t="e">
        <v>#N/A</v>
      </c>
      <c r="W406" s="634"/>
      <c r="X406" s="638"/>
      <c r="Y406" s="614" t="e">
        <v>#N/A</v>
      </c>
      <c r="Z406" s="614"/>
      <c r="AA406" s="618"/>
      <c r="AB406" s="637"/>
      <c r="AC406" s="651" t="e">
        <v>#N/A</v>
      </c>
      <c r="AD406" s="653" t="str">
        <f t="shared" si="12"/>
        <v/>
      </c>
      <c r="AE406" s="583" t="str">
        <f t="shared" si="13"/>
        <v/>
      </c>
      <c r="AF406" s="654" t="str">
        <f>IF(O406="","",'別紙様式3-2（４・５月）'!O408&amp;'別紙様式3-2（４・５月）'!P408&amp;'別紙様式3-2（４・５月）'!Q408&amp;"から"&amp;O406)</f>
        <v/>
      </c>
      <c r="AG406" s="654" t="str">
        <f>IF(OR(W406="",W406="―"),"",'別紙様式3-2（４・５月）'!O408&amp;'別紙様式3-2（４・５月）'!P408&amp;'別紙様式3-2（４・５月）'!Q408&amp;"から"&amp;W406)</f>
        <v/>
      </c>
    </row>
    <row r="407" spans="1:33" ht="24.9" customHeight="1">
      <c r="A407" s="592">
        <v>394</v>
      </c>
      <c r="B407" s="488" t="str">
        <f>IF(基本情報入力シート!C446="","",基本情報入力シート!C446)</f>
        <v/>
      </c>
      <c r="C407" s="488"/>
      <c r="D407" s="488"/>
      <c r="E407" s="488"/>
      <c r="F407" s="488"/>
      <c r="G407" s="488"/>
      <c r="H407" s="488"/>
      <c r="I407" s="488"/>
      <c r="J407" s="495" t="str">
        <f>IF(基本情報入力シート!M446="","",基本情報入力シート!M446)</f>
        <v/>
      </c>
      <c r="K407" s="495" t="str">
        <f>IF(基本情報入力シート!R446="","",基本情報入力シート!R446)</f>
        <v/>
      </c>
      <c r="L407" s="495" t="str">
        <f>IF(基本情報入力シート!W446="","",基本情報入力シート!W446)</f>
        <v/>
      </c>
      <c r="M407" s="503" t="str">
        <f>IF(基本情報入力シート!X446="","",基本情報入力シート!X446)</f>
        <v/>
      </c>
      <c r="N407" s="513" t="str">
        <f>IF(基本情報入力シート!Y446="","",基本情報入力シート!Y446)</f>
        <v/>
      </c>
      <c r="O407" s="606"/>
      <c r="P407" s="610"/>
      <c r="Q407" s="610"/>
      <c r="R407" s="614" t="e">
        <v>#N/A</v>
      </c>
      <c r="S407" s="618"/>
      <c r="T407" s="623"/>
      <c r="U407" s="623"/>
      <c r="V407" s="627" t="e">
        <v>#N/A</v>
      </c>
      <c r="W407" s="634"/>
      <c r="X407" s="638"/>
      <c r="Y407" s="614" t="e">
        <v>#N/A</v>
      </c>
      <c r="Z407" s="614"/>
      <c r="AA407" s="618"/>
      <c r="AB407" s="637"/>
      <c r="AC407" s="651" t="e">
        <v>#N/A</v>
      </c>
      <c r="AD407" s="653" t="str">
        <f t="shared" si="12"/>
        <v/>
      </c>
      <c r="AE407" s="583" t="str">
        <f t="shared" si="13"/>
        <v/>
      </c>
      <c r="AF407" s="654" t="str">
        <f>IF(O407="","",'別紙様式3-2（４・５月）'!O409&amp;'別紙様式3-2（４・５月）'!P409&amp;'別紙様式3-2（４・５月）'!Q409&amp;"から"&amp;O407)</f>
        <v/>
      </c>
      <c r="AG407" s="654" t="str">
        <f>IF(OR(W407="",W407="―"),"",'別紙様式3-2（４・５月）'!O409&amp;'別紙様式3-2（４・５月）'!P409&amp;'別紙様式3-2（４・５月）'!Q409&amp;"から"&amp;W407)</f>
        <v/>
      </c>
    </row>
    <row r="408" spans="1:33" ht="24.9" customHeight="1">
      <c r="A408" s="592">
        <v>395</v>
      </c>
      <c r="B408" s="488" t="str">
        <f>IF(基本情報入力シート!C447="","",基本情報入力シート!C447)</f>
        <v/>
      </c>
      <c r="C408" s="488"/>
      <c r="D408" s="488"/>
      <c r="E408" s="488"/>
      <c r="F408" s="488"/>
      <c r="G408" s="488"/>
      <c r="H408" s="488"/>
      <c r="I408" s="488"/>
      <c r="J408" s="495" t="str">
        <f>IF(基本情報入力シート!M447="","",基本情報入力シート!M447)</f>
        <v/>
      </c>
      <c r="K408" s="495" t="str">
        <f>IF(基本情報入力シート!R447="","",基本情報入力シート!R447)</f>
        <v/>
      </c>
      <c r="L408" s="495" t="str">
        <f>IF(基本情報入力シート!W447="","",基本情報入力シート!W447)</f>
        <v/>
      </c>
      <c r="M408" s="503" t="str">
        <f>IF(基本情報入力シート!X447="","",基本情報入力シート!X447)</f>
        <v/>
      </c>
      <c r="N408" s="513" t="str">
        <f>IF(基本情報入力シート!Y447="","",基本情報入力シート!Y447)</f>
        <v/>
      </c>
      <c r="O408" s="606"/>
      <c r="P408" s="610"/>
      <c r="Q408" s="610"/>
      <c r="R408" s="614" t="e">
        <v>#N/A</v>
      </c>
      <c r="S408" s="618"/>
      <c r="T408" s="623"/>
      <c r="U408" s="623"/>
      <c r="V408" s="627" t="e">
        <v>#N/A</v>
      </c>
      <c r="W408" s="634"/>
      <c r="X408" s="638"/>
      <c r="Y408" s="614" t="e">
        <v>#N/A</v>
      </c>
      <c r="Z408" s="614"/>
      <c r="AA408" s="618"/>
      <c r="AB408" s="637"/>
      <c r="AC408" s="651" t="e">
        <v>#N/A</v>
      </c>
      <c r="AD408" s="653" t="str">
        <f t="shared" si="12"/>
        <v/>
      </c>
      <c r="AE408" s="583" t="str">
        <f t="shared" si="13"/>
        <v/>
      </c>
      <c r="AF408" s="654" t="str">
        <f>IF(O408="","",'別紙様式3-2（４・５月）'!O410&amp;'別紙様式3-2（４・５月）'!P410&amp;'別紙様式3-2（４・５月）'!Q410&amp;"から"&amp;O408)</f>
        <v/>
      </c>
      <c r="AG408" s="654" t="str">
        <f>IF(OR(W408="",W408="―"),"",'別紙様式3-2（４・５月）'!O410&amp;'別紙様式3-2（４・５月）'!P410&amp;'別紙様式3-2（４・５月）'!Q410&amp;"から"&amp;W408)</f>
        <v/>
      </c>
    </row>
    <row r="409" spans="1:33" ht="24.9" customHeight="1">
      <c r="A409" s="592">
        <v>396</v>
      </c>
      <c r="B409" s="488" t="str">
        <f>IF(基本情報入力シート!C448="","",基本情報入力シート!C448)</f>
        <v/>
      </c>
      <c r="C409" s="488"/>
      <c r="D409" s="488"/>
      <c r="E409" s="488"/>
      <c r="F409" s="488"/>
      <c r="G409" s="488"/>
      <c r="H409" s="488"/>
      <c r="I409" s="488"/>
      <c r="J409" s="495" t="str">
        <f>IF(基本情報入力シート!M448="","",基本情報入力シート!M448)</f>
        <v/>
      </c>
      <c r="K409" s="495" t="str">
        <f>IF(基本情報入力シート!R448="","",基本情報入力シート!R448)</f>
        <v/>
      </c>
      <c r="L409" s="495" t="str">
        <f>IF(基本情報入力シート!W448="","",基本情報入力シート!W448)</f>
        <v/>
      </c>
      <c r="M409" s="503" t="str">
        <f>IF(基本情報入力シート!X448="","",基本情報入力シート!X448)</f>
        <v/>
      </c>
      <c r="N409" s="513" t="str">
        <f>IF(基本情報入力シート!Y448="","",基本情報入力シート!Y448)</f>
        <v/>
      </c>
      <c r="O409" s="606"/>
      <c r="P409" s="610"/>
      <c r="Q409" s="610"/>
      <c r="R409" s="614" t="e">
        <v>#N/A</v>
      </c>
      <c r="S409" s="618"/>
      <c r="T409" s="623"/>
      <c r="U409" s="623"/>
      <c r="V409" s="627" t="e">
        <v>#N/A</v>
      </c>
      <c r="W409" s="634"/>
      <c r="X409" s="638"/>
      <c r="Y409" s="614" t="e">
        <v>#N/A</v>
      </c>
      <c r="Z409" s="614"/>
      <c r="AA409" s="618"/>
      <c r="AB409" s="637"/>
      <c r="AC409" s="651" t="e">
        <v>#N/A</v>
      </c>
      <c r="AD409" s="653" t="str">
        <f t="shared" si="12"/>
        <v/>
      </c>
      <c r="AE409" s="583" t="str">
        <f t="shared" si="13"/>
        <v/>
      </c>
      <c r="AF409" s="654" t="str">
        <f>IF(O409="","",'別紙様式3-2（４・５月）'!O411&amp;'別紙様式3-2（４・５月）'!P411&amp;'別紙様式3-2（４・５月）'!Q411&amp;"から"&amp;O409)</f>
        <v/>
      </c>
      <c r="AG409" s="654" t="str">
        <f>IF(OR(W409="",W409="―"),"",'別紙様式3-2（４・５月）'!O411&amp;'別紙様式3-2（４・５月）'!P411&amp;'別紙様式3-2（４・５月）'!Q411&amp;"から"&amp;W409)</f>
        <v/>
      </c>
    </row>
    <row r="410" spans="1:33" ht="24.9" customHeight="1">
      <c r="A410" s="592">
        <v>397</v>
      </c>
      <c r="B410" s="488" t="str">
        <f>IF(基本情報入力シート!C449="","",基本情報入力シート!C449)</f>
        <v/>
      </c>
      <c r="C410" s="488"/>
      <c r="D410" s="488"/>
      <c r="E410" s="488"/>
      <c r="F410" s="488"/>
      <c r="G410" s="488"/>
      <c r="H410" s="488"/>
      <c r="I410" s="488"/>
      <c r="J410" s="495" t="str">
        <f>IF(基本情報入力シート!M449="","",基本情報入力シート!M449)</f>
        <v/>
      </c>
      <c r="K410" s="495" t="str">
        <f>IF(基本情報入力シート!R449="","",基本情報入力シート!R449)</f>
        <v/>
      </c>
      <c r="L410" s="495" t="str">
        <f>IF(基本情報入力シート!W449="","",基本情報入力シート!W449)</f>
        <v/>
      </c>
      <c r="M410" s="503" t="str">
        <f>IF(基本情報入力シート!X449="","",基本情報入力シート!X449)</f>
        <v/>
      </c>
      <c r="N410" s="513" t="str">
        <f>IF(基本情報入力シート!Y449="","",基本情報入力シート!Y449)</f>
        <v/>
      </c>
      <c r="O410" s="606"/>
      <c r="P410" s="610"/>
      <c r="Q410" s="610"/>
      <c r="R410" s="614" t="e">
        <v>#N/A</v>
      </c>
      <c r="S410" s="618"/>
      <c r="T410" s="623"/>
      <c r="U410" s="623"/>
      <c r="V410" s="627" t="e">
        <v>#N/A</v>
      </c>
      <c r="W410" s="634"/>
      <c r="X410" s="638"/>
      <c r="Y410" s="614" t="e">
        <v>#N/A</v>
      </c>
      <c r="Z410" s="614"/>
      <c r="AA410" s="618"/>
      <c r="AB410" s="637"/>
      <c r="AC410" s="651" t="e">
        <v>#N/A</v>
      </c>
      <c r="AD410" s="653" t="str">
        <f t="shared" si="12"/>
        <v/>
      </c>
      <c r="AE410" s="583" t="str">
        <f t="shared" si="13"/>
        <v/>
      </c>
      <c r="AF410" s="654" t="str">
        <f>IF(O410="","",'別紙様式3-2（４・５月）'!O412&amp;'別紙様式3-2（４・５月）'!P412&amp;'別紙様式3-2（４・５月）'!Q412&amp;"から"&amp;O410)</f>
        <v/>
      </c>
      <c r="AG410" s="654" t="str">
        <f>IF(OR(W410="",W410="―"),"",'別紙様式3-2（４・５月）'!O412&amp;'別紙様式3-2（４・５月）'!P412&amp;'別紙様式3-2（４・５月）'!Q412&amp;"から"&amp;W410)</f>
        <v/>
      </c>
    </row>
    <row r="411" spans="1:33" ht="24.9" customHeight="1">
      <c r="A411" s="592">
        <v>398</v>
      </c>
      <c r="B411" s="488" t="str">
        <f>IF(基本情報入力シート!C450="","",基本情報入力シート!C450)</f>
        <v/>
      </c>
      <c r="C411" s="488"/>
      <c r="D411" s="488"/>
      <c r="E411" s="488"/>
      <c r="F411" s="488"/>
      <c r="G411" s="488"/>
      <c r="H411" s="488"/>
      <c r="I411" s="488"/>
      <c r="J411" s="495" t="str">
        <f>IF(基本情報入力シート!M450="","",基本情報入力シート!M450)</f>
        <v/>
      </c>
      <c r="K411" s="495" t="str">
        <f>IF(基本情報入力シート!R450="","",基本情報入力シート!R450)</f>
        <v/>
      </c>
      <c r="L411" s="495" t="str">
        <f>IF(基本情報入力シート!W450="","",基本情報入力シート!W450)</f>
        <v/>
      </c>
      <c r="M411" s="503" t="str">
        <f>IF(基本情報入力シート!X450="","",基本情報入力シート!X450)</f>
        <v/>
      </c>
      <c r="N411" s="513" t="str">
        <f>IF(基本情報入力シート!Y450="","",基本情報入力シート!Y450)</f>
        <v/>
      </c>
      <c r="O411" s="606"/>
      <c r="P411" s="610"/>
      <c r="Q411" s="610"/>
      <c r="R411" s="614" t="e">
        <v>#N/A</v>
      </c>
      <c r="S411" s="618"/>
      <c r="T411" s="623"/>
      <c r="U411" s="623"/>
      <c r="V411" s="627" t="e">
        <v>#N/A</v>
      </c>
      <c r="W411" s="634"/>
      <c r="X411" s="638"/>
      <c r="Y411" s="614" t="e">
        <v>#N/A</v>
      </c>
      <c r="Z411" s="614"/>
      <c r="AA411" s="618"/>
      <c r="AB411" s="637"/>
      <c r="AC411" s="651" t="e">
        <v>#N/A</v>
      </c>
      <c r="AD411" s="653" t="str">
        <f t="shared" si="12"/>
        <v/>
      </c>
      <c r="AE411" s="583" t="str">
        <f t="shared" si="13"/>
        <v/>
      </c>
      <c r="AF411" s="654" t="str">
        <f>IF(O411="","",'別紙様式3-2（４・５月）'!O413&amp;'別紙様式3-2（４・５月）'!P413&amp;'別紙様式3-2（４・５月）'!Q413&amp;"から"&amp;O411)</f>
        <v/>
      </c>
      <c r="AG411" s="654" t="str">
        <f>IF(OR(W411="",W411="―"),"",'別紙様式3-2（４・５月）'!O413&amp;'別紙様式3-2（４・５月）'!P413&amp;'別紙様式3-2（４・５月）'!Q413&amp;"から"&amp;W411)</f>
        <v/>
      </c>
    </row>
    <row r="412" spans="1:33" ht="24.9" customHeight="1">
      <c r="A412" s="592">
        <v>399</v>
      </c>
      <c r="B412" s="488" t="str">
        <f>IF(基本情報入力シート!C451="","",基本情報入力シート!C451)</f>
        <v/>
      </c>
      <c r="C412" s="488"/>
      <c r="D412" s="488"/>
      <c r="E412" s="488"/>
      <c r="F412" s="488"/>
      <c r="G412" s="488"/>
      <c r="H412" s="488"/>
      <c r="I412" s="488"/>
      <c r="J412" s="495" t="str">
        <f>IF(基本情報入力シート!M451="","",基本情報入力シート!M451)</f>
        <v/>
      </c>
      <c r="K412" s="495" t="str">
        <f>IF(基本情報入力シート!R451="","",基本情報入力シート!R451)</f>
        <v/>
      </c>
      <c r="L412" s="495" t="str">
        <f>IF(基本情報入力シート!W451="","",基本情報入力シート!W451)</f>
        <v/>
      </c>
      <c r="M412" s="503" t="str">
        <f>IF(基本情報入力シート!X451="","",基本情報入力シート!X451)</f>
        <v/>
      </c>
      <c r="N412" s="513" t="str">
        <f>IF(基本情報入力シート!Y451="","",基本情報入力シート!Y451)</f>
        <v/>
      </c>
      <c r="O412" s="606"/>
      <c r="P412" s="610"/>
      <c r="Q412" s="610"/>
      <c r="R412" s="614" t="e">
        <v>#N/A</v>
      </c>
      <c r="S412" s="618"/>
      <c r="T412" s="623"/>
      <c r="U412" s="623"/>
      <c r="V412" s="627" t="e">
        <v>#N/A</v>
      </c>
      <c r="W412" s="634"/>
      <c r="X412" s="638"/>
      <c r="Y412" s="614" t="e">
        <v>#N/A</v>
      </c>
      <c r="Z412" s="614"/>
      <c r="AA412" s="618"/>
      <c r="AB412" s="637"/>
      <c r="AC412" s="651" t="e">
        <v>#N/A</v>
      </c>
      <c r="AD412" s="653" t="str">
        <f t="shared" si="12"/>
        <v/>
      </c>
      <c r="AE412" s="583" t="str">
        <f t="shared" si="13"/>
        <v/>
      </c>
      <c r="AF412" s="654" t="str">
        <f>IF(O412="","",'別紙様式3-2（４・５月）'!O414&amp;'別紙様式3-2（４・５月）'!P414&amp;'別紙様式3-2（４・５月）'!Q414&amp;"から"&amp;O412)</f>
        <v/>
      </c>
      <c r="AG412" s="654" t="str">
        <f>IF(OR(W412="",W412="―"),"",'別紙様式3-2（４・５月）'!O414&amp;'別紙様式3-2（４・５月）'!P414&amp;'別紙様式3-2（４・５月）'!Q414&amp;"から"&amp;W412)</f>
        <v/>
      </c>
    </row>
    <row r="413" spans="1:33" ht="24.9" customHeight="1">
      <c r="A413" s="592">
        <v>400</v>
      </c>
      <c r="B413" s="488" t="str">
        <f>IF(基本情報入力シート!C452="","",基本情報入力シート!C452)</f>
        <v/>
      </c>
      <c r="C413" s="488"/>
      <c r="D413" s="488"/>
      <c r="E413" s="488"/>
      <c r="F413" s="488"/>
      <c r="G413" s="488"/>
      <c r="H413" s="488"/>
      <c r="I413" s="488"/>
      <c r="J413" s="495" t="str">
        <f>IF(基本情報入力シート!M452="","",基本情報入力シート!M452)</f>
        <v/>
      </c>
      <c r="K413" s="495" t="str">
        <f>IF(基本情報入力シート!R452="","",基本情報入力シート!R452)</f>
        <v/>
      </c>
      <c r="L413" s="495" t="str">
        <f>IF(基本情報入力シート!W452="","",基本情報入力シート!W452)</f>
        <v/>
      </c>
      <c r="M413" s="503" t="str">
        <f>IF(基本情報入力シート!X452="","",基本情報入力シート!X452)</f>
        <v/>
      </c>
      <c r="N413" s="513" t="str">
        <f>IF(基本情報入力シート!Y452="","",基本情報入力シート!Y452)</f>
        <v/>
      </c>
      <c r="O413" s="606"/>
      <c r="P413" s="610"/>
      <c r="Q413" s="610"/>
      <c r="R413" s="614" t="e">
        <v>#N/A</v>
      </c>
      <c r="S413" s="618"/>
      <c r="T413" s="623"/>
      <c r="U413" s="623"/>
      <c r="V413" s="627" t="e">
        <v>#N/A</v>
      </c>
      <c r="W413" s="634"/>
      <c r="X413" s="638"/>
      <c r="Y413" s="614" t="e">
        <v>#N/A</v>
      </c>
      <c r="Z413" s="614"/>
      <c r="AA413" s="618"/>
      <c r="AB413" s="637"/>
      <c r="AC413" s="651" t="e">
        <v>#N/A</v>
      </c>
      <c r="AD413" s="653" t="str">
        <f t="shared" si="12"/>
        <v/>
      </c>
      <c r="AE413" s="583" t="str">
        <f t="shared" si="13"/>
        <v/>
      </c>
      <c r="AF413" s="654" t="str">
        <f>IF(O413="","",'別紙様式3-2（４・５月）'!O415&amp;'別紙様式3-2（４・５月）'!P415&amp;'別紙様式3-2（４・５月）'!Q415&amp;"から"&amp;O413)</f>
        <v/>
      </c>
      <c r="AG413" s="654" t="str">
        <f>IF(OR(W413="",W413="―"),"",'別紙様式3-2（４・５月）'!O415&amp;'別紙様式3-2（４・５月）'!P415&amp;'別紙様式3-2（４・５月）'!Q415&amp;"から"&amp;W413)</f>
        <v/>
      </c>
    </row>
    <row r="414" spans="1:33" ht="24.9" customHeight="1">
      <c r="A414" s="592">
        <v>401</v>
      </c>
      <c r="B414" s="488" t="str">
        <f>IF(基本情報入力シート!C453="","",基本情報入力シート!C453)</f>
        <v/>
      </c>
      <c r="C414" s="488"/>
      <c r="D414" s="488"/>
      <c r="E414" s="488"/>
      <c r="F414" s="488"/>
      <c r="G414" s="488"/>
      <c r="H414" s="488"/>
      <c r="I414" s="488"/>
      <c r="J414" s="495" t="str">
        <f>IF(基本情報入力シート!M453="","",基本情報入力シート!M453)</f>
        <v/>
      </c>
      <c r="K414" s="495" t="str">
        <f>IF(基本情報入力シート!R453="","",基本情報入力シート!R453)</f>
        <v/>
      </c>
      <c r="L414" s="495" t="str">
        <f>IF(基本情報入力シート!W453="","",基本情報入力シート!W453)</f>
        <v/>
      </c>
      <c r="M414" s="503" t="str">
        <f>IF(基本情報入力シート!X453="","",基本情報入力シート!X453)</f>
        <v/>
      </c>
      <c r="N414" s="513" t="str">
        <f>IF(基本情報入力シート!Y453="","",基本情報入力シート!Y453)</f>
        <v/>
      </c>
      <c r="O414" s="606"/>
      <c r="P414" s="610"/>
      <c r="Q414" s="610"/>
      <c r="R414" s="614" t="e">
        <v>#N/A</v>
      </c>
      <c r="S414" s="618"/>
      <c r="T414" s="623"/>
      <c r="U414" s="623"/>
      <c r="V414" s="627" t="e">
        <v>#N/A</v>
      </c>
      <c r="W414" s="634"/>
      <c r="X414" s="638"/>
      <c r="Y414" s="614" t="e">
        <v>#N/A</v>
      </c>
      <c r="Z414" s="614"/>
      <c r="AA414" s="618"/>
      <c r="AB414" s="637"/>
      <c r="AC414" s="651" t="e">
        <v>#N/A</v>
      </c>
      <c r="AD414" s="653" t="str">
        <f t="shared" si="12"/>
        <v/>
      </c>
      <c r="AE414" s="583" t="str">
        <f t="shared" si="13"/>
        <v/>
      </c>
      <c r="AF414" s="654" t="str">
        <f>IF(O414="","",'別紙様式3-2（４・５月）'!O416&amp;'別紙様式3-2（４・５月）'!P416&amp;'別紙様式3-2（４・５月）'!Q416&amp;"から"&amp;O414)</f>
        <v/>
      </c>
      <c r="AG414" s="654" t="str">
        <f>IF(OR(W414="",W414="―"),"",'別紙様式3-2（４・５月）'!O416&amp;'別紙様式3-2（４・５月）'!P416&amp;'別紙様式3-2（４・５月）'!Q416&amp;"から"&amp;W414)</f>
        <v/>
      </c>
    </row>
    <row r="415" spans="1:33" ht="24.9" customHeight="1">
      <c r="A415" s="592">
        <v>402</v>
      </c>
      <c r="B415" s="488" t="str">
        <f>IF(基本情報入力シート!C454="","",基本情報入力シート!C454)</f>
        <v/>
      </c>
      <c r="C415" s="488"/>
      <c r="D415" s="488"/>
      <c r="E415" s="488"/>
      <c r="F415" s="488"/>
      <c r="G415" s="488"/>
      <c r="H415" s="488"/>
      <c r="I415" s="488"/>
      <c r="J415" s="495" t="str">
        <f>IF(基本情報入力シート!M454="","",基本情報入力シート!M454)</f>
        <v/>
      </c>
      <c r="K415" s="495" t="str">
        <f>IF(基本情報入力シート!R454="","",基本情報入力シート!R454)</f>
        <v/>
      </c>
      <c r="L415" s="495" t="str">
        <f>IF(基本情報入力シート!W454="","",基本情報入力シート!W454)</f>
        <v/>
      </c>
      <c r="M415" s="503" t="str">
        <f>IF(基本情報入力シート!X454="","",基本情報入力シート!X454)</f>
        <v/>
      </c>
      <c r="N415" s="513" t="str">
        <f>IF(基本情報入力シート!Y454="","",基本情報入力シート!Y454)</f>
        <v/>
      </c>
      <c r="O415" s="606"/>
      <c r="P415" s="610"/>
      <c r="Q415" s="610"/>
      <c r="R415" s="614" t="e">
        <v>#N/A</v>
      </c>
      <c r="S415" s="618"/>
      <c r="T415" s="623"/>
      <c r="U415" s="623"/>
      <c r="V415" s="627" t="e">
        <v>#N/A</v>
      </c>
      <c r="W415" s="634"/>
      <c r="X415" s="638"/>
      <c r="Y415" s="614" t="e">
        <v>#N/A</v>
      </c>
      <c r="Z415" s="614"/>
      <c r="AA415" s="618"/>
      <c r="AB415" s="637"/>
      <c r="AC415" s="651" t="e">
        <v>#N/A</v>
      </c>
      <c r="AD415" s="653" t="str">
        <f t="shared" si="12"/>
        <v/>
      </c>
      <c r="AE415" s="583" t="str">
        <f t="shared" si="13"/>
        <v/>
      </c>
      <c r="AF415" s="654" t="str">
        <f>IF(O415="","",'別紙様式3-2（４・５月）'!O417&amp;'別紙様式3-2（４・５月）'!P417&amp;'別紙様式3-2（４・５月）'!Q417&amp;"から"&amp;O415)</f>
        <v/>
      </c>
      <c r="AG415" s="654" t="str">
        <f>IF(OR(W415="",W415="―"),"",'別紙様式3-2（４・５月）'!O417&amp;'別紙様式3-2（４・５月）'!P417&amp;'別紙様式3-2（４・５月）'!Q417&amp;"から"&amp;W415)</f>
        <v/>
      </c>
    </row>
    <row r="416" spans="1:33" ht="24.9" customHeight="1">
      <c r="A416" s="592">
        <v>403</v>
      </c>
      <c r="B416" s="488" t="str">
        <f>IF(基本情報入力シート!C455="","",基本情報入力シート!C455)</f>
        <v/>
      </c>
      <c r="C416" s="488"/>
      <c r="D416" s="488"/>
      <c r="E416" s="488"/>
      <c r="F416" s="488"/>
      <c r="G416" s="488"/>
      <c r="H416" s="488"/>
      <c r="I416" s="488"/>
      <c r="J416" s="495" t="str">
        <f>IF(基本情報入力シート!M455="","",基本情報入力シート!M455)</f>
        <v/>
      </c>
      <c r="K416" s="495" t="str">
        <f>IF(基本情報入力シート!R455="","",基本情報入力シート!R455)</f>
        <v/>
      </c>
      <c r="L416" s="495" t="str">
        <f>IF(基本情報入力シート!W455="","",基本情報入力シート!W455)</f>
        <v/>
      </c>
      <c r="M416" s="503" t="str">
        <f>IF(基本情報入力シート!X455="","",基本情報入力シート!X455)</f>
        <v/>
      </c>
      <c r="N416" s="513" t="str">
        <f>IF(基本情報入力シート!Y455="","",基本情報入力シート!Y455)</f>
        <v/>
      </c>
      <c r="O416" s="606"/>
      <c r="P416" s="610"/>
      <c r="Q416" s="610"/>
      <c r="R416" s="614" t="e">
        <v>#N/A</v>
      </c>
      <c r="S416" s="618"/>
      <c r="T416" s="623"/>
      <c r="U416" s="623"/>
      <c r="V416" s="627" t="e">
        <v>#N/A</v>
      </c>
      <c r="W416" s="634"/>
      <c r="X416" s="638"/>
      <c r="Y416" s="614" t="e">
        <v>#N/A</v>
      </c>
      <c r="Z416" s="614"/>
      <c r="AA416" s="618"/>
      <c r="AB416" s="637"/>
      <c r="AC416" s="651" t="e">
        <v>#N/A</v>
      </c>
      <c r="AD416" s="653" t="str">
        <f t="shared" si="12"/>
        <v/>
      </c>
      <c r="AE416" s="583" t="str">
        <f t="shared" si="13"/>
        <v/>
      </c>
      <c r="AF416" s="654" t="str">
        <f>IF(O416="","",'別紙様式3-2（４・５月）'!O418&amp;'別紙様式3-2（４・５月）'!P418&amp;'別紙様式3-2（４・５月）'!Q418&amp;"から"&amp;O416)</f>
        <v/>
      </c>
      <c r="AG416" s="654" t="str">
        <f>IF(OR(W416="",W416="―"),"",'別紙様式3-2（４・５月）'!O418&amp;'別紙様式3-2（４・５月）'!P418&amp;'別紙様式3-2（４・５月）'!Q418&amp;"から"&amp;W416)</f>
        <v/>
      </c>
    </row>
    <row r="417" spans="1:33" ht="24.9" customHeight="1">
      <c r="A417" s="592">
        <v>404</v>
      </c>
      <c r="B417" s="488" t="str">
        <f>IF(基本情報入力シート!C456="","",基本情報入力シート!C456)</f>
        <v/>
      </c>
      <c r="C417" s="488"/>
      <c r="D417" s="488"/>
      <c r="E417" s="488"/>
      <c r="F417" s="488"/>
      <c r="G417" s="488"/>
      <c r="H417" s="488"/>
      <c r="I417" s="488"/>
      <c r="J417" s="495" t="str">
        <f>IF(基本情報入力シート!M456="","",基本情報入力シート!M456)</f>
        <v/>
      </c>
      <c r="K417" s="495" t="str">
        <f>IF(基本情報入力シート!R456="","",基本情報入力シート!R456)</f>
        <v/>
      </c>
      <c r="L417" s="495" t="str">
        <f>IF(基本情報入力シート!W456="","",基本情報入力シート!W456)</f>
        <v/>
      </c>
      <c r="M417" s="503" t="str">
        <f>IF(基本情報入力シート!X456="","",基本情報入力シート!X456)</f>
        <v/>
      </c>
      <c r="N417" s="513" t="str">
        <f>IF(基本情報入力シート!Y456="","",基本情報入力シート!Y456)</f>
        <v/>
      </c>
      <c r="O417" s="606"/>
      <c r="P417" s="610"/>
      <c r="Q417" s="610"/>
      <c r="R417" s="614" t="e">
        <v>#N/A</v>
      </c>
      <c r="S417" s="618"/>
      <c r="T417" s="623"/>
      <c r="U417" s="623"/>
      <c r="V417" s="627" t="e">
        <v>#N/A</v>
      </c>
      <c r="W417" s="634"/>
      <c r="X417" s="638"/>
      <c r="Y417" s="614" t="e">
        <v>#N/A</v>
      </c>
      <c r="Z417" s="614"/>
      <c r="AA417" s="618"/>
      <c r="AB417" s="637"/>
      <c r="AC417" s="651" t="e">
        <v>#N/A</v>
      </c>
      <c r="AD417" s="653" t="str">
        <f t="shared" si="12"/>
        <v/>
      </c>
      <c r="AE417" s="583" t="str">
        <f t="shared" si="13"/>
        <v/>
      </c>
      <c r="AF417" s="654" t="str">
        <f>IF(O417="","",'別紙様式3-2（４・５月）'!O419&amp;'別紙様式3-2（４・５月）'!P419&amp;'別紙様式3-2（４・５月）'!Q419&amp;"から"&amp;O417)</f>
        <v/>
      </c>
      <c r="AG417" s="654" t="str">
        <f>IF(OR(W417="",W417="―"),"",'別紙様式3-2（４・５月）'!O419&amp;'別紙様式3-2（４・５月）'!P419&amp;'別紙様式3-2（４・５月）'!Q419&amp;"から"&amp;W417)</f>
        <v/>
      </c>
    </row>
    <row r="418" spans="1:33" ht="24.9" customHeight="1">
      <c r="A418" s="592">
        <v>405</v>
      </c>
      <c r="B418" s="488" t="str">
        <f>IF(基本情報入力シート!C457="","",基本情報入力シート!C457)</f>
        <v/>
      </c>
      <c r="C418" s="488"/>
      <c r="D418" s="488"/>
      <c r="E418" s="488"/>
      <c r="F418" s="488"/>
      <c r="G418" s="488"/>
      <c r="H418" s="488"/>
      <c r="I418" s="488"/>
      <c r="J418" s="495" t="str">
        <f>IF(基本情報入力シート!M457="","",基本情報入力シート!M457)</f>
        <v/>
      </c>
      <c r="K418" s="495" t="str">
        <f>IF(基本情報入力シート!R457="","",基本情報入力シート!R457)</f>
        <v/>
      </c>
      <c r="L418" s="495" t="str">
        <f>IF(基本情報入力シート!W457="","",基本情報入力シート!W457)</f>
        <v/>
      </c>
      <c r="M418" s="503" t="str">
        <f>IF(基本情報入力シート!X457="","",基本情報入力シート!X457)</f>
        <v/>
      </c>
      <c r="N418" s="513" t="str">
        <f>IF(基本情報入力シート!Y457="","",基本情報入力シート!Y457)</f>
        <v/>
      </c>
      <c r="O418" s="606"/>
      <c r="P418" s="610"/>
      <c r="Q418" s="610"/>
      <c r="R418" s="614" t="e">
        <v>#N/A</v>
      </c>
      <c r="S418" s="618"/>
      <c r="T418" s="623"/>
      <c r="U418" s="623"/>
      <c r="V418" s="627" t="e">
        <v>#N/A</v>
      </c>
      <c r="W418" s="634"/>
      <c r="X418" s="638"/>
      <c r="Y418" s="614" t="e">
        <v>#N/A</v>
      </c>
      <c r="Z418" s="614"/>
      <c r="AA418" s="618"/>
      <c r="AB418" s="637"/>
      <c r="AC418" s="651" t="e">
        <v>#N/A</v>
      </c>
      <c r="AD418" s="653" t="str">
        <f t="shared" si="12"/>
        <v/>
      </c>
      <c r="AE418" s="583" t="str">
        <f t="shared" si="13"/>
        <v/>
      </c>
      <c r="AF418" s="654" t="str">
        <f>IF(O418="","",'別紙様式3-2（４・５月）'!O420&amp;'別紙様式3-2（４・５月）'!P420&amp;'別紙様式3-2（４・５月）'!Q420&amp;"から"&amp;O418)</f>
        <v/>
      </c>
      <c r="AG418" s="654" t="str">
        <f>IF(OR(W418="",W418="―"),"",'別紙様式3-2（４・５月）'!O420&amp;'別紙様式3-2（４・５月）'!P420&amp;'別紙様式3-2（４・５月）'!Q420&amp;"から"&amp;W418)</f>
        <v/>
      </c>
    </row>
    <row r="419" spans="1:33" ht="24.9" customHeight="1">
      <c r="A419" s="592">
        <v>406</v>
      </c>
      <c r="B419" s="488" t="str">
        <f>IF(基本情報入力シート!C458="","",基本情報入力シート!C458)</f>
        <v/>
      </c>
      <c r="C419" s="488"/>
      <c r="D419" s="488"/>
      <c r="E419" s="488"/>
      <c r="F419" s="488"/>
      <c r="G419" s="488"/>
      <c r="H419" s="488"/>
      <c r="I419" s="488"/>
      <c r="J419" s="495" t="str">
        <f>IF(基本情報入力シート!M458="","",基本情報入力シート!M458)</f>
        <v/>
      </c>
      <c r="K419" s="495" t="str">
        <f>IF(基本情報入力シート!R458="","",基本情報入力シート!R458)</f>
        <v/>
      </c>
      <c r="L419" s="495" t="str">
        <f>IF(基本情報入力シート!W458="","",基本情報入力シート!W458)</f>
        <v/>
      </c>
      <c r="M419" s="503" t="str">
        <f>IF(基本情報入力シート!X458="","",基本情報入力シート!X458)</f>
        <v/>
      </c>
      <c r="N419" s="513" t="str">
        <f>IF(基本情報入力シート!Y458="","",基本情報入力シート!Y458)</f>
        <v/>
      </c>
      <c r="O419" s="606"/>
      <c r="P419" s="610"/>
      <c r="Q419" s="610"/>
      <c r="R419" s="614" t="e">
        <v>#N/A</v>
      </c>
      <c r="S419" s="618"/>
      <c r="T419" s="623"/>
      <c r="U419" s="623"/>
      <c r="V419" s="627" t="e">
        <v>#N/A</v>
      </c>
      <c r="W419" s="634"/>
      <c r="X419" s="638"/>
      <c r="Y419" s="614" t="e">
        <v>#N/A</v>
      </c>
      <c r="Z419" s="614"/>
      <c r="AA419" s="618"/>
      <c r="AB419" s="637"/>
      <c r="AC419" s="651" t="e">
        <v>#N/A</v>
      </c>
      <c r="AD419" s="653" t="str">
        <f t="shared" si="12"/>
        <v/>
      </c>
      <c r="AE419" s="583" t="str">
        <f t="shared" si="13"/>
        <v/>
      </c>
      <c r="AF419" s="654" t="str">
        <f>IF(O419="","",'別紙様式3-2（４・５月）'!O421&amp;'別紙様式3-2（４・５月）'!P421&amp;'別紙様式3-2（４・５月）'!Q421&amp;"から"&amp;O419)</f>
        <v/>
      </c>
      <c r="AG419" s="654" t="str">
        <f>IF(OR(W419="",W419="―"),"",'別紙様式3-2（４・５月）'!O421&amp;'別紙様式3-2（４・５月）'!P421&amp;'別紙様式3-2（４・５月）'!Q421&amp;"から"&amp;W419)</f>
        <v/>
      </c>
    </row>
    <row r="420" spans="1:33" ht="24.9" customHeight="1">
      <c r="A420" s="592">
        <v>407</v>
      </c>
      <c r="B420" s="488" t="str">
        <f>IF(基本情報入力シート!C459="","",基本情報入力シート!C459)</f>
        <v/>
      </c>
      <c r="C420" s="488"/>
      <c r="D420" s="488"/>
      <c r="E420" s="488"/>
      <c r="F420" s="488"/>
      <c r="G420" s="488"/>
      <c r="H420" s="488"/>
      <c r="I420" s="488"/>
      <c r="J420" s="495" t="str">
        <f>IF(基本情報入力シート!M459="","",基本情報入力シート!M459)</f>
        <v/>
      </c>
      <c r="K420" s="495" t="str">
        <f>IF(基本情報入力シート!R459="","",基本情報入力シート!R459)</f>
        <v/>
      </c>
      <c r="L420" s="495" t="str">
        <f>IF(基本情報入力シート!W459="","",基本情報入力シート!W459)</f>
        <v/>
      </c>
      <c r="M420" s="503" t="str">
        <f>IF(基本情報入力シート!X459="","",基本情報入力シート!X459)</f>
        <v/>
      </c>
      <c r="N420" s="513" t="str">
        <f>IF(基本情報入力シート!Y459="","",基本情報入力シート!Y459)</f>
        <v/>
      </c>
      <c r="O420" s="606"/>
      <c r="P420" s="610"/>
      <c r="Q420" s="610"/>
      <c r="R420" s="614" t="e">
        <v>#N/A</v>
      </c>
      <c r="S420" s="618"/>
      <c r="T420" s="623"/>
      <c r="U420" s="623"/>
      <c r="V420" s="627" t="e">
        <v>#N/A</v>
      </c>
      <c r="W420" s="634"/>
      <c r="X420" s="638"/>
      <c r="Y420" s="614" t="e">
        <v>#N/A</v>
      </c>
      <c r="Z420" s="614"/>
      <c r="AA420" s="618"/>
      <c r="AB420" s="637"/>
      <c r="AC420" s="651" t="e">
        <v>#N/A</v>
      </c>
      <c r="AD420" s="653" t="str">
        <f t="shared" si="12"/>
        <v/>
      </c>
      <c r="AE420" s="583" t="str">
        <f t="shared" si="13"/>
        <v/>
      </c>
      <c r="AF420" s="654" t="str">
        <f>IF(O420="","",'別紙様式3-2（４・５月）'!O422&amp;'別紙様式3-2（４・５月）'!P422&amp;'別紙様式3-2（４・５月）'!Q422&amp;"から"&amp;O420)</f>
        <v/>
      </c>
      <c r="AG420" s="654" t="str">
        <f>IF(OR(W420="",W420="―"),"",'別紙様式3-2（４・５月）'!O422&amp;'別紙様式3-2（４・５月）'!P422&amp;'別紙様式3-2（４・５月）'!Q422&amp;"から"&amp;W420)</f>
        <v/>
      </c>
    </row>
    <row r="421" spans="1:33" ht="24.9" customHeight="1">
      <c r="A421" s="592">
        <v>408</v>
      </c>
      <c r="B421" s="488" t="str">
        <f>IF(基本情報入力シート!C460="","",基本情報入力シート!C460)</f>
        <v/>
      </c>
      <c r="C421" s="488"/>
      <c r="D421" s="488"/>
      <c r="E421" s="488"/>
      <c r="F421" s="488"/>
      <c r="G421" s="488"/>
      <c r="H421" s="488"/>
      <c r="I421" s="488"/>
      <c r="J421" s="495" t="str">
        <f>IF(基本情報入力シート!M460="","",基本情報入力シート!M460)</f>
        <v/>
      </c>
      <c r="K421" s="495" t="str">
        <f>IF(基本情報入力シート!R460="","",基本情報入力シート!R460)</f>
        <v/>
      </c>
      <c r="L421" s="495" t="str">
        <f>IF(基本情報入力シート!W460="","",基本情報入力シート!W460)</f>
        <v/>
      </c>
      <c r="M421" s="503" t="str">
        <f>IF(基本情報入力シート!X460="","",基本情報入力シート!X460)</f>
        <v/>
      </c>
      <c r="N421" s="513" t="str">
        <f>IF(基本情報入力シート!Y460="","",基本情報入力シート!Y460)</f>
        <v/>
      </c>
      <c r="O421" s="606"/>
      <c r="P421" s="610"/>
      <c r="Q421" s="610"/>
      <c r="R421" s="614" t="e">
        <v>#N/A</v>
      </c>
      <c r="S421" s="618"/>
      <c r="T421" s="623"/>
      <c r="U421" s="623"/>
      <c r="V421" s="627" t="e">
        <v>#N/A</v>
      </c>
      <c r="W421" s="634"/>
      <c r="X421" s="638"/>
      <c r="Y421" s="614" t="e">
        <v>#N/A</v>
      </c>
      <c r="Z421" s="614"/>
      <c r="AA421" s="618"/>
      <c r="AB421" s="637"/>
      <c r="AC421" s="651" t="e">
        <v>#N/A</v>
      </c>
      <c r="AD421" s="653" t="str">
        <f t="shared" si="12"/>
        <v/>
      </c>
      <c r="AE421" s="583" t="str">
        <f t="shared" si="13"/>
        <v/>
      </c>
      <c r="AF421" s="654" t="str">
        <f>IF(O421="","",'別紙様式3-2（４・５月）'!O423&amp;'別紙様式3-2（４・５月）'!P423&amp;'別紙様式3-2（４・５月）'!Q423&amp;"から"&amp;O421)</f>
        <v/>
      </c>
      <c r="AG421" s="654" t="str">
        <f>IF(OR(W421="",W421="―"),"",'別紙様式3-2（４・５月）'!O423&amp;'別紙様式3-2（４・５月）'!P423&amp;'別紙様式3-2（４・５月）'!Q423&amp;"から"&amp;W421)</f>
        <v/>
      </c>
    </row>
    <row r="422" spans="1:33" ht="24.9" customHeight="1">
      <c r="A422" s="592">
        <v>409</v>
      </c>
      <c r="B422" s="488" t="str">
        <f>IF(基本情報入力シート!C461="","",基本情報入力シート!C461)</f>
        <v/>
      </c>
      <c r="C422" s="488"/>
      <c r="D422" s="488"/>
      <c r="E422" s="488"/>
      <c r="F422" s="488"/>
      <c r="G422" s="488"/>
      <c r="H422" s="488"/>
      <c r="I422" s="488"/>
      <c r="J422" s="495" t="str">
        <f>IF(基本情報入力シート!M461="","",基本情報入力シート!M461)</f>
        <v/>
      </c>
      <c r="K422" s="495" t="str">
        <f>IF(基本情報入力シート!R461="","",基本情報入力シート!R461)</f>
        <v/>
      </c>
      <c r="L422" s="495" t="str">
        <f>IF(基本情報入力シート!W461="","",基本情報入力シート!W461)</f>
        <v/>
      </c>
      <c r="M422" s="503" t="str">
        <f>IF(基本情報入力シート!X461="","",基本情報入力シート!X461)</f>
        <v/>
      </c>
      <c r="N422" s="513" t="str">
        <f>IF(基本情報入力シート!Y461="","",基本情報入力シート!Y461)</f>
        <v/>
      </c>
      <c r="O422" s="606"/>
      <c r="P422" s="610"/>
      <c r="Q422" s="610"/>
      <c r="R422" s="614" t="e">
        <v>#N/A</v>
      </c>
      <c r="S422" s="618"/>
      <c r="T422" s="623"/>
      <c r="U422" s="623"/>
      <c r="V422" s="627" t="e">
        <v>#N/A</v>
      </c>
      <c r="W422" s="634"/>
      <c r="X422" s="638"/>
      <c r="Y422" s="614" t="e">
        <v>#N/A</v>
      </c>
      <c r="Z422" s="614"/>
      <c r="AA422" s="618"/>
      <c r="AB422" s="637"/>
      <c r="AC422" s="651" t="e">
        <v>#N/A</v>
      </c>
      <c r="AD422" s="653" t="str">
        <f t="shared" si="12"/>
        <v/>
      </c>
      <c r="AE422" s="583" t="str">
        <f t="shared" si="13"/>
        <v/>
      </c>
      <c r="AF422" s="654" t="str">
        <f>IF(O422="","",'別紙様式3-2（４・５月）'!O424&amp;'別紙様式3-2（４・５月）'!P424&amp;'別紙様式3-2（４・５月）'!Q424&amp;"から"&amp;O422)</f>
        <v/>
      </c>
      <c r="AG422" s="654" t="str">
        <f>IF(OR(W422="",W422="―"),"",'別紙様式3-2（４・５月）'!O424&amp;'別紙様式3-2（４・５月）'!P424&amp;'別紙様式3-2（４・５月）'!Q424&amp;"から"&amp;W422)</f>
        <v/>
      </c>
    </row>
    <row r="423" spans="1:33" ht="24.9" customHeight="1">
      <c r="A423" s="592">
        <v>410</v>
      </c>
      <c r="B423" s="488" t="str">
        <f>IF(基本情報入力シート!C462="","",基本情報入力シート!C462)</f>
        <v/>
      </c>
      <c r="C423" s="488"/>
      <c r="D423" s="488"/>
      <c r="E423" s="488"/>
      <c r="F423" s="488"/>
      <c r="G423" s="488"/>
      <c r="H423" s="488"/>
      <c r="I423" s="488"/>
      <c r="J423" s="495" t="str">
        <f>IF(基本情報入力シート!M462="","",基本情報入力シート!M462)</f>
        <v/>
      </c>
      <c r="K423" s="495" t="str">
        <f>IF(基本情報入力シート!R462="","",基本情報入力シート!R462)</f>
        <v/>
      </c>
      <c r="L423" s="495" t="str">
        <f>IF(基本情報入力シート!W462="","",基本情報入力シート!W462)</f>
        <v/>
      </c>
      <c r="M423" s="503" t="str">
        <f>IF(基本情報入力シート!X462="","",基本情報入力シート!X462)</f>
        <v/>
      </c>
      <c r="N423" s="513" t="str">
        <f>IF(基本情報入力シート!Y462="","",基本情報入力シート!Y462)</f>
        <v/>
      </c>
      <c r="O423" s="606"/>
      <c r="P423" s="610"/>
      <c r="Q423" s="610"/>
      <c r="R423" s="614" t="e">
        <v>#N/A</v>
      </c>
      <c r="S423" s="618"/>
      <c r="T423" s="623"/>
      <c r="U423" s="623"/>
      <c r="V423" s="627" t="e">
        <v>#N/A</v>
      </c>
      <c r="W423" s="634"/>
      <c r="X423" s="638"/>
      <c r="Y423" s="614" t="e">
        <v>#N/A</v>
      </c>
      <c r="Z423" s="614"/>
      <c r="AA423" s="618"/>
      <c r="AB423" s="637"/>
      <c r="AC423" s="651" t="e">
        <v>#N/A</v>
      </c>
      <c r="AD423" s="653" t="str">
        <f t="shared" si="12"/>
        <v/>
      </c>
      <c r="AE423" s="583" t="str">
        <f t="shared" si="13"/>
        <v/>
      </c>
      <c r="AF423" s="654" t="str">
        <f>IF(O423="","",'別紙様式3-2（４・５月）'!O425&amp;'別紙様式3-2（４・５月）'!P425&amp;'別紙様式3-2（４・５月）'!Q425&amp;"から"&amp;O423)</f>
        <v/>
      </c>
      <c r="AG423" s="654" t="str">
        <f>IF(OR(W423="",W423="―"),"",'別紙様式3-2（４・５月）'!O425&amp;'別紙様式3-2（４・５月）'!P425&amp;'別紙様式3-2（４・５月）'!Q425&amp;"から"&amp;W423)</f>
        <v/>
      </c>
    </row>
    <row r="424" spans="1:33" ht="24.9" customHeight="1">
      <c r="A424" s="592">
        <v>411</v>
      </c>
      <c r="B424" s="488" t="str">
        <f>IF(基本情報入力シート!C463="","",基本情報入力シート!C463)</f>
        <v/>
      </c>
      <c r="C424" s="488"/>
      <c r="D424" s="488"/>
      <c r="E424" s="488"/>
      <c r="F424" s="488"/>
      <c r="G424" s="488"/>
      <c r="H424" s="488"/>
      <c r="I424" s="488"/>
      <c r="J424" s="495" t="str">
        <f>IF(基本情報入力シート!M463="","",基本情報入力シート!M463)</f>
        <v/>
      </c>
      <c r="K424" s="495" t="str">
        <f>IF(基本情報入力シート!R463="","",基本情報入力シート!R463)</f>
        <v/>
      </c>
      <c r="L424" s="495" t="str">
        <f>IF(基本情報入力シート!W463="","",基本情報入力シート!W463)</f>
        <v/>
      </c>
      <c r="M424" s="503" t="str">
        <f>IF(基本情報入力シート!X463="","",基本情報入力シート!X463)</f>
        <v/>
      </c>
      <c r="N424" s="513" t="str">
        <f>IF(基本情報入力シート!Y463="","",基本情報入力シート!Y463)</f>
        <v/>
      </c>
      <c r="O424" s="606"/>
      <c r="P424" s="610"/>
      <c r="Q424" s="610"/>
      <c r="R424" s="614" t="e">
        <v>#N/A</v>
      </c>
      <c r="S424" s="618"/>
      <c r="T424" s="623"/>
      <c r="U424" s="623"/>
      <c r="V424" s="627" t="e">
        <v>#N/A</v>
      </c>
      <c r="W424" s="634"/>
      <c r="X424" s="638"/>
      <c r="Y424" s="614" t="e">
        <v>#N/A</v>
      </c>
      <c r="Z424" s="614"/>
      <c r="AA424" s="618"/>
      <c r="AB424" s="637"/>
      <c r="AC424" s="651" t="e">
        <v>#N/A</v>
      </c>
      <c r="AD424" s="653" t="str">
        <f t="shared" si="12"/>
        <v/>
      </c>
      <c r="AE424" s="583" t="str">
        <f t="shared" si="13"/>
        <v/>
      </c>
      <c r="AF424" s="654" t="str">
        <f>IF(O424="","",'別紙様式3-2（４・５月）'!O426&amp;'別紙様式3-2（４・５月）'!P426&amp;'別紙様式3-2（４・５月）'!Q426&amp;"から"&amp;O424)</f>
        <v/>
      </c>
      <c r="AG424" s="654" t="str">
        <f>IF(OR(W424="",W424="―"),"",'別紙様式3-2（４・５月）'!O426&amp;'別紙様式3-2（４・５月）'!P426&amp;'別紙様式3-2（４・５月）'!Q426&amp;"から"&amp;W424)</f>
        <v/>
      </c>
    </row>
    <row r="425" spans="1:33" ht="24.9" customHeight="1">
      <c r="A425" s="592">
        <v>412</v>
      </c>
      <c r="B425" s="488" t="str">
        <f>IF(基本情報入力シート!C464="","",基本情報入力シート!C464)</f>
        <v/>
      </c>
      <c r="C425" s="488"/>
      <c r="D425" s="488"/>
      <c r="E425" s="488"/>
      <c r="F425" s="488"/>
      <c r="G425" s="488"/>
      <c r="H425" s="488"/>
      <c r="I425" s="488"/>
      <c r="J425" s="495" t="str">
        <f>IF(基本情報入力シート!M464="","",基本情報入力シート!M464)</f>
        <v/>
      </c>
      <c r="K425" s="495" t="str">
        <f>IF(基本情報入力シート!R464="","",基本情報入力シート!R464)</f>
        <v/>
      </c>
      <c r="L425" s="495" t="str">
        <f>IF(基本情報入力シート!W464="","",基本情報入力シート!W464)</f>
        <v/>
      </c>
      <c r="M425" s="503" t="str">
        <f>IF(基本情報入力シート!X464="","",基本情報入力シート!X464)</f>
        <v/>
      </c>
      <c r="N425" s="513" t="str">
        <f>IF(基本情報入力シート!Y464="","",基本情報入力シート!Y464)</f>
        <v/>
      </c>
      <c r="O425" s="606"/>
      <c r="P425" s="610"/>
      <c r="Q425" s="610"/>
      <c r="R425" s="614" t="e">
        <v>#N/A</v>
      </c>
      <c r="S425" s="618"/>
      <c r="T425" s="623"/>
      <c r="U425" s="623"/>
      <c r="V425" s="627" t="e">
        <v>#N/A</v>
      </c>
      <c r="W425" s="634"/>
      <c r="X425" s="638"/>
      <c r="Y425" s="614" t="e">
        <v>#N/A</v>
      </c>
      <c r="Z425" s="614"/>
      <c r="AA425" s="618"/>
      <c r="AB425" s="637"/>
      <c r="AC425" s="651" t="e">
        <v>#N/A</v>
      </c>
      <c r="AD425" s="653" t="str">
        <f t="shared" si="12"/>
        <v/>
      </c>
      <c r="AE425" s="583" t="str">
        <f t="shared" si="13"/>
        <v/>
      </c>
      <c r="AF425" s="654" t="str">
        <f>IF(O425="","",'別紙様式3-2（４・５月）'!O427&amp;'別紙様式3-2（４・５月）'!P427&amp;'別紙様式3-2（４・５月）'!Q427&amp;"から"&amp;O425)</f>
        <v/>
      </c>
      <c r="AG425" s="654" t="str">
        <f>IF(OR(W425="",W425="―"),"",'別紙様式3-2（４・５月）'!O427&amp;'別紙様式3-2（４・５月）'!P427&amp;'別紙様式3-2（４・５月）'!Q427&amp;"から"&amp;W425)</f>
        <v/>
      </c>
    </row>
    <row r="426" spans="1:33" ht="24.9" customHeight="1">
      <c r="A426" s="592">
        <v>413</v>
      </c>
      <c r="B426" s="488" t="str">
        <f>IF(基本情報入力シート!C465="","",基本情報入力シート!C465)</f>
        <v/>
      </c>
      <c r="C426" s="488"/>
      <c r="D426" s="488"/>
      <c r="E426" s="488"/>
      <c r="F426" s="488"/>
      <c r="G426" s="488"/>
      <c r="H426" s="488"/>
      <c r="I426" s="488"/>
      <c r="J426" s="495" t="str">
        <f>IF(基本情報入力シート!M465="","",基本情報入力シート!M465)</f>
        <v/>
      </c>
      <c r="K426" s="495" t="str">
        <f>IF(基本情報入力シート!R465="","",基本情報入力シート!R465)</f>
        <v/>
      </c>
      <c r="L426" s="495" t="str">
        <f>IF(基本情報入力シート!W465="","",基本情報入力シート!W465)</f>
        <v/>
      </c>
      <c r="M426" s="503" t="str">
        <f>IF(基本情報入力シート!X465="","",基本情報入力シート!X465)</f>
        <v/>
      </c>
      <c r="N426" s="513" t="str">
        <f>IF(基本情報入力シート!Y465="","",基本情報入力シート!Y465)</f>
        <v/>
      </c>
      <c r="O426" s="606"/>
      <c r="P426" s="610"/>
      <c r="Q426" s="610"/>
      <c r="R426" s="614" t="e">
        <v>#N/A</v>
      </c>
      <c r="S426" s="618"/>
      <c r="T426" s="623"/>
      <c r="U426" s="623"/>
      <c r="V426" s="627" t="e">
        <v>#N/A</v>
      </c>
      <c r="W426" s="634"/>
      <c r="X426" s="638"/>
      <c r="Y426" s="614" t="e">
        <v>#N/A</v>
      </c>
      <c r="Z426" s="614"/>
      <c r="AA426" s="618"/>
      <c r="AB426" s="637"/>
      <c r="AC426" s="651" t="e">
        <v>#N/A</v>
      </c>
      <c r="AD426" s="653" t="str">
        <f t="shared" si="12"/>
        <v/>
      </c>
      <c r="AE426" s="583" t="str">
        <f t="shared" si="13"/>
        <v/>
      </c>
      <c r="AF426" s="654" t="str">
        <f>IF(O426="","",'別紙様式3-2（４・５月）'!O428&amp;'別紙様式3-2（４・５月）'!P428&amp;'別紙様式3-2（４・５月）'!Q428&amp;"から"&amp;O426)</f>
        <v/>
      </c>
      <c r="AG426" s="654" t="str">
        <f>IF(OR(W426="",W426="―"),"",'別紙様式3-2（４・５月）'!O428&amp;'別紙様式3-2（４・５月）'!P428&amp;'別紙様式3-2（４・５月）'!Q428&amp;"から"&amp;W426)</f>
        <v/>
      </c>
    </row>
    <row r="427" spans="1:33" ht="24.9" customHeight="1">
      <c r="A427" s="592">
        <v>414</v>
      </c>
      <c r="B427" s="488" t="str">
        <f>IF(基本情報入力シート!C466="","",基本情報入力シート!C466)</f>
        <v/>
      </c>
      <c r="C427" s="488"/>
      <c r="D427" s="488"/>
      <c r="E427" s="488"/>
      <c r="F427" s="488"/>
      <c r="G427" s="488"/>
      <c r="H427" s="488"/>
      <c r="I427" s="488"/>
      <c r="J427" s="495" t="str">
        <f>IF(基本情報入力シート!M466="","",基本情報入力シート!M466)</f>
        <v/>
      </c>
      <c r="K427" s="495" t="str">
        <f>IF(基本情報入力シート!R466="","",基本情報入力シート!R466)</f>
        <v/>
      </c>
      <c r="L427" s="495" t="str">
        <f>IF(基本情報入力シート!W466="","",基本情報入力シート!W466)</f>
        <v/>
      </c>
      <c r="M427" s="503" t="str">
        <f>IF(基本情報入力シート!X466="","",基本情報入力シート!X466)</f>
        <v/>
      </c>
      <c r="N427" s="513" t="str">
        <f>IF(基本情報入力シート!Y466="","",基本情報入力シート!Y466)</f>
        <v/>
      </c>
      <c r="O427" s="606"/>
      <c r="P427" s="610"/>
      <c r="Q427" s="610"/>
      <c r="R427" s="614" t="e">
        <v>#N/A</v>
      </c>
      <c r="S427" s="618"/>
      <c r="T427" s="623"/>
      <c r="U427" s="623"/>
      <c r="V427" s="627" t="e">
        <v>#N/A</v>
      </c>
      <c r="W427" s="634"/>
      <c r="X427" s="638"/>
      <c r="Y427" s="614" t="e">
        <v>#N/A</v>
      </c>
      <c r="Z427" s="614"/>
      <c r="AA427" s="618"/>
      <c r="AB427" s="637"/>
      <c r="AC427" s="651" t="e">
        <v>#N/A</v>
      </c>
      <c r="AD427" s="653" t="str">
        <f t="shared" si="12"/>
        <v/>
      </c>
      <c r="AE427" s="583" t="str">
        <f t="shared" si="13"/>
        <v/>
      </c>
      <c r="AF427" s="654" t="str">
        <f>IF(O427="","",'別紙様式3-2（４・５月）'!O429&amp;'別紙様式3-2（４・５月）'!P429&amp;'別紙様式3-2（４・５月）'!Q429&amp;"から"&amp;O427)</f>
        <v/>
      </c>
      <c r="AG427" s="654" t="str">
        <f>IF(OR(W427="",W427="―"),"",'別紙様式3-2（４・５月）'!O429&amp;'別紙様式3-2（４・５月）'!P429&amp;'別紙様式3-2（４・５月）'!Q429&amp;"から"&amp;W427)</f>
        <v/>
      </c>
    </row>
    <row r="428" spans="1:33" ht="24.9" customHeight="1">
      <c r="A428" s="592">
        <v>415</v>
      </c>
      <c r="B428" s="488" t="str">
        <f>IF(基本情報入力シート!C467="","",基本情報入力シート!C467)</f>
        <v/>
      </c>
      <c r="C428" s="488"/>
      <c r="D428" s="488"/>
      <c r="E428" s="488"/>
      <c r="F428" s="488"/>
      <c r="G428" s="488"/>
      <c r="H428" s="488"/>
      <c r="I428" s="488"/>
      <c r="J428" s="495" t="str">
        <f>IF(基本情報入力シート!M467="","",基本情報入力シート!M467)</f>
        <v/>
      </c>
      <c r="K428" s="495" t="str">
        <f>IF(基本情報入力シート!R467="","",基本情報入力シート!R467)</f>
        <v/>
      </c>
      <c r="L428" s="495" t="str">
        <f>IF(基本情報入力シート!W467="","",基本情報入力シート!W467)</f>
        <v/>
      </c>
      <c r="M428" s="503" t="str">
        <f>IF(基本情報入力シート!X467="","",基本情報入力シート!X467)</f>
        <v/>
      </c>
      <c r="N428" s="513" t="str">
        <f>IF(基本情報入力シート!Y467="","",基本情報入力シート!Y467)</f>
        <v/>
      </c>
      <c r="O428" s="606"/>
      <c r="P428" s="610"/>
      <c r="Q428" s="610"/>
      <c r="R428" s="614" t="e">
        <v>#N/A</v>
      </c>
      <c r="S428" s="618"/>
      <c r="T428" s="623"/>
      <c r="U428" s="623"/>
      <c r="V428" s="627" t="e">
        <v>#N/A</v>
      </c>
      <c r="W428" s="634"/>
      <c r="X428" s="638"/>
      <c r="Y428" s="614" t="e">
        <v>#N/A</v>
      </c>
      <c r="Z428" s="614"/>
      <c r="AA428" s="618"/>
      <c r="AB428" s="637"/>
      <c r="AC428" s="651" t="e">
        <v>#N/A</v>
      </c>
      <c r="AD428" s="653" t="str">
        <f t="shared" si="12"/>
        <v/>
      </c>
      <c r="AE428" s="583" t="str">
        <f t="shared" si="13"/>
        <v/>
      </c>
      <c r="AF428" s="654" t="str">
        <f>IF(O428="","",'別紙様式3-2（４・５月）'!O430&amp;'別紙様式3-2（４・５月）'!P430&amp;'別紙様式3-2（４・５月）'!Q430&amp;"から"&amp;O428)</f>
        <v/>
      </c>
      <c r="AG428" s="654" t="str">
        <f>IF(OR(W428="",W428="―"),"",'別紙様式3-2（４・５月）'!O430&amp;'別紙様式3-2（４・５月）'!P430&amp;'別紙様式3-2（４・５月）'!Q430&amp;"から"&amp;W428)</f>
        <v/>
      </c>
    </row>
    <row r="429" spans="1:33" ht="24.9" customHeight="1">
      <c r="A429" s="592">
        <v>416</v>
      </c>
      <c r="B429" s="488" t="str">
        <f>IF(基本情報入力シート!C468="","",基本情報入力シート!C468)</f>
        <v/>
      </c>
      <c r="C429" s="488"/>
      <c r="D429" s="488"/>
      <c r="E429" s="488"/>
      <c r="F429" s="488"/>
      <c r="G429" s="488"/>
      <c r="H429" s="488"/>
      <c r="I429" s="488"/>
      <c r="J429" s="495" t="str">
        <f>IF(基本情報入力シート!M468="","",基本情報入力シート!M468)</f>
        <v/>
      </c>
      <c r="K429" s="495" t="str">
        <f>IF(基本情報入力シート!R468="","",基本情報入力シート!R468)</f>
        <v/>
      </c>
      <c r="L429" s="495" t="str">
        <f>IF(基本情報入力シート!W468="","",基本情報入力シート!W468)</f>
        <v/>
      </c>
      <c r="M429" s="503" t="str">
        <f>IF(基本情報入力シート!X468="","",基本情報入力シート!X468)</f>
        <v/>
      </c>
      <c r="N429" s="513" t="str">
        <f>IF(基本情報入力シート!Y468="","",基本情報入力シート!Y468)</f>
        <v/>
      </c>
      <c r="O429" s="606"/>
      <c r="P429" s="610"/>
      <c r="Q429" s="610"/>
      <c r="R429" s="614" t="e">
        <v>#N/A</v>
      </c>
      <c r="S429" s="618"/>
      <c r="T429" s="623"/>
      <c r="U429" s="623"/>
      <c r="V429" s="627" t="e">
        <v>#N/A</v>
      </c>
      <c r="W429" s="634"/>
      <c r="X429" s="638"/>
      <c r="Y429" s="614" t="e">
        <v>#N/A</v>
      </c>
      <c r="Z429" s="614"/>
      <c r="AA429" s="618"/>
      <c r="AB429" s="637"/>
      <c r="AC429" s="651" t="e">
        <v>#N/A</v>
      </c>
      <c r="AD429" s="653" t="str">
        <f t="shared" si="12"/>
        <v/>
      </c>
      <c r="AE429" s="583" t="str">
        <f t="shared" si="13"/>
        <v/>
      </c>
      <c r="AF429" s="654" t="str">
        <f>IF(O429="","",'別紙様式3-2（４・５月）'!O431&amp;'別紙様式3-2（４・５月）'!P431&amp;'別紙様式3-2（４・５月）'!Q431&amp;"から"&amp;O429)</f>
        <v/>
      </c>
      <c r="AG429" s="654" t="str">
        <f>IF(OR(W429="",W429="―"),"",'別紙様式3-2（４・５月）'!O431&amp;'別紙様式3-2（４・５月）'!P431&amp;'別紙様式3-2（４・５月）'!Q431&amp;"から"&amp;W429)</f>
        <v/>
      </c>
    </row>
    <row r="430" spans="1:33" ht="24.9" customHeight="1">
      <c r="A430" s="592">
        <v>417</v>
      </c>
      <c r="B430" s="488" t="str">
        <f>IF(基本情報入力シート!C469="","",基本情報入力シート!C469)</f>
        <v/>
      </c>
      <c r="C430" s="488"/>
      <c r="D430" s="488"/>
      <c r="E430" s="488"/>
      <c r="F430" s="488"/>
      <c r="G430" s="488"/>
      <c r="H430" s="488"/>
      <c r="I430" s="488"/>
      <c r="J430" s="495" t="str">
        <f>IF(基本情報入力シート!M469="","",基本情報入力シート!M469)</f>
        <v/>
      </c>
      <c r="K430" s="495" t="str">
        <f>IF(基本情報入力シート!R469="","",基本情報入力シート!R469)</f>
        <v/>
      </c>
      <c r="L430" s="495" t="str">
        <f>IF(基本情報入力シート!W469="","",基本情報入力シート!W469)</f>
        <v/>
      </c>
      <c r="M430" s="503" t="str">
        <f>IF(基本情報入力シート!X469="","",基本情報入力シート!X469)</f>
        <v/>
      </c>
      <c r="N430" s="513" t="str">
        <f>IF(基本情報入力シート!Y469="","",基本情報入力シート!Y469)</f>
        <v/>
      </c>
      <c r="O430" s="606"/>
      <c r="P430" s="610"/>
      <c r="Q430" s="610"/>
      <c r="R430" s="614" t="e">
        <v>#N/A</v>
      </c>
      <c r="S430" s="618"/>
      <c r="T430" s="623"/>
      <c r="U430" s="623"/>
      <c r="V430" s="627" t="e">
        <v>#N/A</v>
      </c>
      <c r="W430" s="634"/>
      <c r="X430" s="638"/>
      <c r="Y430" s="614" t="e">
        <v>#N/A</v>
      </c>
      <c r="Z430" s="614"/>
      <c r="AA430" s="618"/>
      <c r="AB430" s="637"/>
      <c r="AC430" s="651" t="e">
        <v>#N/A</v>
      </c>
      <c r="AD430" s="653" t="str">
        <f t="shared" si="12"/>
        <v/>
      </c>
      <c r="AE430" s="583" t="str">
        <f t="shared" si="13"/>
        <v/>
      </c>
      <c r="AF430" s="654" t="str">
        <f>IF(O430="","",'別紙様式3-2（４・５月）'!O432&amp;'別紙様式3-2（４・５月）'!P432&amp;'別紙様式3-2（４・５月）'!Q432&amp;"から"&amp;O430)</f>
        <v/>
      </c>
      <c r="AG430" s="654" t="str">
        <f>IF(OR(W430="",W430="―"),"",'別紙様式3-2（４・５月）'!O432&amp;'別紙様式3-2（４・５月）'!P432&amp;'別紙様式3-2（４・５月）'!Q432&amp;"から"&amp;W430)</f>
        <v/>
      </c>
    </row>
    <row r="431" spans="1:33" ht="24.9" customHeight="1">
      <c r="A431" s="592">
        <v>418</v>
      </c>
      <c r="B431" s="488" t="str">
        <f>IF(基本情報入力シート!C470="","",基本情報入力シート!C470)</f>
        <v/>
      </c>
      <c r="C431" s="488"/>
      <c r="D431" s="488"/>
      <c r="E431" s="488"/>
      <c r="F431" s="488"/>
      <c r="G431" s="488"/>
      <c r="H431" s="488"/>
      <c r="I431" s="488"/>
      <c r="J431" s="495" t="str">
        <f>IF(基本情報入力シート!M470="","",基本情報入力シート!M470)</f>
        <v/>
      </c>
      <c r="K431" s="495" t="str">
        <f>IF(基本情報入力シート!R470="","",基本情報入力シート!R470)</f>
        <v/>
      </c>
      <c r="L431" s="495" t="str">
        <f>IF(基本情報入力シート!W470="","",基本情報入力シート!W470)</f>
        <v/>
      </c>
      <c r="M431" s="503" t="str">
        <f>IF(基本情報入力シート!X470="","",基本情報入力シート!X470)</f>
        <v/>
      </c>
      <c r="N431" s="513" t="str">
        <f>IF(基本情報入力シート!Y470="","",基本情報入力シート!Y470)</f>
        <v/>
      </c>
      <c r="O431" s="606"/>
      <c r="P431" s="610"/>
      <c r="Q431" s="610"/>
      <c r="R431" s="614" t="e">
        <v>#N/A</v>
      </c>
      <c r="S431" s="618"/>
      <c r="T431" s="623"/>
      <c r="U431" s="623"/>
      <c r="V431" s="627" t="e">
        <v>#N/A</v>
      </c>
      <c r="W431" s="634"/>
      <c r="X431" s="638"/>
      <c r="Y431" s="614" t="e">
        <v>#N/A</v>
      </c>
      <c r="Z431" s="614"/>
      <c r="AA431" s="618"/>
      <c r="AB431" s="637"/>
      <c r="AC431" s="651" t="e">
        <v>#N/A</v>
      </c>
      <c r="AD431" s="653" t="str">
        <f t="shared" si="12"/>
        <v/>
      </c>
      <c r="AE431" s="583" t="str">
        <f t="shared" si="13"/>
        <v/>
      </c>
      <c r="AF431" s="654" t="str">
        <f>IF(O431="","",'別紙様式3-2（４・５月）'!O433&amp;'別紙様式3-2（４・５月）'!P433&amp;'別紙様式3-2（４・５月）'!Q433&amp;"から"&amp;O431)</f>
        <v/>
      </c>
      <c r="AG431" s="654" t="str">
        <f>IF(OR(W431="",W431="―"),"",'別紙様式3-2（４・５月）'!O433&amp;'別紙様式3-2（４・５月）'!P433&amp;'別紙様式3-2（４・５月）'!Q433&amp;"から"&amp;W431)</f>
        <v/>
      </c>
    </row>
    <row r="432" spans="1:33" ht="24.9" customHeight="1">
      <c r="A432" s="592">
        <v>419</v>
      </c>
      <c r="B432" s="488" t="str">
        <f>IF(基本情報入力シート!C471="","",基本情報入力シート!C471)</f>
        <v/>
      </c>
      <c r="C432" s="488"/>
      <c r="D432" s="488"/>
      <c r="E432" s="488"/>
      <c r="F432" s="488"/>
      <c r="G432" s="488"/>
      <c r="H432" s="488"/>
      <c r="I432" s="488"/>
      <c r="J432" s="495" t="str">
        <f>IF(基本情報入力シート!M471="","",基本情報入力シート!M471)</f>
        <v/>
      </c>
      <c r="K432" s="495" t="str">
        <f>IF(基本情報入力シート!R471="","",基本情報入力シート!R471)</f>
        <v/>
      </c>
      <c r="L432" s="495" t="str">
        <f>IF(基本情報入力シート!W471="","",基本情報入力シート!W471)</f>
        <v/>
      </c>
      <c r="M432" s="503" t="str">
        <f>IF(基本情報入力シート!X471="","",基本情報入力シート!X471)</f>
        <v/>
      </c>
      <c r="N432" s="513" t="str">
        <f>IF(基本情報入力シート!Y471="","",基本情報入力シート!Y471)</f>
        <v/>
      </c>
      <c r="O432" s="606"/>
      <c r="P432" s="610"/>
      <c r="Q432" s="610"/>
      <c r="R432" s="614" t="e">
        <v>#N/A</v>
      </c>
      <c r="S432" s="618"/>
      <c r="T432" s="623"/>
      <c r="U432" s="623"/>
      <c r="V432" s="627" t="e">
        <v>#N/A</v>
      </c>
      <c r="W432" s="634"/>
      <c r="X432" s="638"/>
      <c r="Y432" s="614" t="e">
        <v>#N/A</v>
      </c>
      <c r="Z432" s="614"/>
      <c r="AA432" s="618"/>
      <c r="AB432" s="637"/>
      <c r="AC432" s="651" t="e">
        <v>#N/A</v>
      </c>
      <c r="AD432" s="653" t="str">
        <f t="shared" si="12"/>
        <v/>
      </c>
      <c r="AE432" s="583" t="str">
        <f t="shared" si="13"/>
        <v/>
      </c>
      <c r="AF432" s="654" t="str">
        <f>IF(O432="","",'別紙様式3-2（４・５月）'!O434&amp;'別紙様式3-2（４・５月）'!P434&amp;'別紙様式3-2（４・５月）'!Q434&amp;"から"&amp;O432)</f>
        <v/>
      </c>
      <c r="AG432" s="654" t="str">
        <f>IF(OR(W432="",W432="―"),"",'別紙様式3-2（４・５月）'!O434&amp;'別紙様式3-2（４・５月）'!P434&amp;'別紙様式3-2（４・５月）'!Q434&amp;"から"&amp;W432)</f>
        <v/>
      </c>
    </row>
    <row r="433" spans="1:33" ht="24.9" customHeight="1">
      <c r="A433" s="592">
        <v>420</v>
      </c>
      <c r="B433" s="488" t="str">
        <f>IF(基本情報入力シート!C472="","",基本情報入力シート!C472)</f>
        <v/>
      </c>
      <c r="C433" s="488"/>
      <c r="D433" s="488"/>
      <c r="E433" s="488"/>
      <c r="F433" s="488"/>
      <c r="G433" s="488"/>
      <c r="H433" s="488"/>
      <c r="I433" s="488"/>
      <c r="J433" s="495" t="str">
        <f>IF(基本情報入力シート!M472="","",基本情報入力シート!M472)</f>
        <v/>
      </c>
      <c r="K433" s="495" t="str">
        <f>IF(基本情報入力シート!R472="","",基本情報入力シート!R472)</f>
        <v/>
      </c>
      <c r="L433" s="495" t="str">
        <f>IF(基本情報入力シート!W472="","",基本情報入力シート!W472)</f>
        <v/>
      </c>
      <c r="M433" s="503" t="str">
        <f>IF(基本情報入力シート!X472="","",基本情報入力シート!X472)</f>
        <v/>
      </c>
      <c r="N433" s="513" t="str">
        <f>IF(基本情報入力シート!Y472="","",基本情報入力シート!Y472)</f>
        <v/>
      </c>
      <c r="O433" s="606"/>
      <c r="P433" s="610"/>
      <c r="Q433" s="610"/>
      <c r="R433" s="614" t="e">
        <v>#N/A</v>
      </c>
      <c r="S433" s="618"/>
      <c r="T433" s="623"/>
      <c r="U433" s="623"/>
      <c r="V433" s="627" t="e">
        <v>#N/A</v>
      </c>
      <c r="W433" s="634"/>
      <c r="X433" s="638"/>
      <c r="Y433" s="614" t="e">
        <v>#N/A</v>
      </c>
      <c r="Z433" s="614"/>
      <c r="AA433" s="618"/>
      <c r="AB433" s="637"/>
      <c r="AC433" s="651" t="e">
        <v>#N/A</v>
      </c>
      <c r="AD433" s="653" t="str">
        <f t="shared" si="12"/>
        <v/>
      </c>
      <c r="AE433" s="583" t="str">
        <f t="shared" si="13"/>
        <v/>
      </c>
      <c r="AF433" s="654" t="str">
        <f>IF(O433="","",'別紙様式3-2（４・５月）'!O435&amp;'別紙様式3-2（４・５月）'!P435&amp;'別紙様式3-2（４・５月）'!Q435&amp;"から"&amp;O433)</f>
        <v/>
      </c>
      <c r="AG433" s="654" t="str">
        <f>IF(OR(W433="",W433="―"),"",'別紙様式3-2（４・５月）'!O435&amp;'別紙様式3-2（４・５月）'!P435&amp;'別紙様式3-2（４・５月）'!Q435&amp;"から"&amp;W433)</f>
        <v/>
      </c>
    </row>
    <row r="434" spans="1:33" ht="24.9" customHeight="1">
      <c r="A434" s="592">
        <v>421</v>
      </c>
      <c r="B434" s="488" t="str">
        <f>IF(基本情報入力シート!C473="","",基本情報入力シート!C473)</f>
        <v/>
      </c>
      <c r="C434" s="488"/>
      <c r="D434" s="488"/>
      <c r="E434" s="488"/>
      <c r="F434" s="488"/>
      <c r="G434" s="488"/>
      <c r="H434" s="488"/>
      <c r="I434" s="488"/>
      <c r="J434" s="495" t="str">
        <f>IF(基本情報入力シート!M473="","",基本情報入力シート!M473)</f>
        <v/>
      </c>
      <c r="K434" s="495" t="str">
        <f>IF(基本情報入力シート!R473="","",基本情報入力シート!R473)</f>
        <v/>
      </c>
      <c r="L434" s="495" t="str">
        <f>IF(基本情報入力シート!W473="","",基本情報入力シート!W473)</f>
        <v/>
      </c>
      <c r="M434" s="503" t="str">
        <f>IF(基本情報入力シート!X473="","",基本情報入力シート!X473)</f>
        <v/>
      </c>
      <c r="N434" s="513" t="str">
        <f>IF(基本情報入力シート!Y473="","",基本情報入力シート!Y473)</f>
        <v/>
      </c>
      <c r="O434" s="606"/>
      <c r="P434" s="610"/>
      <c r="Q434" s="610"/>
      <c r="R434" s="614" t="e">
        <v>#N/A</v>
      </c>
      <c r="S434" s="618"/>
      <c r="T434" s="623"/>
      <c r="U434" s="623"/>
      <c r="V434" s="627" t="e">
        <v>#N/A</v>
      </c>
      <c r="W434" s="634"/>
      <c r="X434" s="638"/>
      <c r="Y434" s="614" t="e">
        <v>#N/A</v>
      </c>
      <c r="Z434" s="614"/>
      <c r="AA434" s="618"/>
      <c r="AB434" s="637"/>
      <c r="AC434" s="651" t="e">
        <v>#N/A</v>
      </c>
      <c r="AD434" s="653" t="str">
        <f t="shared" si="12"/>
        <v/>
      </c>
      <c r="AE434" s="583" t="str">
        <f t="shared" si="13"/>
        <v/>
      </c>
      <c r="AF434" s="654" t="str">
        <f>IF(O434="","",'別紙様式3-2（４・５月）'!O436&amp;'別紙様式3-2（４・５月）'!P436&amp;'別紙様式3-2（４・５月）'!Q436&amp;"から"&amp;O434)</f>
        <v/>
      </c>
      <c r="AG434" s="654" t="str">
        <f>IF(OR(W434="",W434="―"),"",'別紙様式3-2（４・５月）'!O436&amp;'別紙様式3-2（４・５月）'!P436&amp;'別紙様式3-2（４・５月）'!Q436&amp;"から"&amp;W434)</f>
        <v/>
      </c>
    </row>
    <row r="435" spans="1:33" ht="24.9" customHeight="1">
      <c r="A435" s="592">
        <v>422</v>
      </c>
      <c r="B435" s="488" t="str">
        <f>IF(基本情報入力シート!C474="","",基本情報入力シート!C474)</f>
        <v/>
      </c>
      <c r="C435" s="488"/>
      <c r="D435" s="488"/>
      <c r="E435" s="488"/>
      <c r="F435" s="488"/>
      <c r="G435" s="488"/>
      <c r="H435" s="488"/>
      <c r="I435" s="488"/>
      <c r="J435" s="495" t="str">
        <f>IF(基本情報入力シート!M474="","",基本情報入力シート!M474)</f>
        <v/>
      </c>
      <c r="K435" s="495" t="str">
        <f>IF(基本情報入力シート!R474="","",基本情報入力シート!R474)</f>
        <v/>
      </c>
      <c r="L435" s="495" t="str">
        <f>IF(基本情報入力シート!W474="","",基本情報入力シート!W474)</f>
        <v/>
      </c>
      <c r="M435" s="503" t="str">
        <f>IF(基本情報入力シート!X474="","",基本情報入力シート!X474)</f>
        <v/>
      </c>
      <c r="N435" s="513" t="str">
        <f>IF(基本情報入力シート!Y474="","",基本情報入力シート!Y474)</f>
        <v/>
      </c>
      <c r="O435" s="606"/>
      <c r="P435" s="610"/>
      <c r="Q435" s="610"/>
      <c r="R435" s="614" t="e">
        <v>#N/A</v>
      </c>
      <c r="S435" s="618"/>
      <c r="T435" s="623"/>
      <c r="U435" s="623"/>
      <c r="V435" s="627" t="e">
        <v>#N/A</v>
      </c>
      <c r="W435" s="634"/>
      <c r="X435" s="638"/>
      <c r="Y435" s="614" t="e">
        <v>#N/A</v>
      </c>
      <c r="Z435" s="614"/>
      <c r="AA435" s="618"/>
      <c r="AB435" s="637"/>
      <c r="AC435" s="651" t="e">
        <v>#N/A</v>
      </c>
      <c r="AD435" s="653" t="str">
        <f t="shared" si="12"/>
        <v/>
      </c>
      <c r="AE435" s="583" t="str">
        <f t="shared" si="13"/>
        <v/>
      </c>
      <c r="AF435" s="654" t="str">
        <f>IF(O435="","",'別紙様式3-2（４・５月）'!O437&amp;'別紙様式3-2（４・５月）'!P437&amp;'別紙様式3-2（４・５月）'!Q437&amp;"から"&amp;O435)</f>
        <v/>
      </c>
      <c r="AG435" s="654" t="str">
        <f>IF(OR(W435="",W435="―"),"",'別紙様式3-2（４・５月）'!O437&amp;'別紙様式3-2（４・５月）'!P437&amp;'別紙様式3-2（４・５月）'!Q437&amp;"から"&amp;W435)</f>
        <v/>
      </c>
    </row>
    <row r="436" spans="1:33" ht="24.9" customHeight="1">
      <c r="A436" s="592">
        <v>423</v>
      </c>
      <c r="B436" s="488" t="str">
        <f>IF(基本情報入力シート!C475="","",基本情報入力シート!C475)</f>
        <v/>
      </c>
      <c r="C436" s="488"/>
      <c r="D436" s="488"/>
      <c r="E436" s="488"/>
      <c r="F436" s="488"/>
      <c r="G436" s="488"/>
      <c r="H436" s="488"/>
      <c r="I436" s="488"/>
      <c r="J436" s="495" t="str">
        <f>IF(基本情報入力シート!M475="","",基本情報入力シート!M475)</f>
        <v/>
      </c>
      <c r="K436" s="495" t="str">
        <f>IF(基本情報入力シート!R475="","",基本情報入力シート!R475)</f>
        <v/>
      </c>
      <c r="L436" s="495" t="str">
        <f>IF(基本情報入力シート!W475="","",基本情報入力シート!W475)</f>
        <v/>
      </c>
      <c r="M436" s="503" t="str">
        <f>IF(基本情報入力シート!X475="","",基本情報入力シート!X475)</f>
        <v/>
      </c>
      <c r="N436" s="513" t="str">
        <f>IF(基本情報入力シート!Y475="","",基本情報入力シート!Y475)</f>
        <v/>
      </c>
      <c r="O436" s="606"/>
      <c r="P436" s="610"/>
      <c r="Q436" s="610"/>
      <c r="R436" s="614" t="e">
        <v>#N/A</v>
      </c>
      <c r="S436" s="618"/>
      <c r="T436" s="623"/>
      <c r="U436" s="623"/>
      <c r="V436" s="627" t="e">
        <v>#N/A</v>
      </c>
      <c r="W436" s="634"/>
      <c r="X436" s="638"/>
      <c r="Y436" s="614" t="e">
        <v>#N/A</v>
      </c>
      <c r="Z436" s="614"/>
      <c r="AA436" s="618"/>
      <c r="AB436" s="637"/>
      <c r="AC436" s="651" t="e">
        <v>#N/A</v>
      </c>
      <c r="AD436" s="653" t="str">
        <f t="shared" si="12"/>
        <v/>
      </c>
      <c r="AE436" s="583" t="str">
        <f t="shared" si="13"/>
        <v/>
      </c>
      <c r="AF436" s="654" t="str">
        <f>IF(O436="","",'別紙様式3-2（４・５月）'!O438&amp;'別紙様式3-2（４・５月）'!P438&amp;'別紙様式3-2（４・５月）'!Q438&amp;"から"&amp;O436)</f>
        <v/>
      </c>
      <c r="AG436" s="654" t="str">
        <f>IF(OR(W436="",W436="―"),"",'別紙様式3-2（４・５月）'!O438&amp;'別紙様式3-2（４・５月）'!P438&amp;'別紙様式3-2（４・５月）'!Q438&amp;"から"&amp;W436)</f>
        <v/>
      </c>
    </row>
    <row r="437" spans="1:33" ht="24.9" customHeight="1">
      <c r="A437" s="592">
        <v>424</v>
      </c>
      <c r="B437" s="488" t="str">
        <f>IF(基本情報入力シート!C476="","",基本情報入力シート!C476)</f>
        <v/>
      </c>
      <c r="C437" s="488"/>
      <c r="D437" s="488"/>
      <c r="E437" s="488"/>
      <c r="F437" s="488"/>
      <c r="G437" s="488"/>
      <c r="H437" s="488"/>
      <c r="I437" s="488"/>
      <c r="J437" s="495" t="str">
        <f>IF(基本情報入力シート!M476="","",基本情報入力シート!M476)</f>
        <v/>
      </c>
      <c r="K437" s="495" t="str">
        <f>IF(基本情報入力シート!R476="","",基本情報入力シート!R476)</f>
        <v/>
      </c>
      <c r="L437" s="495" t="str">
        <f>IF(基本情報入力シート!W476="","",基本情報入力シート!W476)</f>
        <v/>
      </c>
      <c r="M437" s="503" t="str">
        <f>IF(基本情報入力シート!X476="","",基本情報入力シート!X476)</f>
        <v/>
      </c>
      <c r="N437" s="513" t="str">
        <f>IF(基本情報入力シート!Y476="","",基本情報入力シート!Y476)</f>
        <v/>
      </c>
      <c r="O437" s="606"/>
      <c r="P437" s="610"/>
      <c r="Q437" s="610"/>
      <c r="R437" s="614" t="e">
        <v>#N/A</v>
      </c>
      <c r="S437" s="618"/>
      <c r="T437" s="623"/>
      <c r="U437" s="623"/>
      <c r="V437" s="627" t="e">
        <v>#N/A</v>
      </c>
      <c r="W437" s="634"/>
      <c r="X437" s="638"/>
      <c r="Y437" s="614" t="e">
        <v>#N/A</v>
      </c>
      <c r="Z437" s="614"/>
      <c r="AA437" s="618"/>
      <c r="AB437" s="637"/>
      <c r="AC437" s="651" t="e">
        <v>#N/A</v>
      </c>
      <c r="AD437" s="653" t="str">
        <f t="shared" si="12"/>
        <v/>
      </c>
      <c r="AE437" s="583" t="str">
        <f t="shared" si="13"/>
        <v/>
      </c>
      <c r="AF437" s="654" t="str">
        <f>IF(O437="","",'別紙様式3-2（４・５月）'!O439&amp;'別紙様式3-2（４・５月）'!P439&amp;'別紙様式3-2（４・５月）'!Q439&amp;"から"&amp;O437)</f>
        <v/>
      </c>
      <c r="AG437" s="654" t="str">
        <f>IF(OR(W437="",W437="―"),"",'別紙様式3-2（４・５月）'!O439&amp;'別紙様式3-2（４・５月）'!P439&amp;'別紙様式3-2（４・５月）'!Q439&amp;"から"&amp;W437)</f>
        <v/>
      </c>
    </row>
    <row r="438" spans="1:33" ht="24.9" customHeight="1">
      <c r="A438" s="592">
        <v>425</v>
      </c>
      <c r="B438" s="488" t="str">
        <f>IF(基本情報入力シート!C477="","",基本情報入力シート!C477)</f>
        <v/>
      </c>
      <c r="C438" s="488"/>
      <c r="D438" s="488"/>
      <c r="E438" s="488"/>
      <c r="F438" s="488"/>
      <c r="G438" s="488"/>
      <c r="H438" s="488"/>
      <c r="I438" s="488"/>
      <c r="J438" s="495" t="str">
        <f>IF(基本情報入力シート!M477="","",基本情報入力シート!M477)</f>
        <v/>
      </c>
      <c r="K438" s="495" t="str">
        <f>IF(基本情報入力シート!R477="","",基本情報入力シート!R477)</f>
        <v/>
      </c>
      <c r="L438" s="495" t="str">
        <f>IF(基本情報入力シート!W477="","",基本情報入力シート!W477)</f>
        <v/>
      </c>
      <c r="M438" s="503" t="str">
        <f>IF(基本情報入力シート!X477="","",基本情報入力シート!X477)</f>
        <v/>
      </c>
      <c r="N438" s="513" t="str">
        <f>IF(基本情報入力シート!Y477="","",基本情報入力シート!Y477)</f>
        <v/>
      </c>
      <c r="O438" s="606"/>
      <c r="P438" s="610"/>
      <c r="Q438" s="610"/>
      <c r="R438" s="614" t="e">
        <v>#N/A</v>
      </c>
      <c r="S438" s="618"/>
      <c r="T438" s="623"/>
      <c r="U438" s="623"/>
      <c r="V438" s="627" t="e">
        <v>#N/A</v>
      </c>
      <c r="W438" s="634"/>
      <c r="X438" s="638"/>
      <c r="Y438" s="614" t="e">
        <v>#N/A</v>
      </c>
      <c r="Z438" s="614"/>
      <c r="AA438" s="618"/>
      <c r="AB438" s="637"/>
      <c r="AC438" s="651" t="e">
        <v>#N/A</v>
      </c>
      <c r="AD438" s="653" t="str">
        <f t="shared" si="12"/>
        <v/>
      </c>
      <c r="AE438" s="583" t="str">
        <f t="shared" si="13"/>
        <v/>
      </c>
      <c r="AF438" s="654" t="str">
        <f>IF(O438="","",'別紙様式3-2（４・５月）'!O440&amp;'別紙様式3-2（４・５月）'!P440&amp;'別紙様式3-2（４・５月）'!Q440&amp;"から"&amp;O438)</f>
        <v/>
      </c>
      <c r="AG438" s="654" t="str">
        <f>IF(OR(W438="",W438="―"),"",'別紙様式3-2（４・５月）'!O440&amp;'別紙様式3-2（４・５月）'!P440&amp;'別紙様式3-2（４・５月）'!Q440&amp;"から"&amp;W438)</f>
        <v/>
      </c>
    </row>
    <row r="439" spans="1:33" ht="24.9" customHeight="1">
      <c r="A439" s="592">
        <v>426</v>
      </c>
      <c r="B439" s="488" t="str">
        <f>IF(基本情報入力シート!C478="","",基本情報入力シート!C478)</f>
        <v/>
      </c>
      <c r="C439" s="488"/>
      <c r="D439" s="488"/>
      <c r="E439" s="488"/>
      <c r="F439" s="488"/>
      <c r="G439" s="488"/>
      <c r="H439" s="488"/>
      <c r="I439" s="488"/>
      <c r="J439" s="495" t="str">
        <f>IF(基本情報入力シート!M478="","",基本情報入力シート!M478)</f>
        <v/>
      </c>
      <c r="K439" s="495" t="str">
        <f>IF(基本情報入力シート!R478="","",基本情報入力シート!R478)</f>
        <v/>
      </c>
      <c r="L439" s="495" t="str">
        <f>IF(基本情報入力シート!W478="","",基本情報入力シート!W478)</f>
        <v/>
      </c>
      <c r="M439" s="503" t="str">
        <f>IF(基本情報入力シート!X478="","",基本情報入力シート!X478)</f>
        <v/>
      </c>
      <c r="N439" s="513" t="str">
        <f>IF(基本情報入力シート!Y478="","",基本情報入力シート!Y478)</f>
        <v/>
      </c>
      <c r="O439" s="606"/>
      <c r="P439" s="610"/>
      <c r="Q439" s="610"/>
      <c r="R439" s="614" t="e">
        <v>#N/A</v>
      </c>
      <c r="S439" s="618"/>
      <c r="T439" s="623"/>
      <c r="U439" s="623"/>
      <c r="V439" s="627" t="e">
        <v>#N/A</v>
      </c>
      <c r="W439" s="634"/>
      <c r="X439" s="638"/>
      <c r="Y439" s="614" t="e">
        <v>#N/A</v>
      </c>
      <c r="Z439" s="614"/>
      <c r="AA439" s="618"/>
      <c r="AB439" s="637"/>
      <c r="AC439" s="651" t="e">
        <v>#N/A</v>
      </c>
      <c r="AD439" s="653" t="str">
        <f t="shared" si="12"/>
        <v/>
      </c>
      <c r="AE439" s="583" t="str">
        <f t="shared" si="13"/>
        <v/>
      </c>
      <c r="AF439" s="654" t="str">
        <f>IF(O439="","",'別紙様式3-2（４・５月）'!O441&amp;'別紙様式3-2（４・５月）'!P441&amp;'別紙様式3-2（４・５月）'!Q441&amp;"から"&amp;O439)</f>
        <v/>
      </c>
      <c r="AG439" s="654" t="str">
        <f>IF(OR(W439="",W439="―"),"",'別紙様式3-2（４・５月）'!O441&amp;'別紙様式3-2（４・５月）'!P441&amp;'別紙様式3-2（４・５月）'!Q441&amp;"から"&amp;W439)</f>
        <v/>
      </c>
    </row>
    <row r="440" spans="1:33" ht="24.9" customHeight="1">
      <c r="A440" s="592">
        <v>427</v>
      </c>
      <c r="B440" s="488" t="str">
        <f>IF(基本情報入力シート!C479="","",基本情報入力シート!C479)</f>
        <v/>
      </c>
      <c r="C440" s="488"/>
      <c r="D440" s="488"/>
      <c r="E440" s="488"/>
      <c r="F440" s="488"/>
      <c r="G440" s="488"/>
      <c r="H440" s="488"/>
      <c r="I440" s="488"/>
      <c r="J440" s="495" t="str">
        <f>IF(基本情報入力シート!M479="","",基本情報入力シート!M479)</f>
        <v/>
      </c>
      <c r="K440" s="495" t="str">
        <f>IF(基本情報入力シート!R479="","",基本情報入力シート!R479)</f>
        <v/>
      </c>
      <c r="L440" s="495" t="str">
        <f>IF(基本情報入力シート!W479="","",基本情報入力シート!W479)</f>
        <v/>
      </c>
      <c r="M440" s="503" t="str">
        <f>IF(基本情報入力シート!X479="","",基本情報入力シート!X479)</f>
        <v/>
      </c>
      <c r="N440" s="513" t="str">
        <f>IF(基本情報入力シート!Y479="","",基本情報入力シート!Y479)</f>
        <v/>
      </c>
      <c r="O440" s="606"/>
      <c r="P440" s="610"/>
      <c r="Q440" s="610"/>
      <c r="R440" s="614" t="e">
        <v>#N/A</v>
      </c>
      <c r="S440" s="618"/>
      <c r="T440" s="623"/>
      <c r="U440" s="623"/>
      <c r="V440" s="627" t="e">
        <v>#N/A</v>
      </c>
      <c r="W440" s="634"/>
      <c r="X440" s="638"/>
      <c r="Y440" s="614" t="e">
        <v>#N/A</v>
      </c>
      <c r="Z440" s="614"/>
      <c r="AA440" s="618"/>
      <c r="AB440" s="637"/>
      <c r="AC440" s="651" t="e">
        <v>#N/A</v>
      </c>
      <c r="AD440" s="653" t="str">
        <f t="shared" si="12"/>
        <v/>
      </c>
      <c r="AE440" s="583" t="str">
        <f t="shared" si="13"/>
        <v/>
      </c>
      <c r="AF440" s="654" t="str">
        <f>IF(O440="","",'別紙様式3-2（４・５月）'!O442&amp;'別紙様式3-2（４・５月）'!P442&amp;'別紙様式3-2（４・５月）'!Q442&amp;"から"&amp;O440)</f>
        <v/>
      </c>
      <c r="AG440" s="654" t="str">
        <f>IF(OR(W440="",W440="―"),"",'別紙様式3-2（４・５月）'!O442&amp;'別紙様式3-2（４・５月）'!P442&amp;'別紙様式3-2（４・５月）'!Q442&amp;"から"&amp;W440)</f>
        <v/>
      </c>
    </row>
    <row r="441" spans="1:33" ht="24.9" customHeight="1">
      <c r="A441" s="592">
        <v>428</v>
      </c>
      <c r="B441" s="488" t="str">
        <f>IF(基本情報入力シート!C480="","",基本情報入力シート!C480)</f>
        <v/>
      </c>
      <c r="C441" s="488"/>
      <c r="D441" s="488"/>
      <c r="E441" s="488"/>
      <c r="F441" s="488"/>
      <c r="G441" s="488"/>
      <c r="H441" s="488"/>
      <c r="I441" s="488"/>
      <c r="J441" s="495" t="str">
        <f>IF(基本情報入力シート!M480="","",基本情報入力シート!M480)</f>
        <v/>
      </c>
      <c r="K441" s="495" t="str">
        <f>IF(基本情報入力シート!R480="","",基本情報入力シート!R480)</f>
        <v/>
      </c>
      <c r="L441" s="495" t="str">
        <f>IF(基本情報入力シート!W480="","",基本情報入力シート!W480)</f>
        <v/>
      </c>
      <c r="M441" s="503" t="str">
        <f>IF(基本情報入力シート!X480="","",基本情報入力シート!X480)</f>
        <v/>
      </c>
      <c r="N441" s="513" t="str">
        <f>IF(基本情報入力シート!Y480="","",基本情報入力シート!Y480)</f>
        <v/>
      </c>
      <c r="O441" s="606"/>
      <c r="P441" s="610"/>
      <c r="Q441" s="610"/>
      <c r="R441" s="614" t="e">
        <v>#N/A</v>
      </c>
      <c r="S441" s="618"/>
      <c r="T441" s="623"/>
      <c r="U441" s="623"/>
      <c r="V441" s="627" t="e">
        <v>#N/A</v>
      </c>
      <c r="W441" s="634"/>
      <c r="X441" s="638"/>
      <c r="Y441" s="614" t="e">
        <v>#N/A</v>
      </c>
      <c r="Z441" s="614"/>
      <c r="AA441" s="618"/>
      <c r="AB441" s="637"/>
      <c r="AC441" s="651" t="e">
        <v>#N/A</v>
      </c>
      <c r="AD441" s="653" t="str">
        <f t="shared" si="12"/>
        <v/>
      </c>
      <c r="AE441" s="583" t="str">
        <f t="shared" si="13"/>
        <v/>
      </c>
      <c r="AF441" s="654" t="str">
        <f>IF(O441="","",'別紙様式3-2（４・５月）'!O443&amp;'別紙様式3-2（４・５月）'!P443&amp;'別紙様式3-2（４・５月）'!Q443&amp;"から"&amp;O441)</f>
        <v/>
      </c>
      <c r="AG441" s="654" t="str">
        <f>IF(OR(W441="",W441="―"),"",'別紙様式3-2（４・５月）'!O443&amp;'別紙様式3-2（４・５月）'!P443&amp;'別紙様式3-2（４・５月）'!Q443&amp;"から"&amp;W441)</f>
        <v/>
      </c>
    </row>
    <row r="442" spans="1:33" ht="24.9" customHeight="1">
      <c r="A442" s="592">
        <v>429</v>
      </c>
      <c r="B442" s="488" t="str">
        <f>IF(基本情報入力シート!C481="","",基本情報入力シート!C481)</f>
        <v/>
      </c>
      <c r="C442" s="488"/>
      <c r="D442" s="488"/>
      <c r="E442" s="488"/>
      <c r="F442" s="488"/>
      <c r="G442" s="488"/>
      <c r="H442" s="488"/>
      <c r="I442" s="488"/>
      <c r="J442" s="495" t="str">
        <f>IF(基本情報入力シート!M481="","",基本情報入力シート!M481)</f>
        <v/>
      </c>
      <c r="K442" s="495" t="str">
        <f>IF(基本情報入力シート!R481="","",基本情報入力シート!R481)</f>
        <v/>
      </c>
      <c r="L442" s="495" t="str">
        <f>IF(基本情報入力シート!W481="","",基本情報入力シート!W481)</f>
        <v/>
      </c>
      <c r="M442" s="503" t="str">
        <f>IF(基本情報入力シート!X481="","",基本情報入力シート!X481)</f>
        <v/>
      </c>
      <c r="N442" s="513" t="str">
        <f>IF(基本情報入力シート!Y481="","",基本情報入力シート!Y481)</f>
        <v/>
      </c>
      <c r="O442" s="606"/>
      <c r="P442" s="610"/>
      <c r="Q442" s="610"/>
      <c r="R442" s="614" t="e">
        <v>#N/A</v>
      </c>
      <c r="S442" s="618"/>
      <c r="T442" s="623"/>
      <c r="U442" s="623"/>
      <c r="V442" s="627" t="e">
        <v>#N/A</v>
      </c>
      <c r="W442" s="634"/>
      <c r="X442" s="638"/>
      <c r="Y442" s="614" t="e">
        <v>#N/A</v>
      </c>
      <c r="Z442" s="614"/>
      <c r="AA442" s="618"/>
      <c r="AB442" s="637"/>
      <c r="AC442" s="651" t="e">
        <v>#N/A</v>
      </c>
      <c r="AD442" s="653" t="str">
        <f t="shared" si="12"/>
        <v/>
      </c>
      <c r="AE442" s="583" t="str">
        <f t="shared" si="13"/>
        <v/>
      </c>
      <c r="AF442" s="654" t="str">
        <f>IF(O442="","",'別紙様式3-2（４・５月）'!O444&amp;'別紙様式3-2（４・５月）'!P444&amp;'別紙様式3-2（４・５月）'!Q444&amp;"から"&amp;O442)</f>
        <v/>
      </c>
      <c r="AG442" s="654" t="str">
        <f>IF(OR(W442="",W442="―"),"",'別紙様式3-2（４・５月）'!O444&amp;'別紙様式3-2（４・５月）'!P444&amp;'別紙様式3-2（４・５月）'!Q444&amp;"から"&amp;W442)</f>
        <v/>
      </c>
    </row>
    <row r="443" spans="1:33" ht="24.9" customHeight="1">
      <c r="A443" s="592">
        <v>430</v>
      </c>
      <c r="B443" s="488" t="str">
        <f>IF(基本情報入力シート!C482="","",基本情報入力シート!C482)</f>
        <v/>
      </c>
      <c r="C443" s="488"/>
      <c r="D443" s="488"/>
      <c r="E443" s="488"/>
      <c r="F443" s="488"/>
      <c r="G443" s="488"/>
      <c r="H443" s="488"/>
      <c r="I443" s="488"/>
      <c r="J443" s="495" t="str">
        <f>IF(基本情報入力シート!M482="","",基本情報入力シート!M482)</f>
        <v/>
      </c>
      <c r="K443" s="495" t="str">
        <f>IF(基本情報入力シート!R482="","",基本情報入力シート!R482)</f>
        <v/>
      </c>
      <c r="L443" s="495" t="str">
        <f>IF(基本情報入力シート!W482="","",基本情報入力シート!W482)</f>
        <v/>
      </c>
      <c r="M443" s="503" t="str">
        <f>IF(基本情報入力シート!X482="","",基本情報入力シート!X482)</f>
        <v/>
      </c>
      <c r="N443" s="513" t="str">
        <f>IF(基本情報入力シート!Y482="","",基本情報入力シート!Y482)</f>
        <v/>
      </c>
      <c r="O443" s="606"/>
      <c r="P443" s="610"/>
      <c r="Q443" s="610"/>
      <c r="R443" s="614" t="e">
        <v>#N/A</v>
      </c>
      <c r="S443" s="618"/>
      <c r="T443" s="623"/>
      <c r="U443" s="623"/>
      <c r="V443" s="627" t="e">
        <v>#N/A</v>
      </c>
      <c r="W443" s="634"/>
      <c r="X443" s="638"/>
      <c r="Y443" s="614" t="e">
        <v>#N/A</v>
      </c>
      <c r="Z443" s="614"/>
      <c r="AA443" s="618"/>
      <c r="AB443" s="637"/>
      <c r="AC443" s="651" t="e">
        <v>#N/A</v>
      </c>
      <c r="AD443" s="653" t="str">
        <f t="shared" si="12"/>
        <v/>
      </c>
      <c r="AE443" s="583" t="str">
        <f t="shared" si="13"/>
        <v/>
      </c>
      <c r="AF443" s="654" t="str">
        <f>IF(O443="","",'別紙様式3-2（４・５月）'!O445&amp;'別紙様式3-2（４・５月）'!P445&amp;'別紙様式3-2（４・５月）'!Q445&amp;"から"&amp;O443)</f>
        <v/>
      </c>
      <c r="AG443" s="654" t="str">
        <f>IF(OR(W443="",W443="―"),"",'別紙様式3-2（４・５月）'!O445&amp;'別紙様式3-2（４・５月）'!P445&amp;'別紙様式3-2（４・５月）'!Q445&amp;"から"&amp;W443)</f>
        <v/>
      </c>
    </row>
    <row r="444" spans="1:33" ht="24.9" customHeight="1">
      <c r="A444" s="592">
        <v>431</v>
      </c>
      <c r="B444" s="488" t="str">
        <f>IF(基本情報入力シート!C483="","",基本情報入力シート!C483)</f>
        <v/>
      </c>
      <c r="C444" s="488"/>
      <c r="D444" s="488"/>
      <c r="E444" s="488"/>
      <c r="F444" s="488"/>
      <c r="G444" s="488"/>
      <c r="H444" s="488"/>
      <c r="I444" s="488"/>
      <c r="J444" s="495" t="str">
        <f>IF(基本情報入力シート!M483="","",基本情報入力シート!M483)</f>
        <v/>
      </c>
      <c r="K444" s="495" t="str">
        <f>IF(基本情報入力シート!R483="","",基本情報入力シート!R483)</f>
        <v/>
      </c>
      <c r="L444" s="495" t="str">
        <f>IF(基本情報入力シート!W483="","",基本情報入力シート!W483)</f>
        <v/>
      </c>
      <c r="M444" s="503" t="str">
        <f>IF(基本情報入力シート!X483="","",基本情報入力シート!X483)</f>
        <v/>
      </c>
      <c r="N444" s="513" t="str">
        <f>IF(基本情報入力シート!Y483="","",基本情報入力シート!Y483)</f>
        <v/>
      </c>
      <c r="O444" s="606"/>
      <c r="P444" s="610"/>
      <c r="Q444" s="610"/>
      <c r="R444" s="614" t="e">
        <v>#N/A</v>
      </c>
      <c r="S444" s="618"/>
      <c r="T444" s="623"/>
      <c r="U444" s="623"/>
      <c r="V444" s="627" t="e">
        <v>#N/A</v>
      </c>
      <c r="W444" s="634"/>
      <c r="X444" s="638"/>
      <c r="Y444" s="614" t="e">
        <v>#N/A</v>
      </c>
      <c r="Z444" s="614"/>
      <c r="AA444" s="618"/>
      <c r="AB444" s="637"/>
      <c r="AC444" s="651" t="e">
        <v>#N/A</v>
      </c>
      <c r="AD444" s="653" t="str">
        <f t="shared" si="12"/>
        <v/>
      </c>
      <c r="AE444" s="583" t="str">
        <f t="shared" si="13"/>
        <v/>
      </c>
      <c r="AF444" s="654" t="str">
        <f>IF(O444="","",'別紙様式3-2（４・５月）'!O446&amp;'別紙様式3-2（４・５月）'!P446&amp;'別紙様式3-2（４・５月）'!Q446&amp;"から"&amp;O444)</f>
        <v/>
      </c>
      <c r="AG444" s="654" t="str">
        <f>IF(OR(W444="",W444="―"),"",'別紙様式3-2（４・５月）'!O446&amp;'別紙様式3-2（４・５月）'!P446&amp;'別紙様式3-2（４・５月）'!Q446&amp;"から"&amp;W444)</f>
        <v/>
      </c>
    </row>
    <row r="445" spans="1:33" ht="24.9" customHeight="1">
      <c r="A445" s="592">
        <v>432</v>
      </c>
      <c r="B445" s="488" t="str">
        <f>IF(基本情報入力シート!C484="","",基本情報入力シート!C484)</f>
        <v/>
      </c>
      <c r="C445" s="488"/>
      <c r="D445" s="488"/>
      <c r="E445" s="488"/>
      <c r="F445" s="488"/>
      <c r="G445" s="488"/>
      <c r="H445" s="488"/>
      <c r="I445" s="488"/>
      <c r="J445" s="495" t="str">
        <f>IF(基本情報入力シート!M484="","",基本情報入力シート!M484)</f>
        <v/>
      </c>
      <c r="K445" s="495" t="str">
        <f>IF(基本情報入力シート!R484="","",基本情報入力シート!R484)</f>
        <v/>
      </c>
      <c r="L445" s="495" t="str">
        <f>IF(基本情報入力シート!W484="","",基本情報入力シート!W484)</f>
        <v/>
      </c>
      <c r="M445" s="503" t="str">
        <f>IF(基本情報入力シート!X484="","",基本情報入力シート!X484)</f>
        <v/>
      </c>
      <c r="N445" s="513" t="str">
        <f>IF(基本情報入力シート!Y484="","",基本情報入力シート!Y484)</f>
        <v/>
      </c>
      <c r="O445" s="606"/>
      <c r="P445" s="610"/>
      <c r="Q445" s="610"/>
      <c r="R445" s="614" t="e">
        <v>#N/A</v>
      </c>
      <c r="S445" s="618"/>
      <c r="T445" s="623"/>
      <c r="U445" s="623"/>
      <c r="V445" s="627" t="e">
        <v>#N/A</v>
      </c>
      <c r="W445" s="634"/>
      <c r="X445" s="638"/>
      <c r="Y445" s="614" t="e">
        <v>#N/A</v>
      </c>
      <c r="Z445" s="614"/>
      <c r="AA445" s="618"/>
      <c r="AB445" s="637"/>
      <c r="AC445" s="651" t="e">
        <v>#N/A</v>
      </c>
      <c r="AD445" s="653" t="str">
        <f t="shared" si="12"/>
        <v/>
      </c>
      <c r="AE445" s="583" t="str">
        <f t="shared" si="13"/>
        <v/>
      </c>
      <c r="AF445" s="654" t="str">
        <f>IF(O445="","",'別紙様式3-2（４・５月）'!O447&amp;'別紙様式3-2（４・５月）'!P447&amp;'別紙様式3-2（４・５月）'!Q447&amp;"から"&amp;O445)</f>
        <v/>
      </c>
      <c r="AG445" s="654" t="str">
        <f>IF(OR(W445="",W445="―"),"",'別紙様式3-2（４・５月）'!O447&amp;'別紙様式3-2（４・５月）'!P447&amp;'別紙様式3-2（４・５月）'!Q447&amp;"から"&amp;W445)</f>
        <v/>
      </c>
    </row>
    <row r="446" spans="1:33" ht="24.9" customHeight="1">
      <c r="A446" s="592">
        <v>433</v>
      </c>
      <c r="B446" s="488" t="str">
        <f>IF(基本情報入力シート!C485="","",基本情報入力シート!C485)</f>
        <v/>
      </c>
      <c r="C446" s="488"/>
      <c r="D446" s="488"/>
      <c r="E446" s="488"/>
      <c r="F446" s="488"/>
      <c r="G446" s="488"/>
      <c r="H446" s="488"/>
      <c r="I446" s="488"/>
      <c r="J446" s="495" t="str">
        <f>IF(基本情報入力シート!M485="","",基本情報入力シート!M485)</f>
        <v/>
      </c>
      <c r="K446" s="495" t="str">
        <f>IF(基本情報入力シート!R485="","",基本情報入力シート!R485)</f>
        <v/>
      </c>
      <c r="L446" s="495" t="str">
        <f>IF(基本情報入力シート!W485="","",基本情報入力シート!W485)</f>
        <v/>
      </c>
      <c r="M446" s="503" t="str">
        <f>IF(基本情報入力シート!X485="","",基本情報入力シート!X485)</f>
        <v/>
      </c>
      <c r="N446" s="513" t="str">
        <f>IF(基本情報入力シート!Y485="","",基本情報入力シート!Y485)</f>
        <v/>
      </c>
      <c r="O446" s="606"/>
      <c r="P446" s="610"/>
      <c r="Q446" s="610"/>
      <c r="R446" s="614" t="e">
        <v>#N/A</v>
      </c>
      <c r="S446" s="618"/>
      <c r="T446" s="623"/>
      <c r="U446" s="623"/>
      <c r="V446" s="627" t="e">
        <v>#N/A</v>
      </c>
      <c r="W446" s="634"/>
      <c r="X446" s="638"/>
      <c r="Y446" s="614" t="e">
        <v>#N/A</v>
      </c>
      <c r="Z446" s="614"/>
      <c r="AA446" s="618"/>
      <c r="AB446" s="637"/>
      <c r="AC446" s="651" t="e">
        <v>#N/A</v>
      </c>
      <c r="AD446" s="653" t="str">
        <f t="shared" si="12"/>
        <v/>
      </c>
      <c r="AE446" s="583" t="str">
        <f t="shared" si="13"/>
        <v/>
      </c>
      <c r="AF446" s="654" t="str">
        <f>IF(O446="","",'別紙様式3-2（４・５月）'!O448&amp;'別紙様式3-2（４・５月）'!P448&amp;'別紙様式3-2（４・５月）'!Q448&amp;"から"&amp;O446)</f>
        <v/>
      </c>
      <c r="AG446" s="654" t="str">
        <f>IF(OR(W446="",W446="―"),"",'別紙様式3-2（４・５月）'!O448&amp;'別紙様式3-2（４・５月）'!P448&amp;'別紙様式3-2（４・５月）'!Q448&amp;"から"&amp;W446)</f>
        <v/>
      </c>
    </row>
    <row r="447" spans="1:33" ht="24.9" customHeight="1">
      <c r="A447" s="592">
        <v>434</v>
      </c>
      <c r="B447" s="488" t="str">
        <f>IF(基本情報入力シート!C486="","",基本情報入力シート!C486)</f>
        <v/>
      </c>
      <c r="C447" s="488"/>
      <c r="D447" s="488"/>
      <c r="E447" s="488"/>
      <c r="F447" s="488"/>
      <c r="G447" s="488"/>
      <c r="H447" s="488"/>
      <c r="I447" s="488"/>
      <c r="J447" s="495" t="str">
        <f>IF(基本情報入力シート!M486="","",基本情報入力シート!M486)</f>
        <v/>
      </c>
      <c r="K447" s="495" t="str">
        <f>IF(基本情報入力シート!R486="","",基本情報入力シート!R486)</f>
        <v/>
      </c>
      <c r="L447" s="495" t="str">
        <f>IF(基本情報入力シート!W486="","",基本情報入力シート!W486)</f>
        <v/>
      </c>
      <c r="M447" s="503" t="str">
        <f>IF(基本情報入力シート!X486="","",基本情報入力シート!X486)</f>
        <v/>
      </c>
      <c r="N447" s="513" t="str">
        <f>IF(基本情報入力シート!Y486="","",基本情報入力シート!Y486)</f>
        <v/>
      </c>
      <c r="O447" s="606"/>
      <c r="P447" s="610"/>
      <c r="Q447" s="610"/>
      <c r="R447" s="614" t="e">
        <v>#N/A</v>
      </c>
      <c r="S447" s="618"/>
      <c r="T447" s="623"/>
      <c r="U447" s="623"/>
      <c r="V447" s="627" t="e">
        <v>#N/A</v>
      </c>
      <c r="W447" s="634"/>
      <c r="X447" s="638"/>
      <c r="Y447" s="614" t="e">
        <v>#N/A</v>
      </c>
      <c r="Z447" s="614"/>
      <c r="AA447" s="618"/>
      <c r="AB447" s="637"/>
      <c r="AC447" s="651" t="e">
        <v>#N/A</v>
      </c>
      <c r="AD447" s="653" t="str">
        <f t="shared" si="12"/>
        <v/>
      </c>
      <c r="AE447" s="583" t="str">
        <f t="shared" si="13"/>
        <v/>
      </c>
      <c r="AF447" s="654" t="str">
        <f>IF(O447="","",'別紙様式3-2（４・５月）'!O449&amp;'別紙様式3-2（４・５月）'!P449&amp;'別紙様式3-2（４・５月）'!Q449&amp;"から"&amp;O447)</f>
        <v/>
      </c>
      <c r="AG447" s="654" t="str">
        <f>IF(OR(W447="",W447="―"),"",'別紙様式3-2（４・５月）'!O449&amp;'別紙様式3-2（４・５月）'!P449&amp;'別紙様式3-2（４・５月）'!Q449&amp;"から"&amp;W447)</f>
        <v/>
      </c>
    </row>
    <row r="448" spans="1:33" ht="24.9" customHeight="1">
      <c r="A448" s="592">
        <v>435</v>
      </c>
      <c r="B448" s="488" t="str">
        <f>IF(基本情報入力シート!C487="","",基本情報入力シート!C487)</f>
        <v/>
      </c>
      <c r="C448" s="488"/>
      <c r="D448" s="488"/>
      <c r="E448" s="488"/>
      <c r="F448" s="488"/>
      <c r="G448" s="488"/>
      <c r="H448" s="488"/>
      <c r="I448" s="488"/>
      <c r="J448" s="495" t="str">
        <f>IF(基本情報入力シート!M487="","",基本情報入力シート!M487)</f>
        <v/>
      </c>
      <c r="K448" s="495" t="str">
        <f>IF(基本情報入力シート!R487="","",基本情報入力シート!R487)</f>
        <v/>
      </c>
      <c r="L448" s="495" t="str">
        <f>IF(基本情報入力シート!W487="","",基本情報入力シート!W487)</f>
        <v/>
      </c>
      <c r="M448" s="503" t="str">
        <f>IF(基本情報入力シート!X487="","",基本情報入力シート!X487)</f>
        <v/>
      </c>
      <c r="N448" s="513" t="str">
        <f>IF(基本情報入力シート!Y487="","",基本情報入力シート!Y487)</f>
        <v/>
      </c>
      <c r="O448" s="606"/>
      <c r="P448" s="610"/>
      <c r="Q448" s="610"/>
      <c r="R448" s="614" t="e">
        <v>#N/A</v>
      </c>
      <c r="S448" s="618"/>
      <c r="T448" s="623"/>
      <c r="U448" s="623"/>
      <c r="V448" s="627" t="e">
        <v>#N/A</v>
      </c>
      <c r="W448" s="634"/>
      <c r="X448" s="638"/>
      <c r="Y448" s="614" t="e">
        <v>#N/A</v>
      </c>
      <c r="Z448" s="614"/>
      <c r="AA448" s="618"/>
      <c r="AB448" s="637"/>
      <c r="AC448" s="651" t="e">
        <v>#N/A</v>
      </c>
      <c r="AD448" s="653" t="str">
        <f t="shared" si="12"/>
        <v/>
      </c>
      <c r="AE448" s="583" t="str">
        <f t="shared" si="13"/>
        <v/>
      </c>
      <c r="AF448" s="654" t="str">
        <f>IF(O448="","",'別紙様式3-2（４・５月）'!O450&amp;'別紙様式3-2（４・５月）'!P450&amp;'別紙様式3-2（４・５月）'!Q450&amp;"から"&amp;O448)</f>
        <v/>
      </c>
      <c r="AG448" s="654" t="str">
        <f>IF(OR(W448="",W448="―"),"",'別紙様式3-2（４・５月）'!O450&amp;'別紙様式3-2（４・５月）'!P450&amp;'別紙様式3-2（４・５月）'!Q450&amp;"から"&amp;W448)</f>
        <v/>
      </c>
    </row>
    <row r="449" spans="1:33" ht="24.9" customHeight="1">
      <c r="A449" s="592">
        <v>436</v>
      </c>
      <c r="B449" s="488" t="str">
        <f>IF(基本情報入力シート!C488="","",基本情報入力シート!C488)</f>
        <v/>
      </c>
      <c r="C449" s="488"/>
      <c r="D449" s="488"/>
      <c r="E449" s="488"/>
      <c r="F449" s="488"/>
      <c r="G449" s="488"/>
      <c r="H449" s="488"/>
      <c r="I449" s="488"/>
      <c r="J449" s="495" t="str">
        <f>IF(基本情報入力シート!M488="","",基本情報入力シート!M488)</f>
        <v/>
      </c>
      <c r="K449" s="495" t="str">
        <f>IF(基本情報入力シート!R488="","",基本情報入力シート!R488)</f>
        <v/>
      </c>
      <c r="L449" s="495" t="str">
        <f>IF(基本情報入力シート!W488="","",基本情報入力シート!W488)</f>
        <v/>
      </c>
      <c r="M449" s="503" t="str">
        <f>IF(基本情報入力シート!X488="","",基本情報入力シート!X488)</f>
        <v/>
      </c>
      <c r="N449" s="513" t="str">
        <f>IF(基本情報入力シート!Y488="","",基本情報入力シート!Y488)</f>
        <v/>
      </c>
      <c r="O449" s="606"/>
      <c r="P449" s="610"/>
      <c r="Q449" s="610"/>
      <c r="R449" s="614" t="e">
        <v>#N/A</v>
      </c>
      <c r="S449" s="618"/>
      <c r="T449" s="623"/>
      <c r="U449" s="623"/>
      <c r="V449" s="627" t="e">
        <v>#N/A</v>
      </c>
      <c r="W449" s="634"/>
      <c r="X449" s="638"/>
      <c r="Y449" s="614" t="e">
        <v>#N/A</v>
      </c>
      <c r="Z449" s="614"/>
      <c r="AA449" s="618"/>
      <c r="AB449" s="637"/>
      <c r="AC449" s="651" t="e">
        <v>#N/A</v>
      </c>
      <c r="AD449" s="653" t="str">
        <f t="shared" si="12"/>
        <v/>
      </c>
      <c r="AE449" s="583" t="str">
        <f t="shared" si="13"/>
        <v/>
      </c>
      <c r="AF449" s="654" t="str">
        <f>IF(O449="","",'別紙様式3-2（４・５月）'!O451&amp;'別紙様式3-2（４・５月）'!P451&amp;'別紙様式3-2（４・５月）'!Q451&amp;"から"&amp;O449)</f>
        <v/>
      </c>
      <c r="AG449" s="654" t="str">
        <f>IF(OR(W449="",W449="―"),"",'別紙様式3-2（４・５月）'!O451&amp;'別紙様式3-2（４・５月）'!P451&amp;'別紙様式3-2（４・５月）'!Q451&amp;"から"&amp;W449)</f>
        <v/>
      </c>
    </row>
    <row r="450" spans="1:33" ht="24.9" customHeight="1">
      <c r="A450" s="592">
        <v>437</v>
      </c>
      <c r="B450" s="488" t="str">
        <f>IF(基本情報入力シート!C489="","",基本情報入力シート!C489)</f>
        <v/>
      </c>
      <c r="C450" s="488"/>
      <c r="D450" s="488"/>
      <c r="E450" s="488"/>
      <c r="F450" s="488"/>
      <c r="G450" s="488"/>
      <c r="H450" s="488"/>
      <c r="I450" s="488"/>
      <c r="J450" s="495" t="str">
        <f>IF(基本情報入力シート!M489="","",基本情報入力シート!M489)</f>
        <v/>
      </c>
      <c r="K450" s="495" t="str">
        <f>IF(基本情報入力シート!R489="","",基本情報入力シート!R489)</f>
        <v/>
      </c>
      <c r="L450" s="495" t="str">
        <f>IF(基本情報入力シート!W489="","",基本情報入力シート!W489)</f>
        <v/>
      </c>
      <c r="M450" s="503" t="str">
        <f>IF(基本情報入力シート!X489="","",基本情報入力シート!X489)</f>
        <v/>
      </c>
      <c r="N450" s="513" t="str">
        <f>IF(基本情報入力シート!Y489="","",基本情報入力シート!Y489)</f>
        <v/>
      </c>
      <c r="O450" s="606"/>
      <c r="P450" s="610"/>
      <c r="Q450" s="610"/>
      <c r="R450" s="614" t="e">
        <v>#N/A</v>
      </c>
      <c r="S450" s="618"/>
      <c r="T450" s="623"/>
      <c r="U450" s="623"/>
      <c r="V450" s="627" t="e">
        <v>#N/A</v>
      </c>
      <c r="W450" s="634"/>
      <c r="X450" s="638"/>
      <c r="Y450" s="614" t="e">
        <v>#N/A</v>
      </c>
      <c r="Z450" s="614"/>
      <c r="AA450" s="618"/>
      <c r="AB450" s="637"/>
      <c r="AC450" s="651" t="e">
        <v>#N/A</v>
      </c>
      <c r="AD450" s="653" t="str">
        <f t="shared" si="12"/>
        <v/>
      </c>
      <c r="AE450" s="583" t="str">
        <f t="shared" si="13"/>
        <v/>
      </c>
      <c r="AF450" s="654" t="str">
        <f>IF(O450="","",'別紙様式3-2（４・５月）'!O452&amp;'別紙様式3-2（４・５月）'!P452&amp;'別紙様式3-2（４・５月）'!Q452&amp;"から"&amp;O450)</f>
        <v/>
      </c>
      <c r="AG450" s="654" t="str">
        <f>IF(OR(W450="",W450="―"),"",'別紙様式3-2（４・５月）'!O452&amp;'別紙様式3-2（４・５月）'!P452&amp;'別紙様式3-2（４・５月）'!Q452&amp;"から"&amp;W450)</f>
        <v/>
      </c>
    </row>
    <row r="451" spans="1:33" ht="24.9" customHeight="1">
      <c r="A451" s="592">
        <v>438</v>
      </c>
      <c r="B451" s="488" t="str">
        <f>IF(基本情報入力シート!C490="","",基本情報入力シート!C490)</f>
        <v/>
      </c>
      <c r="C451" s="488"/>
      <c r="D451" s="488"/>
      <c r="E451" s="488"/>
      <c r="F451" s="488"/>
      <c r="G451" s="488"/>
      <c r="H451" s="488"/>
      <c r="I451" s="488"/>
      <c r="J451" s="495" t="str">
        <f>IF(基本情報入力シート!M490="","",基本情報入力シート!M490)</f>
        <v/>
      </c>
      <c r="K451" s="495" t="str">
        <f>IF(基本情報入力シート!R490="","",基本情報入力シート!R490)</f>
        <v/>
      </c>
      <c r="L451" s="495" t="str">
        <f>IF(基本情報入力シート!W490="","",基本情報入力シート!W490)</f>
        <v/>
      </c>
      <c r="M451" s="503" t="str">
        <f>IF(基本情報入力シート!X490="","",基本情報入力シート!X490)</f>
        <v/>
      </c>
      <c r="N451" s="513" t="str">
        <f>IF(基本情報入力シート!Y490="","",基本情報入力シート!Y490)</f>
        <v/>
      </c>
      <c r="O451" s="606"/>
      <c r="P451" s="610"/>
      <c r="Q451" s="610"/>
      <c r="R451" s="614" t="e">
        <v>#N/A</v>
      </c>
      <c r="S451" s="618"/>
      <c r="T451" s="623"/>
      <c r="U451" s="623"/>
      <c r="V451" s="627" t="e">
        <v>#N/A</v>
      </c>
      <c r="W451" s="634"/>
      <c r="X451" s="638"/>
      <c r="Y451" s="614" t="e">
        <v>#N/A</v>
      </c>
      <c r="Z451" s="614"/>
      <c r="AA451" s="618"/>
      <c r="AB451" s="637"/>
      <c r="AC451" s="651" t="e">
        <v>#N/A</v>
      </c>
      <c r="AD451" s="653" t="str">
        <f t="shared" si="12"/>
        <v/>
      </c>
      <c r="AE451" s="583" t="str">
        <f t="shared" si="13"/>
        <v/>
      </c>
      <c r="AF451" s="654" t="str">
        <f>IF(O451="","",'別紙様式3-2（４・５月）'!O453&amp;'別紙様式3-2（４・５月）'!P453&amp;'別紙様式3-2（４・５月）'!Q453&amp;"から"&amp;O451)</f>
        <v/>
      </c>
      <c r="AG451" s="654" t="str">
        <f>IF(OR(W451="",W451="―"),"",'別紙様式3-2（４・５月）'!O453&amp;'別紙様式3-2（４・５月）'!P453&amp;'別紙様式3-2（４・５月）'!Q453&amp;"から"&amp;W451)</f>
        <v/>
      </c>
    </row>
    <row r="452" spans="1:33" ht="24.9" customHeight="1">
      <c r="A452" s="592">
        <v>439</v>
      </c>
      <c r="B452" s="488" t="str">
        <f>IF(基本情報入力シート!C491="","",基本情報入力シート!C491)</f>
        <v/>
      </c>
      <c r="C452" s="488"/>
      <c r="D452" s="488"/>
      <c r="E452" s="488"/>
      <c r="F452" s="488"/>
      <c r="G452" s="488"/>
      <c r="H452" s="488"/>
      <c r="I452" s="488"/>
      <c r="J452" s="495" t="str">
        <f>IF(基本情報入力シート!M491="","",基本情報入力シート!M491)</f>
        <v/>
      </c>
      <c r="K452" s="495" t="str">
        <f>IF(基本情報入力シート!R491="","",基本情報入力シート!R491)</f>
        <v/>
      </c>
      <c r="L452" s="495" t="str">
        <f>IF(基本情報入力シート!W491="","",基本情報入力シート!W491)</f>
        <v/>
      </c>
      <c r="M452" s="503" t="str">
        <f>IF(基本情報入力シート!X491="","",基本情報入力シート!X491)</f>
        <v/>
      </c>
      <c r="N452" s="513" t="str">
        <f>IF(基本情報入力シート!Y491="","",基本情報入力シート!Y491)</f>
        <v/>
      </c>
      <c r="O452" s="606"/>
      <c r="P452" s="610"/>
      <c r="Q452" s="610"/>
      <c r="R452" s="614" t="e">
        <v>#N/A</v>
      </c>
      <c r="S452" s="618"/>
      <c r="T452" s="623"/>
      <c r="U452" s="623"/>
      <c r="V452" s="627" t="e">
        <v>#N/A</v>
      </c>
      <c r="W452" s="634"/>
      <c r="X452" s="638"/>
      <c r="Y452" s="614" t="e">
        <v>#N/A</v>
      </c>
      <c r="Z452" s="614"/>
      <c r="AA452" s="618"/>
      <c r="AB452" s="637"/>
      <c r="AC452" s="651" t="e">
        <v>#N/A</v>
      </c>
      <c r="AD452" s="653" t="str">
        <f t="shared" si="12"/>
        <v/>
      </c>
      <c r="AE452" s="583" t="str">
        <f t="shared" si="13"/>
        <v/>
      </c>
      <c r="AF452" s="654" t="str">
        <f>IF(O452="","",'別紙様式3-2（４・５月）'!O454&amp;'別紙様式3-2（４・５月）'!P454&amp;'別紙様式3-2（４・５月）'!Q454&amp;"から"&amp;O452)</f>
        <v/>
      </c>
      <c r="AG452" s="654" t="str">
        <f>IF(OR(W452="",W452="―"),"",'別紙様式3-2（４・５月）'!O454&amp;'別紙様式3-2（４・５月）'!P454&amp;'別紙様式3-2（４・５月）'!Q454&amp;"から"&amp;W452)</f>
        <v/>
      </c>
    </row>
    <row r="453" spans="1:33" ht="24.9" customHeight="1">
      <c r="A453" s="592">
        <v>440</v>
      </c>
      <c r="B453" s="488" t="str">
        <f>IF(基本情報入力シート!C492="","",基本情報入力シート!C492)</f>
        <v/>
      </c>
      <c r="C453" s="488"/>
      <c r="D453" s="488"/>
      <c r="E453" s="488"/>
      <c r="F453" s="488"/>
      <c r="G453" s="488"/>
      <c r="H453" s="488"/>
      <c r="I453" s="488"/>
      <c r="J453" s="495" t="str">
        <f>IF(基本情報入力シート!M492="","",基本情報入力シート!M492)</f>
        <v/>
      </c>
      <c r="K453" s="495" t="str">
        <f>IF(基本情報入力シート!R492="","",基本情報入力シート!R492)</f>
        <v/>
      </c>
      <c r="L453" s="495" t="str">
        <f>IF(基本情報入力シート!W492="","",基本情報入力シート!W492)</f>
        <v/>
      </c>
      <c r="M453" s="503" t="str">
        <f>IF(基本情報入力シート!X492="","",基本情報入力シート!X492)</f>
        <v/>
      </c>
      <c r="N453" s="513" t="str">
        <f>IF(基本情報入力シート!Y492="","",基本情報入力シート!Y492)</f>
        <v/>
      </c>
      <c r="O453" s="606"/>
      <c r="P453" s="610"/>
      <c r="Q453" s="610"/>
      <c r="R453" s="614" t="e">
        <v>#N/A</v>
      </c>
      <c r="S453" s="618"/>
      <c r="T453" s="623"/>
      <c r="U453" s="623"/>
      <c r="V453" s="627" t="e">
        <v>#N/A</v>
      </c>
      <c r="W453" s="634"/>
      <c r="X453" s="638"/>
      <c r="Y453" s="614" t="e">
        <v>#N/A</v>
      </c>
      <c r="Z453" s="614"/>
      <c r="AA453" s="618"/>
      <c r="AB453" s="637"/>
      <c r="AC453" s="651" t="e">
        <v>#N/A</v>
      </c>
      <c r="AD453" s="653" t="str">
        <f t="shared" si="12"/>
        <v/>
      </c>
      <c r="AE453" s="583" t="str">
        <f t="shared" si="13"/>
        <v/>
      </c>
      <c r="AF453" s="654" t="str">
        <f>IF(O453="","",'別紙様式3-2（４・５月）'!O455&amp;'別紙様式3-2（４・５月）'!P455&amp;'別紙様式3-2（４・５月）'!Q455&amp;"から"&amp;O453)</f>
        <v/>
      </c>
      <c r="AG453" s="654" t="str">
        <f>IF(OR(W453="",W453="―"),"",'別紙様式3-2（４・５月）'!O455&amp;'別紙様式3-2（４・５月）'!P455&amp;'別紙様式3-2（４・５月）'!Q455&amp;"から"&amp;W453)</f>
        <v/>
      </c>
    </row>
    <row r="454" spans="1:33" ht="24.9" customHeight="1">
      <c r="A454" s="592">
        <v>441</v>
      </c>
      <c r="B454" s="488" t="str">
        <f>IF(基本情報入力シート!C493="","",基本情報入力シート!C493)</f>
        <v/>
      </c>
      <c r="C454" s="488"/>
      <c r="D454" s="488"/>
      <c r="E454" s="488"/>
      <c r="F454" s="488"/>
      <c r="G454" s="488"/>
      <c r="H454" s="488"/>
      <c r="I454" s="488"/>
      <c r="J454" s="495" t="str">
        <f>IF(基本情報入力シート!M493="","",基本情報入力シート!M493)</f>
        <v/>
      </c>
      <c r="K454" s="495" t="str">
        <f>IF(基本情報入力シート!R493="","",基本情報入力シート!R493)</f>
        <v/>
      </c>
      <c r="L454" s="495" t="str">
        <f>IF(基本情報入力シート!W493="","",基本情報入力シート!W493)</f>
        <v/>
      </c>
      <c r="M454" s="503" t="str">
        <f>IF(基本情報入力シート!X493="","",基本情報入力シート!X493)</f>
        <v/>
      </c>
      <c r="N454" s="513" t="str">
        <f>IF(基本情報入力シート!Y493="","",基本情報入力シート!Y493)</f>
        <v/>
      </c>
      <c r="O454" s="606"/>
      <c r="P454" s="610"/>
      <c r="Q454" s="610"/>
      <c r="R454" s="614" t="e">
        <v>#N/A</v>
      </c>
      <c r="S454" s="618"/>
      <c r="T454" s="623"/>
      <c r="U454" s="623"/>
      <c r="V454" s="627" t="e">
        <v>#N/A</v>
      </c>
      <c r="W454" s="634"/>
      <c r="X454" s="638"/>
      <c r="Y454" s="614" t="e">
        <v>#N/A</v>
      </c>
      <c r="Z454" s="614"/>
      <c r="AA454" s="618"/>
      <c r="AB454" s="637"/>
      <c r="AC454" s="651" t="e">
        <v>#N/A</v>
      </c>
      <c r="AD454" s="653" t="str">
        <f t="shared" si="12"/>
        <v/>
      </c>
      <c r="AE454" s="583" t="str">
        <f t="shared" si="13"/>
        <v/>
      </c>
      <c r="AF454" s="654" t="str">
        <f>IF(O454="","",'別紙様式3-2（４・５月）'!O456&amp;'別紙様式3-2（４・５月）'!P456&amp;'別紙様式3-2（４・５月）'!Q456&amp;"から"&amp;O454)</f>
        <v/>
      </c>
      <c r="AG454" s="654" t="str">
        <f>IF(OR(W454="",W454="―"),"",'別紙様式3-2（４・５月）'!O456&amp;'別紙様式3-2（４・５月）'!P456&amp;'別紙様式3-2（４・５月）'!Q456&amp;"から"&amp;W454)</f>
        <v/>
      </c>
    </row>
    <row r="455" spans="1:33" ht="24.9" customHeight="1">
      <c r="A455" s="592">
        <v>442</v>
      </c>
      <c r="B455" s="488" t="str">
        <f>IF(基本情報入力シート!C494="","",基本情報入力シート!C494)</f>
        <v/>
      </c>
      <c r="C455" s="488"/>
      <c r="D455" s="488"/>
      <c r="E455" s="488"/>
      <c r="F455" s="488"/>
      <c r="G455" s="488"/>
      <c r="H455" s="488"/>
      <c r="I455" s="488"/>
      <c r="J455" s="495" t="str">
        <f>IF(基本情報入力シート!M494="","",基本情報入力シート!M494)</f>
        <v/>
      </c>
      <c r="K455" s="495" t="str">
        <f>IF(基本情報入力シート!R494="","",基本情報入力シート!R494)</f>
        <v/>
      </c>
      <c r="L455" s="495" t="str">
        <f>IF(基本情報入力シート!W494="","",基本情報入力シート!W494)</f>
        <v/>
      </c>
      <c r="M455" s="503" t="str">
        <f>IF(基本情報入力シート!X494="","",基本情報入力シート!X494)</f>
        <v/>
      </c>
      <c r="N455" s="513" t="str">
        <f>IF(基本情報入力シート!Y494="","",基本情報入力シート!Y494)</f>
        <v/>
      </c>
      <c r="O455" s="606"/>
      <c r="P455" s="610"/>
      <c r="Q455" s="610"/>
      <c r="R455" s="614" t="e">
        <v>#N/A</v>
      </c>
      <c r="S455" s="618"/>
      <c r="T455" s="623"/>
      <c r="U455" s="623"/>
      <c r="V455" s="627" t="e">
        <v>#N/A</v>
      </c>
      <c r="W455" s="634"/>
      <c r="X455" s="638"/>
      <c r="Y455" s="614" t="e">
        <v>#N/A</v>
      </c>
      <c r="Z455" s="614"/>
      <c r="AA455" s="618"/>
      <c r="AB455" s="637"/>
      <c r="AC455" s="651" t="e">
        <v>#N/A</v>
      </c>
      <c r="AD455" s="653" t="str">
        <f t="shared" si="12"/>
        <v/>
      </c>
      <c r="AE455" s="583" t="str">
        <f t="shared" si="13"/>
        <v/>
      </c>
      <c r="AF455" s="654" t="str">
        <f>IF(O455="","",'別紙様式3-2（４・５月）'!O457&amp;'別紙様式3-2（４・５月）'!P457&amp;'別紙様式3-2（４・５月）'!Q457&amp;"から"&amp;O455)</f>
        <v/>
      </c>
      <c r="AG455" s="654" t="str">
        <f>IF(OR(W455="",W455="―"),"",'別紙様式3-2（４・５月）'!O457&amp;'別紙様式3-2（４・５月）'!P457&amp;'別紙様式3-2（４・５月）'!Q457&amp;"から"&amp;W455)</f>
        <v/>
      </c>
    </row>
    <row r="456" spans="1:33" ht="24.9" customHeight="1">
      <c r="A456" s="592">
        <v>443</v>
      </c>
      <c r="B456" s="488" t="str">
        <f>IF(基本情報入力シート!C495="","",基本情報入力シート!C495)</f>
        <v/>
      </c>
      <c r="C456" s="488"/>
      <c r="D456" s="488"/>
      <c r="E456" s="488"/>
      <c r="F456" s="488"/>
      <c r="G456" s="488"/>
      <c r="H456" s="488"/>
      <c r="I456" s="488"/>
      <c r="J456" s="495" t="str">
        <f>IF(基本情報入力シート!M495="","",基本情報入力シート!M495)</f>
        <v/>
      </c>
      <c r="K456" s="495" t="str">
        <f>IF(基本情報入力シート!R495="","",基本情報入力シート!R495)</f>
        <v/>
      </c>
      <c r="L456" s="495" t="str">
        <f>IF(基本情報入力シート!W495="","",基本情報入力シート!W495)</f>
        <v/>
      </c>
      <c r="M456" s="503" t="str">
        <f>IF(基本情報入力シート!X495="","",基本情報入力シート!X495)</f>
        <v/>
      </c>
      <c r="N456" s="513" t="str">
        <f>IF(基本情報入力シート!Y495="","",基本情報入力シート!Y495)</f>
        <v/>
      </c>
      <c r="O456" s="606"/>
      <c r="P456" s="610"/>
      <c r="Q456" s="610"/>
      <c r="R456" s="614" t="e">
        <v>#N/A</v>
      </c>
      <c r="S456" s="618"/>
      <c r="T456" s="623"/>
      <c r="U456" s="623"/>
      <c r="V456" s="627" t="e">
        <v>#N/A</v>
      </c>
      <c r="W456" s="634"/>
      <c r="X456" s="638"/>
      <c r="Y456" s="614" t="e">
        <v>#N/A</v>
      </c>
      <c r="Z456" s="614"/>
      <c r="AA456" s="618"/>
      <c r="AB456" s="637"/>
      <c r="AC456" s="651" t="e">
        <v>#N/A</v>
      </c>
      <c r="AD456" s="653" t="str">
        <f t="shared" si="12"/>
        <v/>
      </c>
      <c r="AE456" s="583" t="str">
        <f t="shared" si="13"/>
        <v/>
      </c>
      <c r="AF456" s="654" t="str">
        <f>IF(O456="","",'別紙様式3-2（４・５月）'!O458&amp;'別紙様式3-2（４・５月）'!P458&amp;'別紙様式3-2（４・５月）'!Q458&amp;"から"&amp;O456)</f>
        <v/>
      </c>
      <c r="AG456" s="654" t="str">
        <f>IF(OR(W456="",W456="―"),"",'別紙様式3-2（４・５月）'!O458&amp;'別紙様式3-2（４・５月）'!P458&amp;'別紙様式3-2（４・５月）'!Q458&amp;"から"&amp;W456)</f>
        <v/>
      </c>
    </row>
    <row r="457" spans="1:33" ht="24.9" customHeight="1">
      <c r="A457" s="592">
        <v>444</v>
      </c>
      <c r="B457" s="488" t="str">
        <f>IF(基本情報入力シート!C496="","",基本情報入力シート!C496)</f>
        <v/>
      </c>
      <c r="C457" s="488"/>
      <c r="D457" s="488"/>
      <c r="E457" s="488"/>
      <c r="F457" s="488"/>
      <c r="G457" s="488"/>
      <c r="H457" s="488"/>
      <c r="I457" s="488"/>
      <c r="J457" s="495" t="str">
        <f>IF(基本情報入力シート!M496="","",基本情報入力シート!M496)</f>
        <v/>
      </c>
      <c r="K457" s="495" t="str">
        <f>IF(基本情報入力シート!R496="","",基本情報入力シート!R496)</f>
        <v/>
      </c>
      <c r="L457" s="495" t="str">
        <f>IF(基本情報入力シート!W496="","",基本情報入力シート!W496)</f>
        <v/>
      </c>
      <c r="M457" s="503" t="str">
        <f>IF(基本情報入力シート!X496="","",基本情報入力シート!X496)</f>
        <v/>
      </c>
      <c r="N457" s="513" t="str">
        <f>IF(基本情報入力シート!Y496="","",基本情報入力シート!Y496)</f>
        <v/>
      </c>
      <c r="O457" s="606"/>
      <c r="P457" s="610"/>
      <c r="Q457" s="610"/>
      <c r="R457" s="614" t="e">
        <v>#N/A</v>
      </c>
      <c r="S457" s="618"/>
      <c r="T457" s="623"/>
      <c r="U457" s="623"/>
      <c r="V457" s="627" t="e">
        <v>#N/A</v>
      </c>
      <c r="W457" s="634"/>
      <c r="X457" s="638"/>
      <c r="Y457" s="614" t="e">
        <v>#N/A</v>
      </c>
      <c r="Z457" s="614"/>
      <c r="AA457" s="618"/>
      <c r="AB457" s="637"/>
      <c r="AC457" s="651" t="e">
        <v>#N/A</v>
      </c>
      <c r="AD457" s="653" t="str">
        <f t="shared" si="12"/>
        <v/>
      </c>
      <c r="AE457" s="583" t="str">
        <f t="shared" si="13"/>
        <v/>
      </c>
      <c r="AF457" s="654" t="str">
        <f>IF(O457="","",'別紙様式3-2（４・５月）'!O459&amp;'別紙様式3-2（４・５月）'!P459&amp;'別紙様式3-2（４・５月）'!Q459&amp;"から"&amp;O457)</f>
        <v/>
      </c>
      <c r="AG457" s="654" t="str">
        <f>IF(OR(W457="",W457="―"),"",'別紙様式3-2（４・５月）'!O459&amp;'別紙様式3-2（４・５月）'!P459&amp;'別紙様式3-2（４・５月）'!Q459&amp;"から"&amp;W457)</f>
        <v/>
      </c>
    </row>
    <row r="458" spans="1:33" ht="24.9" customHeight="1">
      <c r="A458" s="592">
        <v>445</v>
      </c>
      <c r="B458" s="488" t="str">
        <f>IF(基本情報入力シート!C497="","",基本情報入力シート!C497)</f>
        <v/>
      </c>
      <c r="C458" s="488"/>
      <c r="D458" s="488"/>
      <c r="E458" s="488"/>
      <c r="F458" s="488"/>
      <c r="G458" s="488"/>
      <c r="H458" s="488"/>
      <c r="I458" s="488"/>
      <c r="J458" s="495" t="str">
        <f>IF(基本情報入力シート!M497="","",基本情報入力シート!M497)</f>
        <v/>
      </c>
      <c r="K458" s="495" t="str">
        <f>IF(基本情報入力シート!R497="","",基本情報入力シート!R497)</f>
        <v/>
      </c>
      <c r="L458" s="495" t="str">
        <f>IF(基本情報入力シート!W497="","",基本情報入力シート!W497)</f>
        <v/>
      </c>
      <c r="M458" s="503" t="str">
        <f>IF(基本情報入力シート!X497="","",基本情報入力シート!X497)</f>
        <v/>
      </c>
      <c r="N458" s="513" t="str">
        <f>IF(基本情報入力シート!Y497="","",基本情報入力シート!Y497)</f>
        <v/>
      </c>
      <c r="O458" s="606"/>
      <c r="P458" s="610"/>
      <c r="Q458" s="610"/>
      <c r="R458" s="614" t="e">
        <v>#N/A</v>
      </c>
      <c r="S458" s="618"/>
      <c r="T458" s="623"/>
      <c r="U458" s="623"/>
      <c r="V458" s="627" t="e">
        <v>#N/A</v>
      </c>
      <c r="W458" s="634"/>
      <c r="X458" s="638"/>
      <c r="Y458" s="614" t="e">
        <v>#N/A</v>
      </c>
      <c r="Z458" s="614"/>
      <c r="AA458" s="618"/>
      <c r="AB458" s="637"/>
      <c r="AC458" s="651" t="e">
        <v>#N/A</v>
      </c>
      <c r="AD458" s="653" t="str">
        <f t="shared" si="12"/>
        <v/>
      </c>
      <c r="AE458" s="583" t="str">
        <f t="shared" si="13"/>
        <v/>
      </c>
      <c r="AF458" s="654" t="str">
        <f>IF(O458="","",'別紙様式3-2（４・５月）'!O460&amp;'別紙様式3-2（４・５月）'!P460&amp;'別紙様式3-2（４・５月）'!Q460&amp;"から"&amp;O458)</f>
        <v/>
      </c>
      <c r="AG458" s="654" t="str">
        <f>IF(OR(W458="",W458="―"),"",'別紙様式3-2（４・５月）'!O460&amp;'別紙様式3-2（４・５月）'!P460&amp;'別紙様式3-2（４・５月）'!Q460&amp;"から"&amp;W458)</f>
        <v/>
      </c>
    </row>
    <row r="459" spans="1:33" ht="24.9" customHeight="1">
      <c r="A459" s="592">
        <v>446</v>
      </c>
      <c r="B459" s="488" t="str">
        <f>IF(基本情報入力シート!C498="","",基本情報入力シート!C498)</f>
        <v/>
      </c>
      <c r="C459" s="488"/>
      <c r="D459" s="488"/>
      <c r="E459" s="488"/>
      <c r="F459" s="488"/>
      <c r="G459" s="488"/>
      <c r="H459" s="488"/>
      <c r="I459" s="488"/>
      <c r="J459" s="495" t="str">
        <f>IF(基本情報入力シート!M498="","",基本情報入力シート!M498)</f>
        <v/>
      </c>
      <c r="K459" s="495" t="str">
        <f>IF(基本情報入力シート!R498="","",基本情報入力シート!R498)</f>
        <v/>
      </c>
      <c r="L459" s="495" t="str">
        <f>IF(基本情報入力シート!W498="","",基本情報入力シート!W498)</f>
        <v/>
      </c>
      <c r="M459" s="503" t="str">
        <f>IF(基本情報入力シート!X498="","",基本情報入力シート!X498)</f>
        <v/>
      </c>
      <c r="N459" s="513" t="str">
        <f>IF(基本情報入力シート!Y498="","",基本情報入力シート!Y498)</f>
        <v/>
      </c>
      <c r="O459" s="606"/>
      <c r="P459" s="610"/>
      <c r="Q459" s="610"/>
      <c r="R459" s="614" t="e">
        <v>#N/A</v>
      </c>
      <c r="S459" s="618"/>
      <c r="T459" s="623"/>
      <c r="U459" s="623"/>
      <c r="V459" s="627" t="e">
        <v>#N/A</v>
      </c>
      <c r="W459" s="634"/>
      <c r="X459" s="638"/>
      <c r="Y459" s="614" t="e">
        <v>#N/A</v>
      </c>
      <c r="Z459" s="614"/>
      <c r="AA459" s="618"/>
      <c r="AB459" s="637"/>
      <c r="AC459" s="651" t="e">
        <v>#N/A</v>
      </c>
      <c r="AD459" s="653" t="str">
        <f t="shared" si="12"/>
        <v/>
      </c>
      <c r="AE459" s="583" t="str">
        <f t="shared" si="13"/>
        <v/>
      </c>
      <c r="AF459" s="654" t="str">
        <f>IF(O459="","",'別紙様式3-2（４・５月）'!O461&amp;'別紙様式3-2（４・５月）'!P461&amp;'別紙様式3-2（４・５月）'!Q461&amp;"から"&amp;O459)</f>
        <v/>
      </c>
      <c r="AG459" s="654" t="str">
        <f>IF(OR(W459="",W459="―"),"",'別紙様式3-2（４・５月）'!O461&amp;'別紙様式3-2（４・５月）'!P461&amp;'別紙様式3-2（４・５月）'!Q461&amp;"から"&amp;W459)</f>
        <v/>
      </c>
    </row>
    <row r="460" spans="1:33" ht="24.9" customHeight="1">
      <c r="A460" s="592">
        <v>447</v>
      </c>
      <c r="B460" s="488" t="str">
        <f>IF(基本情報入力シート!C499="","",基本情報入力シート!C499)</f>
        <v/>
      </c>
      <c r="C460" s="488"/>
      <c r="D460" s="488"/>
      <c r="E460" s="488"/>
      <c r="F460" s="488"/>
      <c r="G460" s="488"/>
      <c r="H460" s="488"/>
      <c r="I460" s="488"/>
      <c r="J460" s="495" t="str">
        <f>IF(基本情報入力シート!M499="","",基本情報入力シート!M499)</f>
        <v/>
      </c>
      <c r="K460" s="495" t="str">
        <f>IF(基本情報入力シート!R499="","",基本情報入力シート!R499)</f>
        <v/>
      </c>
      <c r="L460" s="495" t="str">
        <f>IF(基本情報入力シート!W499="","",基本情報入力シート!W499)</f>
        <v/>
      </c>
      <c r="M460" s="503" t="str">
        <f>IF(基本情報入力シート!X499="","",基本情報入力シート!X499)</f>
        <v/>
      </c>
      <c r="N460" s="513" t="str">
        <f>IF(基本情報入力シート!Y499="","",基本情報入力シート!Y499)</f>
        <v/>
      </c>
      <c r="O460" s="606"/>
      <c r="P460" s="610"/>
      <c r="Q460" s="610"/>
      <c r="R460" s="614" t="e">
        <v>#N/A</v>
      </c>
      <c r="S460" s="618"/>
      <c r="T460" s="623"/>
      <c r="U460" s="623"/>
      <c r="V460" s="627" t="e">
        <v>#N/A</v>
      </c>
      <c r="W460" s="634"/>
      <c r="X460" s="638"/>
      <c r="Y460" s="614" t="e">
        <v>#N/A</v>
      </c>
      <c r="Z460" s="614"/>
      <c r="AA460" s="618"/>
      <c r="AB460" s="637"/>
      <c r="AC460" s="651" t="e">
        <v>#N/A</v>
      </c>
      <c r="AD460" s="653" t="str">
        <f t="shared" si="12"/>
        <v/>
      </c>
      <c r="AE460" s="583" t="str">
        <f t="shared" si="13"/>
        <v/>
      </c>
      <c r="AF460" s="654" t="str">
        <f>IF(O460="","",'別紙様式3-2（４・５月）'!O462&amp;'別紙様式3-2（４・５月）'!P462&amp;'別紙様式3-2（４・５月）'!Q462&amp;"から"&amp;O460)</f>
        <v/>
      </c>
      <c r="AG460" s="654" t="str">
        <f>IF(OR(W460="",W460="―"),"",'別紙様式3-2（４・５月）'!O462&amp;'別紙様式3-2（４・５月）'!P462&amp;'別紙様式3-2（４・５月）'!Q462&amp;"から"&amp;W460)</f>
        <v/>
      </c>
    </row>
    <row r="461" spans="1:33" ht="24.9" customHeight="1">
      <c r="A461" s="592">
        <v>448</v>
      </c>
      <c r="B461" s="488" t="str">
        <f>IF(基本情報入力シート!C500="","",基本情報入力シート!C500)</f>
        <v/>
      </c>
      <c r="C461" s="488"/>
      <c r="D461" s="488"/>
      <c r="E461" s="488"/>
      <c r="F461" s="488"/>
      <c r="G461" s="488"/>
      <c r="H461" s="488"/>
      <c r="I461" s="488"/>
      <c r="J461" s="495" t="str">
        <f>IF(基本情報入力シート!M500="","",基本情報入力シート!M500)</f>
        <v/>
      </c>
      <c r="K461" s="495" t="str">
        <f>IF(基本情報入力シート!R500="","",基本情報入力シート!R500)</f>
        <v/>
      </c>
      <c r="L461" s="495" t="str">
        <f>IF(基本情報入力シート!W500="","",基本情報入力シート!W500)</f>
        <v/>
      </c>
      <c r="M461" s="503" t="str">
        <f>IF(基本情報入力シート!X500="","",基本情報入力シート!X500)</f>
        <v/>
      </c>
      <c r="N461" s="513" t="str">
        <f>IF(基本情報入力シート!Y500="","",基本情報入力シート!Y500)</f>
        <v/>
      </c>
      <c r="O461" s="606"/>
      <c r="P461" s="610"/>
      <c r="Q461" s="610"/>
      <c r="R461" s="614" t="e">
        <v>#N/A</v>
      </c>
      <c r="S461" s="618"/>
      <c r="T461" s="623"/>
      <c r="U461" s="623"/>
      <c r="V461" s="627" t="e">
        <v>#N/A</v>
      </c>
      <c r="W461" s="634"/>
      <c r="X461" s="638"/>
      <c r="Y461" s="614" t="e">
        <v>#N/A</v>
      </c>
      <c r="Z461" s="614"/>
      <c r="AA461" s="618"/>
      <c r="AB461" s="637"/>
      <c r="AC461" s="651" t="e">
        <v>#N/A</v>
      </c>
      <c r="AD461" s="653" t="str">
        <f t="shared" si="12"/>
        <v/>
      </c>
      <c r="AE461" s="583" t="str">
        <f t="shared" si="13"/>
        <v/>
      </c>
      <c r="AF461" s="654" t="str">
        <f>IF(O461="","",'別紙様式3-2（４・５月）'!O463&amp;'別紙様式3-2（４・５月）'!P463&amp;'別紙様式3-2（４・５月）'!Q463&amp;"から"&amp;O461)</f>
        <v/>
      </c>
      <c r="AG461" s="654" t="str">
        <f>IF(OR(W461="",W461="―"),"",'別紙様式3-2（４・５月）'!O463&amp;'別紙様式3-2（４・５月）'!P463&amp;'別紙様式3-2（４・５月）'!Q463&amp;"から"&amp;W461)</f>
        <v/>
      </c>
    </row>
    <row r="462" spans="1:33" ht="24.9" customHeight="1">
      <c r="A462" s="592">
        <v>449</v>
      </c>
      <c r="B462" s="488" t="str">
        <f>IF(基本情報入力シート!C501="","",基本情報入力シート!C501)</f>
        <v/>
      </c>
      <c r="C462" s="488"/>
      <c r="D462" s="488"/>
      <c r="E462" s="488"/>
      <c r="F462" s="488"/>
      <c r="G462" s="488"/>
      <c r="H462" s="488"/>
      <c r="I462" s="488"/>
      <c r="J462" s="495" t="str">
        <f>IF(基本情報入力シート!M501="","",基本情報入力シート!M501)</f>
        <v/>
      </c>
      <c r="K462" s="495" t="str">
        <f>IF(基本情報入力シート!R501="","",基本情報入力シート!R501)</f>
        <v/>
      </c>
      <c r="L462" s="495" t="str">
        <f>IF(基本情報入力シート!W501="","",基本情報入力シート!W501)</f>
        <v/>
      </c>
      <c r="M462" s="503" t="str">
        <f>IF(基本情報入力シート!X501="","",基本情報入力シート!X501)</f>
        <v/>
      </c>
      <c r="N462" s="513" t="str">
        <f>IF(基本情報入力シート!Y501="","",基本情報入力シート!Y501)</f>
        <v/>
      </c>
      <c r="O462" s="606"/>
      <c r="P462" s="610"/>
      <c r="Q462" s="610"/>
      <c r="R462" s="614" t="e">
        <v>#N/A</v>
      </c>
      <c r="S462" s="618"/>
      <c r="T462" s="623"/>
      <c r="U462" s="623"/>
      <c r="V462" s="627" t="e">
        <v>#N/A</v>
      </c>
      <c r="W462" s="634"/>
      <c r="X462" s="638"/>
      <c r="Y462" s="614" t="e">
        <v>#N/A</v>
      </c>
      <c r="Z462" s="614"/>
      <c r="AA462" s="618"/>
      <c r="AB462" s="637"/>
      <c r="AC462" s="651" t="e">
        <v>#N/A</v>
      </c>
      <c r="AD462" s="653" t="str">
        <f t="shared" ref="AD462:AD525" si="14">IF(OR(O462="新加算Ⅰ",O462="新加算Ⅱ",O462="新加算Ⅴ（１）",O462="新加算Ⅴ（２）",O462="新加算Ⅴ（３）",O462="新加算Ⅴ（４）",O462="新加算Ⅴ（５）",O462="新加算Ⅴ（６）",O462="新加算Ⅴ（７）",O462="新加算Ⅴ（９）",O462="新加算Ⅴ（10）",O462="新加算Ⅴ（12）"),IF(AND(N462&lt;&gt;"訪問型サービス（総合事業）",N462&lt;&gt;"通所型サービス（総合事業）",N462&lt;&gt;"（介護予防）短期入所生活介護",N462&lt;&gt;"（介護予防）短期入所療養介護（老健）",N462&lt;&gt;"（介護予防）短期入所療養介護 （病院等（老健以外）)",N462&lt;&gt;"（介護予防）短期入所療養介護（医療院）"),1,""),"")</f>
        <v/>
      </c>
      <c r="AE462" s="583" t="str">
        <f t="shared" ref="AE462:AE525" si="15">IF(OR(W462="新加算Ⅰ",W462="新加算Ⅱ"),IF(AND(N462&lt;&gt;"訪問型サービス（総合事業）",N462&lt;&gt;"通所型サービス（総合事業）",N462&lt;&gt;"（介護予防）短期入所生活介護",N462&lt;&gt;"（介護予防）短期入所療養介護（老健）",N462&lt;&gt;"（介護予防）短期入所療養介護 （病院等（老健以外）)",N462&lt;&gt;"（介護予防）短期入所療養介護（医療院）"),1,""),"")</f>
        <v/>
      </c>
      <c r="AF462" s="654" t="str">
        <f>IF(O462="","",'別紙様式3-2（４・５月）'!O464&amp;'別紙様式3-2（４・５月）'!P464&amp;'別紙様式3-2（４・５月）'!Q464&amp;"から"&amp;O462)</f>
        <v/>
      </c>
      <c r="AG462" s="654" t="str">
        <f>IF(OR(W462="",W462="―"),"",'別紙様式3-2（４・５月）'!O464&amp;'別紙様式3-2（４・５月）'!P464&amp;'別紙様式3-2（４・５月）'!Q464&amp;"から"&amp;W462)</f>
        <v/>
      </c>
    </row>
    <row r="463" spans="1:33" ht="24.9" customHeight="1">
      <c r="A463" s="592">
        <v>450</v>
      </c>
      <c r="B463" s="488" t="str">
        <f>IF(基本情報入力シート!C502="","",基本情報入力シート!C502)</f>
        <v/>
      </c>
      <c r="C463" s="488"/>
      <c r="D463" s="488"/>
      <c r="E463" s="488"/>
      <c r="F463" s="488"/>
      <c r="G463" s="488"/>
      <c r="H463" s="488"/>
      <c r="I463" s="488"/>
      <c r="J463" s="495" t="str">
        <f>IF(基本情報入力シート!M502="","",基本情報入力シート!M502)</f>
        <v/>
      </c>
      <c r="K463" s="495" t="str">
        <f>IF(基本情報入力シート!R502="","",基本情報入力シート!R502)</f>
        <v/>
      </c>
      <c r="L463" s="495" t="str">
        <f>IF(基本情報入力シート!W502="","",基本情報入力シート!W502)</f>
        <v/>
      </c>
      <c r="M463" s="503" t="str">
        <f>IF(基本情報入力シート!X502="","",基本情報入力シート!X502)</f>
        <v/>
      </c>
      <c r="N463" s="513" t="str">
        <f>IF(基本情報入力シート!Y502="","",基本情報入力シート!Y502)</f>
        <v/>
      </c>
      <c r="O463" s="606"/>
      <c r="P463" s="610"/>
      <c r="Q463" s="610"/>
      <c r="R463" s="614" t="e">
        <v>#N/A</v>
      </c>
      <c r="S463" s="618"/>
      <c r="T463" s="623"/>
      <c r="U463" s="623"/>
      <c r="V463" s="627" t="e">
        <v>#N/A</v>
      </c>
      <c r="W463" s="634"/>
      <c r="X463" s="638"/>
      <c r="Y463" s="614" t="e">
        <v>#N/A</v>
      </c>
      <c r="Z463" s="614"/>
      <c r="AA463" s="618"/>
      <c r="AB463" s="637"/>
      <c r="AC463" s="651" t="e">
        <v>#N/A</v>
      </c>
      <c r="AD463" s="653" t="str">
        <f t="shared" si="14"/>
        <v/>
      </c>
      <c r="AE463" s="583" t="str">
        <f t="shared" si="15"/>
        <v/>
      </c>
      <c r="AF463" s="654" t="str">
        <f>IF(O463="","",'別紙様式3-2（４・５月）'!O465&amp;'別紙様式3-2（４・５月）'!P465&amp;'別紙様式3-2（４・５月）'!Q465&amp;"から"&amp;O463)</f>
        <v/>
      </c>
      <c r="AG463" s="654" t="str">
        <f>IF(OR(W463="",W463="―"),"",'別紙様式3-2（４・５月）'!O465&amp;'別紙様式3-2（４・５月）'!P465&amp;'別紙様式3-2（４・５月）'!Q465&amp;"から"&amp;W463)</f>
        <v/>
      </c>
    </row>
    <row r="464" spans="1:33" ht="24.9" customHeight="1">
      <c r="A464" s="592">
        <v>451</v>
      </c>
      <c r="B464" s="488" t="str">
        <f>IF(基本情報入力シート!C503="","",基本情報入力シート!C503)</f>
        <v/>
      </c>
      <c r="C464" s="488"/>
      <c r="D464" s="488"/>
      <c r="E464" s="488"/>
      <c r="F464" s="488"/>
      <c r="G464" s="488"/>
      <c r="H464" s="488"/>
      <c r="I464" s="488"/>
      <c r="J464" s="495" t="str">
        <f>IF(基本情報入力シート!M503="","",基本情報入力シート!M503)</f>
        <v/>
      </c>
      <c r="K464" s="495" t="str">
        <f>IF(基本情報入力シート!R503="","",基本情報入力シート!R503)</f>
        <v/>
      </c>
      <c r="L464" s="495" t="str">
        <f>IF(基本情報入力シート!W503="","",基本情報入力シート!W503)</f>
        <v/>
      </c>
      <c r="M464" s="503" t="str">
        <f>IF(基本情報入力シート!X503="","",基本情報入力シート!X503)</f>
        <v/>
      </c>
      <c r="N464" s="513" t="str">
        <f>IF(基本情報入力シート!Y503="","",基本情報入力シート!Y503)</f>
        <v/>
      </c>
      <c r="O464" s="606"/>
      <c r="P464" s="610"/>
      <c r="Q464" s="610"/>
      <c r="R464" s="614" t="e">
        <v>#N/A</v>
      </c>
      <c r="S464" s="618"/>
      <c r="T464" s="623"/>
      <c r="U464" s="623"/>
      <c r="V464" s="627" t="e">
        <v>#N/A</v>
      </c>
      <c r="W464" s="634"/>
      <c r="X464" s="638"/>
      <c r="Y464" s="614" t="e">
        <v>#N/A</v>
      </c>
      <c r="Z464" s="614"/>
      <c r="AA464" s="618"/>
      <c r="AB464" s="637"/>
      <c r="AC464" s="651" t="e">
        <v>#N/A</v>
      </c>
      <c r="AD464" s="653" t="str">
        <f t="shared" si="14"/>
        <v/>
      </c>
      <c r="AE464" s="583" t="str">
        <f t="shared" si="15"/>
        <v/>
      </c>
      <c r="AF464" s="654" t="str">
        <f>IF(O464="","",'別紙様式3-2（４・５月）'!O466&amp;'別紙様式3-2（４・５月）'!P466&amp;'別紙様式3-2（４・５月）'!Q466&amp;"から"&amp;O464)</f>
        <v/>
      </c>
      <c r="AG464" s="654" t="str">
        <f>IF(OR(W464="",W464="―"),"",'別紙様式3-2（４・５月）'!O466&amp;'別紙様式3-2（４・５月）'!P466&amp;'別紙様式3-2（４・５月）'!Q466&amp;"から"&amp;W464)</f>
        <v/>
      </c>
    </row>
    <row r="465" spans="1:33" ht="24.9" customHeight="1">
      <c r="A465" s="592">
        <v>452</v>
      </c>
      <c r="B465" s="488" t="str">
        <f>IF(基本情報入力シート!C504="","",基本情報入力シート!C504)</f>
        <v/>
      </c>
      <c r="C465" s="488"/>
      <c r="D465" s="488"/>
      <c r="E465" s="488"/>
      <c r="F465" s="488"/>
      <c r="G465" s="488"/>
      <c r="H465" s="488"/>
      <c r="I465" s="488"/>
      <c r="J465" s="495" t="str">
        <f>IF(基本情報入力シート!M504="","",基本情報入力シート!M504)</f>
        <v/>
      </c>
      <c r="K465" s="495" t="str">
        <f>IF(基本情報入力シート!R504="","",基本情報入力シート!R504)</f>
        <v/>
      </c>
      <c r="L465" s="495" t="str">
        <f>IF(基本情報入力シート!W504="","",基本情報入力シート!W504)</f>
        <v/>
      </c>
      <c r="M465" s="503" t="str">
        <f>IF(基本情報入力シート!X504="","",基本情報入力シート!X504)</f>
        <v/>
      </c>
      <c r="N465" s="513" t="str">
        <f>IF(基本情報入力シート!Y504="","",基本情報入力シート!Y504)</f>
        <v/>
      </c>
      <c r="O465" s="606"/>
      <c r="P465" s="610"/>
      <c r="Q465" s="610"/>
      <c r="R465" s="614" t="e">
        <v>#N/A</v>
      </c>
      <c r="S465" s="618"/>
      <c r="T465" s="623"/>
      <c r="U465" s="623"/>
      <c r="V465" s="627" t="e">
        <v>#N/A</v>
      </c>
      <c r="W465" s="634"/>
      <c r="X465" s="638"/>
      <c r="Y465" s="614" t="e">
        <v>#N/A</v>
      </c>
      <c r="Z465" s="614"/>
      <c r="AA465" s="618"/>
      <c r="AB465" s="637"/>
      <c r="AC465" s="651" t="e">
        <v>#N/A</v>
      </c>
      <c r="AD465" s="653" t="str">
        <f t="shared" si="14"/>
        <v/>
      </c>
      <c r="AE465" s="583" t="str">
        <f t="shared" si="15"/>
        <v/>
      </c>
      <c r="AF465" s="654" t="str">
        <f>IF(O465="","",'別紙様式3-2（４・５月）'!O467&amp;'別紙様式3-2（４・５月）'!P467&amp;'別紙様式3-2（４・５月）'!Q467&amp;"から"&amp;O465)</f>
        <v/>
      </c>
      <c r="AG465" s="654" t="str">
        <f>IF(OR(W465="",W465="―"),"",'別紙様式3-2（４・５月）'!O467&amp;'別紙様式3-2（４・５月）'!P467&amp;'別紙様式3-2（４・５月）'!Q467&amp;"から"&amp;W465)</f>
        <v/>
      </c>
    </row>
    <row r="466" spans="1:33" ht="24.9" customHeight="1">
      <c r="A466" s="592">
        <v>453</v>
      </c>
      <c r="B466" s="488" t="str">
        <f>IF(基本情報入力シート!C505="","",基本情報入力シート!C505)</f>
        <v/>
      </c>
      <c r="C466" s="488"/>
      <c r="D466" s="488"/>
      <c r="E466" s="488"/>
      <c r="F466" s="488"/>
      <c r="G466" s="488"/>
      <c r="H466" s="488"/>
      <c r="I466" s="488"/>
      <c r="J466" s="495" t="str">
        <f>IF(基本情報入力シート!M505="","",基本情報入力シート!M505)</f>
        <v/>
      </c>
      <c r="K466" s="495" t="str">
        <f>IF(基本情報入力シート!R505="","",基本情報入力シート!R505)</f>
        <v/>
      </c>
      <c r="L466" s="495" t="str">
        <f>IF(基本情報入力シート!W505="","",基本情報入力シート!W505)</f>
        <v/>
      </c>
      <c r="M466" s="503" t="str">
        <f>IF(基本情報入力シート!X505="","",基本情報入力シート!X505)</f>
        <v/>
      </c>
      <c r="N466" s="513" t="str">
        <f>IF(基本情報入力シート!Y505="","",基本情報入力シート!Y505)</f>
        <v/>
      </c>
      <c r="O466" s="606"/>
      <c r="P466" s="610"/>
      <c r="Q466" s="610"/>
      <c r="R466" s="614" t="e">
        <v>#N/A</v>
      </c>
      <c r="S466" s="618"/>
      <c r="T466" s="623"/>
      <c r="U466" s="623"/>
      <c r="V466" s="627" t="e">
        <v>#N/A</v>
      </c>
      <c r="W466" s="634"/>
      <c r="X466" s="638"/>
      <c r="Y466" s="614" t="e">
        <v>#N/A</v>
      </c>
      <c r="Z466" s="614"/>
      <c r="AA466" s="618"/>
      <c r="AB466" s="637"/>
      <c r="AC466" s="651" t="e">
        <v>#N/A</v>
      </c>
      <c r="AD466" s="653" t="str">
        <f t="shared" si="14"/>
        <v/>
      </c>
      <c r="AE466" s="583" t="str">
        <f t="shared" si="15"/>
        <v/>
      </c>
      <c r="AF466" s="654" t="str">
        <f>IF(O466="","",'別紙様式3-2（４・５月）'!O468&amp;'別紙様式3-2（４・５月）'!P468&amp;'別紙様式3-2（４・５月）'!Q468&amp;"から"&amp;O466)</f>
        <v/>
      </c>
      <c r="AG466" s="654" t="str">
        <f>IF(OR(W466="",W466="―"),"",'別紙様式3-2（４・５月）'!O468&amp;'別紙様式3-2（４・５月）'!P468&amp;'別紙様式3-2（４・５月）'!Q468&amp;"から"&amp;W466)</f>
        <v/>
      </c>
    </row>
    <row r="467" spans="1:33" ht="24.9" customHeight="1">
      <c r="A467" s="592">
        <v>454</v>
      </c>
      <c r="B467" s="488" t="str">
        <f>IF(基本情報入力シート!C506="","",基本情報入力シート!C506)</f>
        <v/>
      </c>
      <c r="C467" s="488"/>
      <c r="D467" s="488"/>
      <c r="E467" s="488"/>
      <c r="F467" s="488"/>
      <c r="G467" s="488"/>
      <c r="H467" s="488"/>
      <c r="I467" s="488"/>
      <c r="J467" s="495" t="str">
        <f>IF(基本情報入力シート!M506="","",基本情報入力シート!M506)</f>
        <v/>
      </c>
      <c r="K467" s="495" t="str">
        <f>IF(基本情報入力シート!R506="","",基本情報入力シート!R506)</f>
        <v/>
      </c>
      <c r="L467" s="495" t="str">
        <f>IF(基本情報入力シート!W506="","",基本情報入力シート!W506)</f>
        <v/>
      </c>
      <c r="M467" s="503" t="str">
        <f>IF(基本情報入力シート!X506="","",基本情報入力シート!X506)</f>
        <v/>
      </c>
      <c r="N467" s="513" t="str">
        <f>IF(基本情報入力シート!Y506="","",基本情報入力シート!Y506)</f>
        <v/>
      </c>
      <c r="O467" s="606"/>
      <c r="P467" s="610"/>
      <c r="Q467" s="610"/>
      <c r="R467" s="614" t="e">
        <v>#N/A</v>
      </c>
      <c r="S467" s="618"/>
      <c r="T467" s="623"/>
      <c r="U467" s="623"/>
      <c r="V467" s="627" t="e">
        <v>#N/A</v>
      </c>
      <c r="W467" s="634"/>
      <c r="X467" s="638"/>
      <c r="Y467" s="614" t="e">
        <v>#N/A</v>
      </c>
      <c r="Z467" s="614"/>
      <c r="AA467" s="618"/>
      <c r="AB467" s="637"/>
      <c r="AC467" s="651" t="e">
        <v>#N/A</v>
      </c>
      <c r="AD467" s="653" t="str">
        <f t="shared" si="14"/>
        <v/>
      </c>
      <c r="AE467" s="583" t="str">
        <f t="shared" si="15"/>
        <v/>
      </c>
      <c r="AF467" s="654" t="str">
        <f>IF(O467="","",'別紙様式3-2（４・５月）'!O469&amp;'別紙様式3-2（４・５月）'!P469&amp;'別紙様式3-2（４・５月）'!Q469&amp;"から"&amp;O467)</f>
        <v/>
      </c>
      <c r="AG467" s="654" t="str">
        <f>IF(OR(W467="",W467="―"),"",'別紙様式3-2（４・５月）'!O469&amp;'別紙様式3-2（４・５月）'!P469&amp;'別紙様式3-2（４・５月）'!Q469&amp;"から"&amp;W467)</f>
        <v/>
      </c>
    </row>
    <row r="468" spans="1:33" ht="24.9" customHeight="1">
      <c r="A468" s="592">
        <v>455</v>
      </c>
      <c r="B468" s="488" t="str">
        <f>IF(基本情報入力シート!C507="","",基本情報入力シート!C507)</f>
        <v/>
      </c>
      <c r="C468" s="488"/>
      <c r="D468" s="488"/>
      <c r="E468" s="488"/>
      <c r="F468" s="488"/>
      <c r="G468" s="488"/>
      <c r="H468" s="488"/>
      <c r="I468" s="488"/>
      <c r="J468" s="495" t="str">
        <f>IF(基本情報入力シート!M507="","",基本情報入力シート!M507)</f>
        <v/>
      </c>
      <c r="K468" s="495" t="str">
        <f>IF(基本情報入力シート!R507="","",基本情報入力シート!R507)</f>
        <v/>
      </c>
      <c r="L468" s="495" t="str">
        <f>IF(基本情報入力シート!W507="","",基本情報入力シート!W507)</f>
        <v/>
      </c>
      <c r="M468" s="503" t="str">
        <f>IF(基本情報入力シート!X507="","",基本情報入力シート!X507)</f>
        <v/>
      </c>
      <c r="N468" s="513" t="str">
        <f>IF(基本情報入力シート!Y507="","",基本情報入力シート!Y507)</f>
        <v/>
      </c>
      <c r="O468" s="606"/>
      <c r="P468" s="610"/>
      <c r="Q468" s="610"/>
      <c r="R468" s="614" t="e">
        <v>#N/A</v>
      </c>
      <c r="S468" s="618"/>
      <c r="T468" s="623"/>
      <c r="U468" s="623"/>
      <c r="V468" s="627" t="e">
        <v>#N/A</v>
      </c>
      <c r="W468" s="634"/>
      <c r="X468" s="638"/>
      <c r="Y468" s="614" t="e">
        <v>#N/A</v>
      </c>
      <c r="Z468" s="614"/>
      <c r="AA468" s="618"/>
      <c r="AB468" s="637"/>
      <c r="AC468" s="651" t="e">
        <v>#N/A</v>
      </c>
      <c r="AD468" s="653" t="str">
        <f t="shared" si="14"/>
        <v/>
      </c>
      <c r="AE468" s="583" t="str">
        <f t="shared" si="15"/>
        <v/>
      </c>
      <c r="AF468" s="654" t="str">
        <f>IF(O468="","",'別紙様式3-2（４・５月）'!O470&amp;'別紙様式3-2（４・５月）'!P470&amp;'別紙様式3-2（４・５月）'!Q470&amp;"から"&amp;O468)</f>
        <v/>
      </c>
      <c r="AG468" s="654" t="str">
        <f>IF(OR(W468="",W468="―"),"",'別紙様式3-2（４・５月）'!O470&amp;'別紙様式3-2（４・５月）'!P470&amp;'別紙様式3-2（４・５月）'!Q470&amp;"から"&amp;W468)</f>
        <v/>
      </c>
    </row>
    <row r="469" spans="1:33" ht="24.9" customHeight="1">
      <c r="A469" s="592">
        <v>456</v>
      </c>
      <c r="B469" s="488" t="str">
        <f>IF(基本情報入力シート!C508="","",基本情報入力シート!C508)</f>
        <v/>
      </c>
      <c r="C469" s="488"/>
      <c r="D469" s="488"/>
      <c r="E469" s="488"/>
      <c r="F469" s="488"/>
      <c r="G469" s="488"/>
      <c r="H469" s="488"/>
      <c r="I469" s="488"/>
      <c r="J469" s="495" t="str">
        <f>IF(基本情報入力シート!M508="","",基本情報入力シート!M508)</f>
        <v/>
      </c>
      <c r="K469" s="495" t="str">
        <f>IF(基本情報入力シート!R508="","",基本情報入力シート!R508)</f>
        <v/>
      </c>
      <c r="L469" s="495" t="str">
        <f>IF(基本情報入力シート!W508="","",基本情報入力シート!W508)</f>
        <v/>
      </c>
      <c r="M469" s="503" t="str">
        <f>IF(基本情報入力シート!X508="","",基本情報入力シート!X508)</f>
        <v/>
      </c>
      <c r="N469" s="513" t="str">
        <f>IF(基本情報入力シート!Y508="","",基本情報入力シート!Y508)</f>
        <v/>
      </c>
      <c r="O469" s="606"/>
      <c r="P469" s="610"/>
      <c r="Q469" s="610"/>
      <c r="R469" s="614" t="e">
        <v>#N/A</v>
      </c>
      <c r="S469" s="618"/>
      <c r="T469" s="623"/>
      <c r="U469" s="623"/>
      <c r="V469" s="627" t="e">
        <v>#N/A</v>
      </c>
      <c r="W469" s="634"/>
      <c r="X469" s="638"/>
      <c r="Y469" s="614" t="e">
        <v>#N/A</v>
      </c>
      <c r="Z469" s="614"/>
      <c r="AA469" s="618"/>
      <c r="AB469" s="637"/>
      <c r="AC469" s="651" t="e">
        <v>#N/A</v>
      </c>
      <c r="AD469" s="653" t="str">
        <f t="shared" si="14"/>
        <v/>
      </c>
      <c r="AE469" s="583" t="str">
        <f t="shared" si="15"/>
        <v/>
      </c>
      <c r="AF469" s="654" t="str">
        <f>IF(O469="","",'別紙様式3-2（４・５月）'!O471&amp;'別紙様式3-2（４・５月）'!P471&amp;'別紙様式3-2（４・５月）'!Q471&amp;"から"&amp;O469)</f>
        <v/>
      </c>
      <c r="AG469" s="654" t="str">
        <f>IF(OR(W469="",W469="―"),"",'別紙様式3-2（４・５月）'!O471&amp;'別紙様式3-2（４・５月）'!P471&amp;'別紙様式3-2（４・５月）'!Q471&amp;"から"&amp;W469)</f>
        <v/>
      </c>
    </row>
    <row r="470" spans="1:33" ht="24.9" customHeight="1">
      <c r="A470" s="592">
        <v>457</v>
      </c>
      <c r="B470" s="488" t="str">
        <f>IF(基本情報入力シート!C509="","",基本情報入力シート!C509)</f>
        <v/>
      </c>
      <c r="C470" s="488"/>
      <c r="D470" s="488"/>
      <c r="E470" s="488"/>
      <c r="F470" s="488"/>
      <c r="G470" s="488"/>
      <c r="H470" s="488"/>
      <c r="I470" s="488"/>
      <c r="J470" s="495" t="str">
        <f>IF(基本情報入力シート!M509="","",基本情報入力シート!M509)</f>
        <v/>
      </c>
      <c r="K470" s="495" t="str">
        <f>IF(基本情報入力シート!R509="","",基本情報入力シート!R509)</f>
        <v/>
      </c>
      <c r="L470" s="495" t="str">
        <f>IF(基本情報入力シート!W509="","",基本情報入力シート!W509)</f>
        <v/>
      </c>
      <c r="M470" s="503" t="str">
        <f>IF(基本情報入力シート!X509="","",基本情報入力シート!X509)</f>
        <v/>
      </c>
      <c r="N470" s="513" t="str">
        <f>IF(基本情報入力シート!Y509="","",基本情報入力シート!Y509)</f>
        <v/>
      </c>
      <c r="O470" s="606"/>
      <c r="P470" s="610"/>
      <c r="Q470" s="610"/>
      <c r="R470" s="614" t="e">
        <v>#N/A</v>
      </c>
      <c r="S470" s="618"/>
      <c r="T470" s="623"/>
      <c r="U470" s="623"/>
      <c r="V470" s="627" t="e">
        <v>#N/A</v>
      </c>
      <c r="W470" s="634"/>
      <c r="X470" s="638"/>
      <c r="Y470" s="614" t="e">
        <v>#N/A</v>
      </c>
      <c r="Z470" s="614"/>
      <c r="AA470" s="618"/>
      <c r="AB470" s="637"/>
      <c r="AC470" s="651" t="e">
        <v>#N/A</v>
      </c>
      <c r="AD470" s="653" t="str">
        <f t="shared" si="14"/>
        <v/>
      </c>
      <c r="AE470" s="583" t="str">
        <f t="shared" si="15"/>
        <v/>
      </c>
      <c r="AF470" s="654" t="str">
        <f>IF(O470="","",'別紙様式3-2（４・５月）'!O472&amp;'別紙様式3-2（４・５月）'!P472&amp;'別紙様式3-2（４・５月）'!Q472&amp;"から"&amp;O470)</f>
        <v/>
      </c>
      <c r="AG470" s="654" t="str">
        <f>IF(OR(W470="",W470="―"),"",'別紙様式3-2（４・５月）'!O472&amp;'別紙様式3-2（４・５月）'!P472&amp;'別紙様式3-2（４・５月）'!Q472&amp;"から"&amp;W470)</f>
        <v/>
      </c>
    </row>
    <row r="471" spans="1:33" ht="24.9" customHeight="1">
      <c r="A471" s="592">
        <v>458</v>
      </c>
      <c r="B471" s="488" t="str">
        <f>IF(基本情報入力シート!C510="","",基本情報入力シート!C510)</f>
        <v/>
      </c>
      <c r="C471" s="488"/>
      <c r="D471" s="488"/>
      <c r="E471" s="488"/>
      <c r="F471" s="488"/>
      <c r="G471" s="488"/>
      <c r="H471" s="488"/>
      <c r="I471" s="488"/>
      <c r="J471" s="495" t="str">
        <f>IF(基本情報入力シート!M510="","",基本情報入力シート!M510)</f>
        <v/>
      </c>
      <c r="K471" s="495" t="str">
        <f>IF(基本情報入力シート!R510="","",基本情報入力シート!R510)</f>
        <v/>
      </c>
      <c r="L471" s="495" t="str">
        <f>IF(基本情報入力シート!W510="","",基本情報入力シート!W510)</f>
        <v/>
      </c>
      <c r="M471" s="503" t="str">
        <f>IF(基本情報入力シート!X510="","",基本情報入力シート!X510)</f>
        <v/>
      </c>
      <c r="N471" s="513" t="str">
        <f>IF(基本情報入力シート!Y510="","",基本情報入力シート!Y510)</f>
        <v/>
      </c>
      <c r="O471" s="606"/>
      <c r="P471" s="610"/>
      <c r="Q471" s="610"/>
      <c r="R471" s="614" t="e">
        <v>#N/A</v>
      </c>
      <c r="S471" s="618"/>
      <c r="T471" s="623"/>
      <c r="U471" s="623"/>
      <c r="V471" s="627" t="e">
        <v>#N/A</v>
      </c>
      <c r="W471" s="634"/>
      <c r="X471" s="638"/>
      <c r="Y471" s="614" t="e">
        <v>#N/A</v>
      </c>
      <c r="Z471" s="614"/>
      <c r="AA471" s="618"/>
      <c r="AB471" s="637"/>
      <c r="AC471" s="651" t="e">
        <v>#N/A</v>
      </c>
      <c r="AD471" s="653" t="str">
        <f t="shared" si="14"/>
        <v/>
      </c>
      <c r="AE471" s="583" t="str">
        <f t="shared" si="15"/>
        <v/>
      </c>
      <c r="AF471" s="654" t="str">
        <f>IF(O471="","",'別紙様式3-2（４・５月）'!O473&amp;'別紙様式3-2（４・５月）'!P473&amp;'別紙様式3-2（４・５月）'!Q473&amp;"から"&amp;O471)</f>
        <v/>
      </c>
      <c r="AG471" s="654" t="str">
        <f>IF(OR(W471="",W471="―"),"",'別紙様式3-2（４・５月）'!O473&amp;'別紙様式3-2（４・５月）'!P473&amp;'別紙様式3-2（４・５月）'!Q473&amp;"から"&amp;W471)</f>
        <v/>
      </c>
    </row>
    <row r="472" spans="1:33" ht="24.9" customHeight="1">
      <c r="A472" s="592">
        <v>459</v>
      </c>
      <c r="B472" s="488" t="str">
        <f>IF(基本情報入力シート!C511="","",基本情報入力シート!C511)</f>
        <v/>
      </c>
      <c r="C472" s="488"/>
      <c r="D472" s="488"/>
      <c r="E472" s="488"/>
      <c r="F472" s="488"/>
      <c r="G472" s="488"/>
      <c r="H472" s="488"/>
      <c r="I472" s="488"/>
      <c r="J472" s="495" t="str">
        <f>IF(基本情報入力シート!M511="","",基本情報入力シート!M511)</f>
        <v/>
      </c>
      <c r="K472" s="495" t="str">
        <f>IF(基本情報入力シート!R511="","",基本情報入力シート!R511)</f>
        <v/>
      </c>
      <c r="L472" s="495" t="str">
        <f>IF(基本情報入力シート!W511="","",基本情報入力シート!W511)</f>
        <v/>
      </c>
      <c r="M472" s="503" t="str">
        <f>IF(基本情報入力シート!X511="","",基本情報入力シート!X511)</f>
        <v/>
      </c>
      <c r="N472" s="513" t="str">
        <f>IF(基本情報入力シート!Y511="","",基本情報入力シート!Y511)</f>
        <v/>
      </c>
      <c r="O472" s="606"/>
      <c r="P472" s="610"/>
      <c r="Q472" s="610"/>
      <c r="R472" s="614" t="e">
        <v>#N/A</v>
      </c>
      <c r="S472" s="618"/>
      <c r="T472" s="623"/>
      <c r="U472" s="623"/>
      <c r="V472" s="627" t="e">
        <v>#N/A</v>
      </c>
      <c r="W472" s="634"/>
      <c r="X472" s="638"/>
      <c r="Y472" s="614" t="e">
        <v>#N/A</v>
      </c>
      <c r="Z472" s="614"/>
      <c r="AA472" s="618"/>
      <c r="AB472" s="637"/>
      <c r="AC472" s="651" t="e">
        <v>#N/A</v>
      </c>
      <c r="AD472" s="653" t="str">
        <f t="shared" si="14"/>
        <v/>
      </c>
      <c r="AE472" s="583" t="str">
        <f t="shared" si="15"/>
        <v/>
      </c>
      <c r="AF472" s="654" t="str">
        <f>IF(O472="","",'別紙様式3-2（４・５月）'!O474&amp;'別紙様式3-2（４・５月）'!P474&amp;'別紙様式3-2（４・５月）'!Q474&amp;"から"&amp;O472)</f>
        <v/>
      </c>
      <c r="AG472" s="654" t="str">
        <f>IF(OR(W472="",W472="―"),"",'別紙様式3-2（４・５月）'!O474&amp;'別紙様式3-2（４・５月）'!P474&amp;'別紙様式3-2（４・５月）'!Q474&amp;"から"&amp;W472)</f>
        <v/>
      </c>
    </row>
    <row r="473" spans="1:33" ht="24.9" customHeight="1">
      <c r="A473" s="592">
        <v>460</v>
      </c>
      <c r="B473" s="488" t="str">
        <f>IF(基本情報入力シート!C512="","",基本情報入力シート!C512)</f>
        <v/>
      </c>
      <c r="C473" s="488"/>
      <c r="D473" s="488"/>
      <c r="E473" s="488"/>
      <c r="F473" s="488"/>
      <c r="G473" s="488"/>
      <c r="H473" s="488"/>
      <c r="I473" s="488"/>
      <c r="J473" s="495" t="str">
        <f>IF(基本情報入力シート!M512="","",基本情報入力シート!M512)</f>
        <v/>
      </c>
      <c r="K473" s="495" t="str">
        <f>IF(基本情報入力シート!R512="","",基本情報入力シート!R512)</f>
        <v/>
      </c>
      <c r="L473" s="495" t="str">
        <f>IF(基本情報入力シート!W512="","",基本情報入力シート!W512)</f>
        <v/>
      </c>
      <c r="M473" s="503" t="str">
        <f>IF(基本情報入力シート!X512="","",基本情報入力シート!X512)</f>
        <v/>
      </c>
      <c r="N473" s="513" t="str">
        <f>IF(基本情報入力シート!Y512="","",基本情報入力シート!Y512)</f>
        <v/>
      </c>
      <c r="O473" s="606"/>
      <c r="P473" s="610"/>
      <c r="Q473" s="610"/>
      <c r="R473" s="614" t="e">
        <v>#N/A</v>
      </c>
      <c r="S473" s="618"/>
      <c r="T473" s="623"/>
      <c r="U473" s="623"/>
      <c r="V473" s="627" t="e">
        <v>#N/A</v>
      </c>
      <c r="W473" s="634"/>
      <c r="X473" s="638"/>
      <c r="Y473" s="614" t="e">
        <v>#N/A</v>
      </c>
      <c r="Z473" s="614"/>
      <c r="AA473" s="618"/>
      <c r="AB473" s="637"/>
      <c r="AC473" s="651" t="e">
        <v>#N/A</v>
      </c>
      <c r="AD473" s="653" t="str">
        <f t="shared" si="14"/>
        <v/>
      </c>
      <c r="AE473" s="583" t="str">
        <f t="shared" si="15"/>
        <v/>
      </c>
      <c r="AF473" s="654" t="str">
        <f>IF(O473="","",'別紙様式3-2（４・５月）'!O475&amp;'別紙様式3-2（４・５月）'!P475&amp;'別紙様式3-2（４・５月）'!Q475&amp;"から"&amp;O473)</f>
        <v/>
      </c>
      <c r="AG473" s="654" t="str">
        <f>IF(OR(W473="",W473="―"),"",'別紙様式3-2（４・５月）'!O475&amp;'別紙様式3-2（４・５月）'!P475&amp;'別紙様式3-2（４・５月）'!Q475&amp;"から"&amp;W473)</f>
        <v/>
      </c>
    </row>
    <row r="474" spans="1:33" ht="24.9" customHeight="1">
      <c r="A474" s="592">
        <v>461</v>
      </c>
      <c r="B474" s="488" t="str">
        <f>IF(基本情報入力シート!C513="","",基本情報入力シート!C513)</f>
        <v/>
      </c>
      <c r="C474" s="488"/>
      <c r="D474" s="488"/>
      <c r="E474" s="488"/>
      <c r="F474" s="488"/>
      <c r="G474" s="488"/>
      <c r="H474" s="488"/>
      <c r="I474" s="488"/>
      <c r="J474" s="495" t="str">
        <f>IF(基本情報入力シート!M513="","",基本情報入力シート!M513)</f>
        <v/>
      </c>
      <c r="K474" s="495" t="str">
        <f>IF(基本情報入力シート!R513="","",基本情報入力シート!R513)</f>
        <v/>
      </c>
      <c r="L474" s="495" t="str">
        <f>IF(基本情報入力シート!W513="","",基本情報入力シート!W513)</f>
        <v/>
      </c>
      <c r="M474" s="503" t="str">
        <f>IF(基本情報入力シート!X513="","",基本情報入力シート!X513)</f>
        <v/>
      </c>
      <c r="N474" s="513" t="str">
        <f>IF(基本情報入力シート!Y513="","",基本情報入力シート!Y513)</f>
        <v/>
      </c>
      <c r="O474" s="606"/>
      <c r="P474" s="610"/>
      <c r="Q474" s="610"/>
      <c r="R474" s="614" t="e">
        <v>#N/A</v>
      </c>
      <c r="S474" s="618"/>
      <c r="T474" s="623"/>
      <c r="U474" s="623"/>
      <c r="V474" s="627" t="e">
        <v>#N/A</v>
      </c>
      <c r="W474" s="634"/>
      <c r="X474" s="638"/>
      <c r="Y474" s="614" t="e">
        <v>#N/A</v>
      </c>
      <c r="Z474" s="614"/>
      <c r="AA474" s="618"/>
      <c r="AB474" s="637"/>
      <c r="AC474" s="651" t="e">
        <v>#N/A</v>
      </c>
      <c r="AD474" s="653" t="str">
        <f t="shared" si="14"/>
        <v/>
      </c>
      <c r="AE474" s="583" t="str">
        <f t="shared" si="15"/>
        <v/>
      </c>
      <c r="AF474" s="654" t="str">
        <f>IF(O474="","",'別紙様式3-2（４・５月）'!O476&amp;'別紙様式3-2（４・５月）'!P476&amp;'別紙様式3-2（４・５月）'!Q476&amp;"から"&amp;O474)</f>
        <v/>
      </c>
      <c r="AG474" s="654" t="str">
        <f>IF(OR(W474="",W474="―"),"",'別紙様式3-2（４・５月）'!O476&amp;'別紙様式3-2（４・５月）'!P476&amp;'別紙様式3-2（４・５月）'!Q476&amp;"から"&amp;W474)</f>
        <v/>
      </c>
    </row>
    <row r="475" spans="1:33" ht="24.9" customHeight="1">
      <c r="A475" s="592">
        <v>462</v>
      </c>
      <c r="B475" s="488" t="str">
        <f>IF(基本情報入力シート!C514="","",基本情報入力シート!C514)</f>
        <v/>
      </c>
      <c r="C475" s="488"/>
      <c r="D475" s="488"/>
      <c r="E475" s="488"/>
      <c r="F475" s="488"/>
      <c r="G475" s="488"/>
      <c r="H475" s="488"/>
      <c r="I475" s="488"/>
      <c r="J475" s="495" t="str">
        <f>IF(基本情報入力シート!M514="","",基本情報入力シート!M514)</f>
        <v/>
      </c>
      <c r="K475" s="495" t="str">
        <f>IF(基本情報入力シート!R514="","",基本情報入力シート!R514)</f>
        <v/>
      </c>
      <c r="L475" s="495" t="str">
        <f>IF(基本情報入力シート!W514="","",基本情報入力シート!W514)</f>
        <v/>
      </c>
      <c r="M475" s="503" t="str">
        <f>IF(基本情報入力シート!X514="","",基本情報入力シート!X514)</f>
        <v/>
      </c>
      <c r="N475" s="513" t="str">
        <f>IF(基本情報入力シート!Y514="","",基本情報入力シート!Y514)</f>
        <v/>
      </c>
      <c r="O475" s="606"/>
      <c r="P475" s="610"/>
      <c r="Q475" s="610"/>
      <c r="R475" s="614" t="e">
        <v>#N/A</v>
      </c>
      <c r="S475" s="618"/>
      <c r="T475" s="623"/>
      <c r="U475" s="623"/>
      <c r="V475" s="627" t="e">
        <v>#N/A</v>
      </c>
      <c r="W475" s="634"/>
      <c r="X475" s="638"/>
      <c r="Y475" s="614" t="e">
        <v>#N/A</v>
      </c>
      <c r="Z475" s="614"/>
      <c r="AA475" s="618"/>
      <c r="AB475" s="637"/>
      <c r="AC475" s="651" t="e">
        <v>#N/A</v>
      </c>
      <c r="AD475" s="653" t="str">
        <f t="shared" si="14"/>
        <v/>
      </c>
      <c r="AE475" s="583" t="str">
        <f t="shared" si="15"/>
        <v/>
      </c>
      <c r="AF475" s="654" t="str">
        <f>IF(O475="","",'別紙様式3-2（４・５月）'!O477&amp;'別紙様式3-2（４・５月）'!P477&amp;'別紙様式3-2（４・５月）'!Q477&amp;"から"&amp;O475)</f>
        <v/>
      </c>
      <c r="AG475" s="654" t="str">
        <f>IF(OR(W475="",W475="―"),"",'別紙様式3-2（４・５月）'!O477&amp;'別紙様式3-2（４・５月）'!P477&amp;'別紙様式3-2（４・５月）'!Q477&amp;"から"&amp;W475)</f>
        <v/>
      </c>
    </row>
    <row r="476" spans="1:33" ht="24.9" customHeight="1">
      <c r="A476" s="592">
        <v>463</v>
      </c>
      <c r="B476" s="488" t="str">
        <f>IF(基本情報入力シート!C515="","",基本情報入力シート!C515)</f>
        <v/>
      </c>
      <c r="C476" s="488"/>
      <c r="D476" s="488"/>
      <c r="E476" s="488"/>
      <c r="F476" s="488"/>
      <c r="G476" s="488"/>
      <c r="H476" s="488"/>
      <c r="I476" s="488"/>
      <c r="J476" s="495" t="str">
        <f>IF(基本情報入力シート!M515="","",基本情報入力シート!M515)</f>
        <v/>
      </c>
      <c r="K476" s="495" t="str">
        <f>IF(基本情報入力シート!R515="","",基本情報入力シート!R515)</f>
        <v/>
      </c>
      <c r="L476" s="495" t="str">
        <f>IF(基本情報入力シート!W515="","",基本情報入力シート!W515)</f>
        <v/>
      </c>
      <c r="M476" s="503" t="str">
        <f>IF(基本情報入力シート!X515="","",基本情報入力シート!X515)</f>
        <v/>
      </c>
      <c r="N476" s="513" t="str">
        <f>IF(基本情報入力シート!Y515="","",基本情報入力シート!Y515)</f>
        <v/>
      </c>
      <c r="O476" s="606"/>
      <c r="P476" s="610"/>
      <c r="Q476" s="610"/>
      <c r="R476" s="614" t="e">
        <v>#N/A</v>
      </c>
      <c r="S476" s="618"/>
      <c r="T476" s="623"/>
      <c r="U476" s="623"/>
      <c r="V476" s="627" t="e">
        <v>#N/A</v>
      </c>
      <c r="W476" s="634"/>
      <c r="X476" s="638"/>
      <c r="Y476" s="614" t="e">
        <v>#N/A</v>
      </c>
      <c r="Z476" s="614"/>
      <c r="AA476" s="618"/>
      <c r="AB476" s="637"/>
      <c r="AC476" s="651" t="e">
        <v>#N/A</v>
      </c>
      <c r="AD476" s="653" t="str">
        <f t="shared" si="14"/>
        <v/>
      </c>
      <c r="AE476" s="583" t="str">
        <f t="shared" si="15"/>
        <v/>
      </c>
      <c r="AF476" s="654" t="str">
        <f>IF(O476="","",'別紙様式3-2（４・５月）'!O478&amp;'別紙様式3-2（４・５月）'!P478&amp;'別紙様式3-2（４・５月）'!Q478&amp;"から"&amp;O476)</f>
        <v/>
      </c>
      <c r="AG476" s="654" t="str">
        <f>IF(OR(W476="",W476="―"),"",'別紙様式3-2（４・５月）'!O478&amp;'別紙様式3-2（４・５月）'!P478&amp;'別紙様式3-2（４・５月）'!Q478&amp;"から"&amp;W476)</f>
        <v/>
      </c>
    </row>
    <row r="477" spans="1:33" ht="24.9" customHeight="1">
      <c r="A477" s="592">
        <v>464</v>
      </c>
      <c r="B477" s="488" t="str">
        <f>IF(基本情報入力シート!C516="","",基本情報入力シート!C516)</f>
        <v/>
      </c>
      <c r="C477" s="488"/>
      <c r="D477" s="488"/>
      <c r="E477" s="488"/>
      <c r="F477" s="488"/>
      <c r="G477" s="488"/>
      <c r="H477" s="488"/>
      <c r="I477" s="488"/>
      <c r="J477" s="495" t="str">
        <f>IF(基本情報入力シート!M516="","",基本情報入力シート!M516)</f>
        <v/>
      </c>
      <c r="K477" s="495" t="str">
        <f>IF(基本情報入力シート!R516="","",基本情報入力シート!R516)</f>
        <v/>
      </c>
      <c r="L477" s="495" t="str">
        <f>IF(基本情報入力シート!W516="","",基本情報入力シート!W516)</f>
        <v/>
      </c>
      <c r="M477" s="503" t="str">
        <f>IF(基本情報入力シート!X516="","",基本情報入力シート!X516)</f>
        <v/>
      </c>
      <c r="N477" s="513" t="str">
        <f>IF(基本情報入力シート!Y516="","",基本情報入力シート!Y516)</f>
        <v/>
      </c>
      <c r="O477" s="606"/>
      <c r="P477" s="610"/>
      <c r="Q477" s="610"/>
      <c r="R477" s="614" t="e">
        <v>#N/A</v>
      </c>
      <c r="S477" s="618"/>
      <c r="T477" s="623"/>
      <c r="U477" s="623"/>
      <c r="V477" s="627" t="e">
        <v>#N/A</v>
      </c>
      <c r="W477" s="634"/>
      <c r="X477" s="638"/>
      <c r="Y477" s="614" t="e">
        <v>#N/A</v>
      </c>
      <c r="Z477" s="614"/>
      <c r="AA477" s="618"/>
      <c r="AB477" s="637"/>
      <c r="AC477" s="651" t="e">
        <v>#N/A</v>
      </c>
      <c r="AD477" s="653" t="str">
        <f t="shared" si="14"/>
        <v/>
      </c>
      <c r="AE477" s="583" t="str">
        <f t="shared" si="15"/>
        <v/>
      </c>
      <c r="AF477" s="654" t="str">
        <f>IF(O477="","",'別紙様式3-2（４・５月）'!O479&amp;'別紙様式3-2（４・５月）'!P479&amp;'別紙様式3-2（４・５月）'!Q479&amp;"から"&amp;O477)</f>
        <v/>
      </c>
      <c r="AG477" s="654" t="str">
        <f>IF(OR(W477="",W477="―"),"",'別紙様式3-2（４・５月）'!O479&amp;'別紙様式3-2（４・５月）'!P479&amp;'別紙様式3-2（４・５月）'!Q479&amp;"から"&amp;W477)</f>
        <v/>
      </c>
    </row>
    <row r="478" spans="1:33" ht="24.9" customHeight="1">
      <c r="A478" s="592">
        <v>465</v>
      </c>
      <c r="B478" s="488" t="str">
        <f>IF(基本情報入力シート!C517="","",基本情報入力シート!C517)</f>
        <v/>
      </c>
      <c r="C478" s="488"/>
      <c r="D478" s="488"/>
      <c r="E478" s="488"/>
      <c r="F478" s="488"/>
      <c r="G478" s="488"/>
      <c r="H478" s="488"/>
      <c r="I478" s="488"/>
      <c r="J478" s="495" t="str">
        <f>IF(基本情報入力シート!M517="","",基本情報入力シート!M517)</f>
        <v/>
      </c>
      <c r="K478" s="495" t="str">
        <f>IF(基本情報入力シート!R517="","",基本情報入力シート!R517)</f>
        <v/>
      </c>
      <c r="L478" s="495" t="str">
        <f>IF(基本情報入力シート!W517="","",基本情報入力シート!W517)</f>
        <v/>
      </c>
      <c r="M478" s="503" t="str">
        <f>IF(基本情報入力シート!X517="","",基本情報入力シート!X517)</f>
        <v/>
      </c>
      <c r="N478" s="513" t="str">
        <f>IF(基本情報入力シート!Y517="","",基本情報入力シート!Y517)</f>
        <v/>
      </c>
      <c r="O478" s="606"/>
      <c r="P478" s="610"/>
      <c r="Q478" s="610"/>
      <c r="R478" s="614" t="e">
        <v>#N/A</v>
      </c>
      <c r="S478" s="618"/>
      <c r="T478" s="623"/>
      <c r="U478" s="623"/>
      <c r="V478" s="627" t="e">
        <v>#N/A</v>
      </c>
      <c r="W478" s="634"/>
      <c r="X478" s="638"/>
      <c r="Y478" s="614" t="e">
        <v>#N/A</v>
      </c>
      <c r="Z478" s="614"/>
      <c r="AA478" s="618"/>
      <c r="AB478" s="637"/>
      <c r="AC478" s="651" t="e">
        <v>#N/A</v>
      </c>
      <c r="AD478" s="653" t="str">
        <f t="shared" si="14"/>
        <v/>
      </c>
      <c r="AE478" s="583" t="str">
        <f t="shared" si="15"/>
        <v/>
      </c>
      <c r="AF478" s="654" t="str">
        <f>IF(O478="","",'別紙様式3-2（４・５月）'!O480&amp;'別紙様式3-2（４・５月）'!P480&amp;'別紙様式3-2（４・５月）'!Q480&amp;"から"&amp;O478)</f>
        <v/>
      </c>
      <c r="AG478" s="654" t="str">
        <f>IF(OR(W478="",W478="―"),"",'別紙様式3-2（４・５月）'!O480&amp;'別紙様式3-2（４・５月）'!P480&amp;'別紙様式3-2（４・５月）'!Q480&amp;"から"&amp;W478)</f>
        <v/>
      </c>
    </row>
    <row r="479" spans="1:33" ht="24.9" customHeight="1">
      <c r="A479" s="592">
        <v>466</v>
      </c>
      <c r="B479" s="488" t="str">
        <f>IF(基本情報入力シート!C518="","",基本情報入力シート!C518)</f>
        <v/>
      </c>
      <c r="C479" s="488"/>
      <c r="D479" s="488"/>
      <c r="E479" s="488"/>
      <c r="F479" s="488"/>
      <c r="G479" s="488"/>
      <c r="H479" s="488"/>
      <c r="I479" s="488"/>
      <c r="J479" s="495" t="str">
        <f>IF(基本情報入力シート!M518="","",基本情報入力シート!M518)</f>
        <v/>
      </c>
      <c r="K479" s="495" t="str">
        <f>IF(基本情報入力シート!R518="","",基本情報入力シート!R518)</f>
        <v/>
      </c>
      <c r="L479" s="495" t="str">
        <f>IF(基本情報入力シート!W518="","",基本情報入力シート!W518)</f>
        <v/>
      </c>
      <c r="M479" s="503" t="str">
        <f>IF(基本情報入力シート!X518="","",基本情報入力シート!X518)</f>
        <v/>
      </c>
      <c r="N479" s="513" t="str">
        <f>IF(基本情報入力シート!Y518="","",基本情報入力シート!Y518)</f>
        <v/>
      </c>
      <c r="O479" s="606"/>
      <c r="P479" s="610"/>
      <c r="Q479" s="610"/>
      <c r="R479" s="614" t="e">
        <v>#N/A</v>
      </c>
      <c r="S479" s="618"/>
      <c r="T479" s="623"/>
      <c r="U479" s="623"/>
      <c r="V479" s="627" t="e">
        <v>#N/A</v>
      </c>
      <c r="W479" s="634"/>
      <c r="X479" s="638"/>
      <c r="Y479" s="614" t="e">
        <v>#N/A</v>
      </c>
      <c r="Z479" s="614"/>
      <c r="AA479" s="618"/>
      <c r="AB479" s="637"/>
      <c r="AC479" s="651" t="e">
        <v>#N/A</v>
      </c>
      <c r="AD479" s="653" t="str">
        <f t="shared" si="14"/>
        <v/>
      </c>
      <c r="AE479" s="583" t="str">
        <f t="shared" si="15"/>
        <v/>
      </c>
      <c r="AF479" s="654" t="str">
        <f>IF(O479="","",'別紙様式3-2（４・５月）'!O481&amp;'別紙様式3-2（４・５月）'!P481&amp;'別紙様式3-2（４・５月）'!Q481&amp;"から"&amp;O479)</f>
        <v/>
      </c>
      <c r="AG479" s="654" t="str">
        <f>IF(OR(W479="",W479="―"),"",'別紙様式3-2（４・５月）'!O481&amp;'別紙様式3-2（４・５月）'!P481&amp;'別紙様式3-2（４・５月）'!Q481&amp;"から"&amp;W479)</f>
        <v/>
      </c>
    </row>
    <row r="480" spans="1:33" ht="24.9" customHeight="1">
      <c r="A480" s="592">
        <v>467</v>
      </c>
      <c r="B480" s="488" t="str">
        <f>IF(基本情報入力シート!C519="","",基本情報入力シート!C519)</f>
        <v/>
      </c>
      <c r="C480" s="488"/>
      <c r="D480" s="488"/>
      <c r="E480" s="488"/>
      <c r="F480" s="488"/>
      <c r="G480" s="488"/>
      <c r="H480" s="488"/>
      <c r="I480" s="488"/>
      <c r="J480" s="495" t="str">
        <f>IF(基本情報入力シート!M519="","",基本情報入力シート!M519)</f>
        <v/>
      </c>
      <c r="K480" s="495" t="str">
        <f>IF(基本情報入力シート!R519="","",基本情報入力シート!R519)</f>
        <v/>
      </c>
      <c r="L480" s="495" t="str">
        <f>IF(基本情報入力シート!W519="","",基本情報入力シート!W519)</f>
        <v/>
      </c>
      <c r="M480" s="503" t="str">
        <f>IF(基本情報入力シート!X519="","",基本情報入力シート!X519)</f>
        <v/>
      </c>
      <c r="N480" s="513" t="str">
        <f>IF(基本情報入力シート!Y519="","",基本情報入力シート!Y519)</f>
        <v/>
      </c>
      <c r="O480" s="606"/>
      <c r="P480" s="610"/>
      <c r="Q480" s="610"/>
      <c r="R480" s="614" t="e">
        <v>#N/A</v>
      </c>
      <c r="S480" s="618"/>
      <c r="T480" s="623"/>
      <c r="U480" s="623"/>
      <c r="V480" s="627" t="e">
        <v>#N/A</v>
      </c>
      <c r="W480" s="634"/>
      <c r="X480" s="638"/>
      <c r="Y480" s="614" t="e">
        <v>#N/A</v>
      </c>
      <c r="Z480" s="614"/>
      <c r="AA480" s="618"/>
      <c r="AB480" s="637"/>
      <c r="AC480" s="651" t="e">
        <v>#N/A</v>
      </c>
      <c r="AD480" s="653" t="str">
        <f t="shared" si="14"/>
        <v/>
      </c>
      <c r="AE480" s="583" t="str">
        <f t="shared" si="15"/>
        <v/>
      </c>
      <c r="AF480" s="654" t="str">
        <f>IF(O480="","",'別紙様式3-2（４・５月）'!O482&amp;'別紙様式3-2（４・５月）'!P482&amp;'別紙様式3-2（４・５月）'!Q482&amp;"から"&amp;O480)</f>
        <v/>
      </c>
      <c r="AG480" s="654" t="str">
        <f>IF(OR(W480="",W480="―"),"",'別紙様式3-2（４・５月）'!O482&amp;'別紙様式3-2（４・５月）'!P482&amp;'別紙様式3-2（４・５月）'!Q482&amp;"から"&amp;W480)</f>
        <v/>
      </c>
    </row>
    <row r="481" spans="1:33" ht="24.9" customHeight="1">
      <c r="A481" s="592">
        <v>468</v>
      </c>
      <c r="B481" s="488" t="str">
        <f>IF(基本情報入力シート!C520="","",基本情報入力シート!C520)</f>
        <v/>
      </c>
      <c r="C481" s="488"/>
      <c r="D481" s="488"/>
      <c r="E481" s="488"/>
      <c r="F481" s="488"/>
      <c r="G481" s="488"/>
      <c r="H481" s="488"/>
      <c r="I481" s="488"/>
      <c r="J481" s="495" t="str">
        <f>IF(基本情報入力シート!M520="","",基本情報入力シート!M520)</f>
        <v/>
      </c>
      <c r="K481" s="495" t="str">
        <f>IF(基本情報入力シート!R520="","",基本情報入力シート!R520)</f>
        <v/>
      </c>
      <c r="L481" s="495" t="str">
        <f>IF(基本情報入力シート!W520="","",基本情報入力シート!W520)</f>
        <v/>
      </c>
      <c r="M481" s="503" t="str">
        <f>IF(基本情報入力シート!X520="","",基本情報入力シート!X520)</f>
        <v/>
      </c>
      <c r="N481" s="513" t="str">
        <f>IF(基本情報入力シート!Y520="","",基本情報入力シート!Y520)</f>
        <v/>
      </c>
      <c r="O481" s="606"/>
      <c r="P481" s="610"/>
      <c r="Q481" s="610"/>
      <c r="R481" s="614" t="e">
        <v>#N/A</v>
      </c>
      <c r="S481" s="618"/>
      <c r="T481" s="623"/>
      <c r="U481" s="623"/>
      <c r="V481" s="627" t="e">
        <v>#N/A</v>
      </c>
      <c r="W481" s="634"/>
      <c r="X481" s="638"/>
      <c r="Y481" s="614" t="e">
        <v>#N/A</v>
      </c>
      <c r="Z481" s="614"/>
      <c r="AA481" s="618"/>
      <c r="AB481" s="637"/>
      <c r="AC481" s="651" t="e">
        <v>#N/A</v>
      </c>
      <c r="AD481" s="653" t="str">
        <f t="shared" si="14"/>
        <v/>
      </c>
      <c r="AE481" s="583" t="str">
        <f t="shared" si="15"/>
        <v/>
      </c>
      <c r="AF481" s="654" t="str">
        <f>IF(O481="","",'別紙様式3-2（４・５月）'!O483&amp;'別紙様式3-2（４・５月）'!P483&amp;'別紙様式3-2（４・５月）'!Q483&amp;"から"&amp;O481)</f>
        <v/>
      </c>
      <c r="AG481" s="654" t="str">
        <f>IF(OR(W481="",W481="―"),"",'別紙様式3-2（４・５月）'!O483&amp;'別紙様式3-2（４・５月）'!P483&amp;'別紙様式3-2（４・５月）'!Q483&amp;"から"&amp;W481)</f>
        <v/>
      </c>
    </row>
    <row r="482" spans="1:33" ht="24.9" customHeight="1">
      <c r="A482" s="592">
        <v>469</v>
      </c>
      <c r="B482" s="488" t="str">
        <f>IF(基本情報入力シート!C521="","",基本情報入力シート!C521)</f>
        <v/>
      </c>
      <c r="C482" s="488"/>
      <c r="D482" s="488"/>
      <c r="E482" s="488"/>
      <c r="F482" s="488"/>
      <c r="G482" s="488"/>
      <c r="H482" s="488"/>
      <c r="I482" s="488"/>
      <c r="J482" s="495" t="str">
        <f>IF(基本情報入力シート!M521="","",基本情報入力シート!M521)</f>
        <v/>
      </c>
      <c r="K482" s="495" t="str">
        <f>IF(基本情報入力シート!R521="","",基本情報入力シート!R521)</f>
        <v/>
      </c>
      <c r="L482" s="495" t="str">
        <f>IF(基本情報入力シート!W521="","",基本情報入力シート!W521)</f>
        <v/>
      </c>
      <c r="M482" s="503" t="str">
        <f>IF(基本情報入力シート!X521="","",基本情報入力シート!X521)</f>
        <v/>
      </c>
      <c r="N482" s="513" t="str">
        <f>IF(基本情報入力シート!Y521="","",基本情報入力シート!Y521)</f>
        <v/>
      </c>
      <c r="O482" s="606"/>
      <c r="P482" s="610"/>
      <c r="Q482" s="610"/>
      <c r="R482" s="614" t="e">
        <v>#N/A</v>
      </c>
      <c r="S482" s="618"/>
      <c r="T482" s="623"/>
      <c r="U482" s="623"/>
      <c r="V482" s="627" t="e">
        <v>#N/A</v>
      </c>
      <c r="W482" s="634"/>
      <c r="X482" s="638"/>
      <c r="Y482" s="614" t="e">
        <v>#N/A</v>
      </c>
      <c r="Z482" s="614"/>
      <c r="AA482" s="618"/>
      <c r="AB482" s="637"/>
      <c r="AC482" s="651" t="e">
        <v>#N/A</v>
      </c>
      <c r="AD482" s="653" t="str">
        <f t="shared" si="14"/>
        <v/>
      </c>
      <c r="AE482" s="583" t="str">
        <f t="shared" si="15"/>
        <v/>
      </c>
      <c r="AF482" s="654" t="str">
        <f>IF(O482="","",'別紙様式3-2（４・５月）'!O484&amp;'別紙様式3-2（４・５月）'!P484&amp;'別紙様式3-2（４・５月）'!Q484&amp;"から"&amp;O482)</f>
        <v/>
      </c>
      <c r="AG482" s="654" t="str">
        <f>IF(OR(W482="",W482="―"),"",'別紙様式3-2（４・５月）'!O484&amp;'別紙様式3-2（４・５月）'!P484&amp;'別紙様式3-2（４・５月）'!Q484&amp;"から"&amp;W482)</f>
        <v/>
      </c>
    </row>
    <row r="483" spans="1:33" ht="24.9" customHeight="1">
      <c r="A483" s="592">
        <v>470</v>
      </c>
      <c r="B483" s="488" t="str">
        <f>IF(基本情報入力シート!C522="","",基本情報入力シート!C522)</f>
        <v/>
      </c>
      <c r="C483" s="488"/>
      <c r="D483" s="488"/>
      <c r="E483" s="488"/>
      <c r="F483" s="488"/>
      <c r="G483" s="488"/>
      <c r="H483" s="488"/>
      <c r="I483" s="488"/>
      <c r="J483" s="495" t="str">
        <f>IF(基本情報入力シート!M522="","",基本情報入力シート!M522)</f>
        <v/>
      </c>
      <c r="K483" s="495" t="str">
        <f>IF(基本情報入力シート!R522="","",基本情報入力シート!R522)</f>
        <v/>
      </c>
      <c r="L483" s="495" t="str">
        <f>IF(基本情報入力シート!W522="","",基本情報入力シート!W522)</f>
        <v/>
      </c>
      <c r="M483" s="503" t="str">
        <f>IF(基本情報入力シート!X522="","",基本情報入力シート!X522)</f>
        <v/>
      </c>
      <c r="N483" s="513" t="str">
        <f>IF(基本情報入力シート!Y522="","",基本情報入力シート!Y522)</f>
        <v/>
      </c>
      <c r="O483" s="606"/>
      <c r="P483" s="610"/>
      <c r="Q483" s="610"/>
      <c r="R483" s="614" t="e">
        <v>#N/A</v>
      </c>
      <c r="S483" s="618"/>
      <c r="T483" s="623"/>
      <c r="U483" s="623"/>
      <c r="V483" s="627" t="e">
        <v>#N/A</v>
      </c>
      <c r="W483" s="634"/>
      <c r="X483" s="638"/>
      <c r="Y483" s="614" t="e">
        <v>#N/A</v>
      </c>
      <c r="Z483" s="614"/>
      <c r="AA483" s="618"/>
      <c r="AB483" s="637"/>
      <c r="AC483" s="651" t="e">
        <v>#N/A</v>
      </c>
      <c r="AD483" s="653" t="str">
        <f t="shared" si="14"/>
        <v/>
      </c>
      <c r="AE483" s="583" t="str">
        <f t="shared" si="15"/>
        <v/>
      </c>
      <c r="AF483" s="654" t="str">
        <f>IF(O483="","",'別紙様式3-2（４・５月）'!O485&amp;'別紙様式3-2（４・５月）'!P485&amp;'別紙様式3-2（４・５月）'!Q485&amp;"から"&amp;O483)</f>
        <v/>
      </c>
      <c r="AG483" s="654" t="str">
        <f>IF(OR(W483="",W483="―"),"",'別紙様式3-2（４・５月）'!O485&amp;'別紙様式3-2（４・５月）'!P485&amp;'別紙様式3-2（４・５月）'!Q485&amp;"から"&amp;W483)</f>
        <v/>
      </c>
    </row>
    <row r="484" spans="1:33" ht="24.9" customHeight="1">
      <c r="A484" s="592">
        <v>471</v>
      </c>
      <c r="B484" s="488" t="str">
        <f>IF(基本情報入力シート!C523="","",基本情報入力シート!C523)</f>
        <v/>
      </c>
      <c r="C484" s="488"/>
      <c r="D484" s="488"/>
      <c r="E484" s="488"/>
      <c r="F484" s="488"/>
      <c r="G484" s="488"/>
      <c r="H484" s="488"/>
      <c r="I484" s="488"/>
      <c r="J484" s="495" t="str">
        <f>IF(基本情報入力シート!M523="","",基本情報入力シート!M523)</f>
        <v/>
      </c>
      <c r="K484" s="495" t="str">
        <f>IF(基本情報入力シート!R523="","",基本情報入力シート!R523)</f>
        <v/>
      </c>
      <c r="L484" s="495" t="str">
        <f>IF(基本情報入力シート!W523="","",基本情報入力シート!W523)</f>
        <v/>
      </c>
      <c r="M484" s="503" t="str">
        <f>IF(基本情報入力シート!X523="","",基本情報入力シート!X523)</f>
        <v/>
      </c>
      <c r="N484" s="513" t="str">
        <f>IF(基本情報入力シート!Y523="","",基本情報入力シート!Y523)</f>
        <v/>
      </c>
      <c r="O484" s="606"/>
      <c r="P484" s="610"/>
      <c r="Q484" s="610"/>
      <c r="R484" s="614" t="e">
        <v>#N/A</v>
      </c>
      <c r="S484" s="618"/>
      <c r="T484" s="623"/>
      <c r="U484" s="623"/>
      <c r="V484" s="627" t="e">
        <v>#N/A</v>
      </c>
      <c r="W484" s="634"/>
      <c r="X484" s="638"/>
      <c r="Y484" s="614" t="e">
        <v>#N/A</v>
      </c>
      <c r="Z484" s="614"/>
      <c r="AA484" s="618"/>
      <c r="AB484" s="637"/>
      <c r="AC484" s="651" t="e">
        <v>#N/A</v>
      </c>
      <c r="AD484" s="653" t="str">
        <f t="shared" si="14"/>
        <v/>
      </c>
      <c r="AE484" s="583" t="str">
        <f t="shared" si="15"/>
        <v/>
      </c>
      <c r="AF484" s="654" t="str">
        <f>IF(O484="","",'別紙様式3-2（４・５月）'!O486&amp;'別紙様式3-2（４・５月）'!P486&amp;'別紙様式3-2（４・５月）'!Q486&amp;"から"&amp;O484)</f>
        <v/>
      </c>
      <c r="AG484" s="654" t="str">
        <f>IF(OR(W484="",W484="―"),"",'別紙様式3-2（４・５月）'!O486&amp;'別紙様式3-2（４・５月）'!P486&amp;'別紙様式3-2（４・５月）'!Q486&amp;"から"&amp;W484)</f>
        <v/>
      </c>
    </row>
    <row r="485" spans="1:33" ht="24.9" customHeight="1">
      <c r="A485" s="592">
        <v>472</v>
      </c>
      <c r="B485" s="488" t="str">
        <f>IF(基本情報入力シート!C524="","",基本情報入力シート!C524)</f>
        <v/>
      </c>
      <c r="C485" s="488"/>
      <c r="D485" s="488"/>
      <c r="E485" s="488"/>
      <c r="F485" s="488"/>
      <c r="G485" s="488"/>
      <c r="H485" s="488"/>
      <c r="I485" s="488"/>
      <c r="J485" s="495" t="str">
        <f>IF(基本情報入力シート!M524="","",基本情報入力シート!M524)</f>
        <v/>
      </c>
      <c r="K485" s="495" t="str">
        <f>IF(基本情報入力シート!R524="","",基本情報入力シート!R524)</f>
        <v/>
      </c>
      <c r="L485" s="495" t="str">
        <f>IF(基本情報入力シート!W524="","",基本情報入力シート!W524)</f>
        <v/>
      </c>
      <c r="M485" s="503" t="str">
        <f>IF(基本情報入力シート!X524="","",基本情報入力シート!X524)</f>
        <v/>
      </c>
      <c r="N485" s="513" t="str">
        <f>IF(基本情報入力シート!Y524="","",基本情報入力シート!Y524)</f>
        <v/>
      </c>
      <c r="O485" s="606"/>
      <c r="P485" s="610"/>
      <c r="Q485" s="610"/>
      <c r="R485" s="614" t="e">
        <v>#N/A</v>
      </c>
      <c r="S485" s="618"/>
      <c r="T485" s="623"/>
      <c r="U485" s="623"/>
      <c r="V485" s="627" t="e">
        <v>#N/A</v>
      </c>
      <c r="W485" s="634"/>
      <c r="X485" s="638"/>
      <c r="Y485" s="614" t="e">
        <v>#N/A</v>
      </c>
      <c r="Z485" s="614"/>
      <c r="AA485" s="618"/>
      <c r="AB485" s="637"/>
      <c r="AC485" s="651" t="e">
        <v>#N/A</v>
      </c>
      <c r="AD485" s="653" t="str">
        <f t="shared" si="14"/>
        <v/>
      </c>
      <c r="AE485" s="583" t="str">
        <f t="shared" si="15"/>
        <v/>
      </c>
      <c r="AF485" s="654" t="str">
        <f>IF(O485="","",'別紙様式3-2（４・５月）'!O487&amp;'別紙様式3-2（４・５月）'!P487&amp;'別紙様式3-2（４・５月）'!Q487&amp;"から"&amp;O485)</f>
        <v/>
      </c>
      <c r="AG485" s="654" t="str">
        <f>IF(OR(W485="",W485="―"),"",'別紙様式3-2（４・５月）'!O487&amp;'別紙様式3-2（４・５月）'!P487&amp;'別紙様式3-2（４・５月）'!Q487&amp;"から"&amp;W485)</f>
        <v/>
      </c>
    </row>
    <row r="486" spans="1:33" ht="24.9" customHeight="1">
      <c r="A486" s="592">
        <v>473</v>
      </c>
      <c r="B486" s="488" t="str">
        <f>IF(基本情報入力シート!C525="","",基本情報入力シート!C525)</f>
        <v/>
      </c>
      <c r="C486" s="488"/>
      <c r="D486" s="488"/>
      <c r="E486" s="488"/>
      <c r="F486" s="488"/>
      <c r="G486" s="488"/>
      <c r="H486" s="488"/>
      <c r="I486" s="488"/>
      <c r="J486" s="495" t="str">
        <f>IF(基本情報入力シート!M525="","",基本情報入力シート!M525)</f>
        <v/>
      </c>
      <c r="K486" s="495" t="str">
        <f>IF(基本情報入力シート!R525="","",基本情報入力シート!R525)</f>
        <v/>
      </c>
      <c r="L486" s="495" t="str">
        <f>IF(基本情報入力シート!W525="","",基本情報入力シート!W525)</f>
        <v/>
      </c>
      <c r="M486" s="503" t="str">
        <f>IF(基本情報入力シート!X525="","",基本情報入力シート!X525)</f>
        <v/>
      </c>
      <c r="N486" s="513" t="str">
        <f>IF(基本情報入力シート!Y525="","",基本情報入力シート!Y525)</f>
        <v/>
      </c>
      <c r="O486" s="606"/>
      <c r="P486" s="610"/>
      <c r="Q486" s="610"/>
      <c r="R486" s="614" t="e">
        <v>#N/A</v>
      </c>
      <c r="S486" s="618"/>
      <c r="T486" s="623"/>
      <c r="U486" s="623"/>
      <c r="V486" s="627" t="e">
        <v>#N/A</v>
      </c>
      <c r="W486" s="634"/>
      <c r="X486" s="638"/>
      <c r="Y486" s="614" t="e">
        <v>#N/A</v>
      </c>
      <c r="Z486" s="614"/>
      <c r="AA486" s="618"/>
      <c r="AB486" s="637"/>
      <c r="AC486" s="651" t="e">
        <v>#N/A</v>
      </c>
      <c r="AD486" s="653" t="str">
        <f t="shared" si="14"/>
        <v/>
      </c>
      <c r="AE486" s="583" t="str">
        <f t="shared" si="15"/>
        <v/>
      </c>
      <c r="AF486" s="654" t="str">
        <f>IF(O486="","",'別紙様式3-2（４・５月）'!O488&amp;'別紙様式3-2（４・５月）'!P488&amp;'別紙様式3-2（４・５月）'!Q488&amp;"から"&amp;O486)</f>
        <v/>
      </c>
      <c r="AG486" s="654" t="str">
        <f>IF(OR(W486="",W486="―"),"",'別紙様式3-2（４・５月）'!O488&amp;'別紙様式3-2（４・５月）'!P488&amp;'別紙様式3-2（４・５月）'!Q488&amp;"から"&amp;W486)</f>
        <v/>
      </c>
    </row>
    <row r="487" spans="1:33" ht="24.9" customHeight="1">
      <c r="A487" s="592">
        <v>474</v>
      </c>
      <c r="B487" s="488" t="str">
        <f>IF(基本情報入力シート!C526="","",基本情報入力シート!C526)</f>
        <v/>
      </c>
      <c r="C487" s="488"/>
      <c r="D487" s="488"/>
      <c r="E487" s="488"/>
      <c r="F487" s="488"/>
      <c r="G487" s="488"/>
      <c r="H487" s="488"/>
      <c r="I487" s="488"/>
      <c r="J487" s="495" t="str">
        <f>IF(基本情報入力シート!M526="","",基本情報入力シート!M526)</f>
        <v/>
      </c>
      <c r="K487" s="495" t="str">
        <f>IF(基本情報入力シート!R526="","",基本情報入力シート!R526)</f>
        <v/>
      </c>
      <c r="L487" s="495" t="str">
        <f>IF(基本情報入力シート!W526="","",基本情報入力シート!W526)</f>
        <v/>
      </c>
      <c r="M487" s="503" t="str">
        <f>IF(基本情報入力シート!X526="","",基本情報入力シート!X526)</f>
        <v/>
      </c>
      <c r="N487" s="513" t="str">
        <f>IF(基本情報入力シート!Y526="","",基本情報入力シート!Y526)</f>
        <v/>
      </c>
      <c r="O487" s="606"/>
      <c r="P487" s="610"/>
      <c r="Q487" s="610"/>
      <c r="R487" s="614" t="e">
        <v>#N/A</v>
      </c>
      <c r="S487" s="618"/>
      <c r="T487" s="623"/>
      <c r="U487" s="623"/>
      <c r="V487" s="627" t="e">
        <v>#N/A</v>
      </c>
      <c r="W487" s="634"/>
      <c r="X487" s="638"/>
      <c r="Y487" s="614" t="e">
        <v>#N/A</v>
      </c>
      <c r="Z487" s="614"/>
      <c r="AA487" s="618"/>
      <c r="AB487" s="637"/>
      <c r="AC487" s="651" t="e">
        <v>#N/A</v>
      </c>
      <c r="AD487" s="653" t="str">
        <f t="shared" si="14"/>
        <v/>
      </c>
      <c r="AE487" s="583" t="str">
        <f t="shared" si="15"/>
        <v/>
      </c>
      <c r="AF487" s="654" t="str">
        <f>IF(O487="","",'別紙様式3-2（４・５月）'!O489&amp;'別紙様式3-2（４・５月）'!P489&amp;'別紙様式3-2（４・５月）'!Q489&amp;"から"&amp;O487)</f>
        <v/>
      </c>
      <c r="AG487" s="654" t="str">
        <f>IF(OR(W487="",W487="―"),"",'別紙様式3-2（４・５月）'!O489&amp;'別紙様式3-2（４・５月）'!P489&amp;'別紙様式3-2（４・５月）'!Q489&amp;"から"&amp;W487)</f>
        <v/>
      </c>
    </row>
    <row r="488" spans="1:33" ht="24.9" customHeight="1">
      <c r="A488" s="592">
        <v>475</v>
      </c>
      <c r="B488" s="488" t="str">
        <f>IF(基本情報入力シート!C527="","",基本情報入力シート!C527)</f>
        <v/>
      </c>
      <c r="C488" s="488"/>
      <c r="D488" s="488"/>
      <c r="E488" s="488"/>
      <c r="F488" s="488"/>
      <c r="G488" s="488"/>
      <c r="H488" s="488"/>
      <c r="I488" s="488"/>
      <c r="J488" s="495" t="str">
        <f>IF(基本情報入力シート!M527="","",基本情報入力シート!M527)</f>
        <v/>
      </c>
      <c r="K488" s="495" t="str">
        <f>IF(基本情報入力シート!R527="","",基本情報入力シート!R527)</f>
        <v/>
      </c>
      <c r="L488" s="495" t="str">
        <f>IF(基本情報入力シート!W527="","",基本情報入力シート!W527)</f>
        <v/>
      </c>
      <c r="M488" s="503" t="str">
        <f>IF(基本情報入力シート!X527="","",基本情報入力シート!X527)</f>
        <v/>
      </c>
      <c r="N488" s="513" t="str">
        <f>IF(基本情報入力シート!Y527="","",基本情報入力シート!Y527)</f>
        <v/>
      </c>
      <c r="O488" s="606"/>
      <c r="P488" s="610"/>
      <c r="Q488" s="610"/>
      <c r="R488" s="614" t="e">
        <v>#N/A</v>
      </c>
      <c r="S488" s="618"/>
      <c r="T488" s="623"/>
      <c r="U488" s="623"/>
      <c r="V488" s="627" t="e">
        <v>#N/A</v>
      </c>
      <c r="W488" s="634"/>
      <c r="X488" s="638"/>
      <c r="Y488" s="614" t="e">
        <v>#N/A</v>
      </c>
      <c r="Z488" s="614"/>
      <c r="AA488" s="618"/>
      <c r="AB488" s="637"/>
      <c r="AC488" s="651" t="e">
        <v>#N/A</v>
      </c>
      <c r="AD488" s="653" t="str">
        <f t="shared" si="14"/>
        <v/>
      </c>
      <c r="AE488" s="583" t="str">
        <f t="shared" si="15"/>
        <v/>
      </c>
      <c r="AF488" s="654" t="str">
        <f>IF(O488="","",'別紙様式3-2（４・５月）'!O490&amp;'別紙様式3-2（４・５月）'!P490&amp;'別紙様式3-2（４・５月）'!Q490&amp;"から"&amp;O488)</f>
        <v/>
      </c>
      <c r="AG488" s="654" t="str">
        <f>IF(OR(W488="",W488="―"),"",'別紙様式3-2（４・５月）'!O490&amp;'別紙様式3-2（４・５月）'!P490&amp;'別紙様式3-2（４・５月）'!Q490&amp;"から"&amp;W488)</f>
        <v/>
      </c>
    </row>
    <row r="489" spans="1:33" ht="24.9" customHeight="1">
      <c r="A489" s="592">
        <v>476</v>
      </c>
      <c r="B489" s="488" t="str">
        <f>IF(基本情報入力シート!C528="","",基本情報入力シート!C528)</f>
        <v/>
      </c>
      <c r="C489" s="488"/>
      <c r="D489" s="488"/>
      <c r="E489" s="488"/>
      <c r="F489" s="488"/>
      <c r="G489" s="488"/>
      <c r="H489" s="488"/>
      <c r="I489" s="488"/>
      <c r="J489" s="495" t="str">
        <f>IF(基本情報入力シート!M528="","",基本情報入力シート!M528)</f>
        <v/>
      </c>
      <c r="K489" s="495" t="str">
        <f>IF(基本情報入力シート!R528="","",基本情報入力シート!R528)</f>
        <v/>
      </c>
      <c r="L489" s="495" t="str">
        <f>IF(基本情報入力シート!W528="","",基本情報入力シート!W528)</f>
        <v/>
      </c>
      <c r="M489" s="503" t="str">
        <f>IF(基本情報入力シート!X528="","",基本情報入力シート!X528)</f>
        <v/>
      </c>
      <c r="N489" s="513" t="str">
        <f>IF(基本情報入力シート!Y528="","",基本情報入力シート!Y528)</f>
        <v/>
      </c>
      <c r="O489" s="606"/>
      <c r="P489" s="610"/>
      <c r="Q489" s="610"/>
      <c r="R489" s="614" t="e">
        <v>#N/A</v>
      </c>
      <c r="S489" s="618"/>
      <c r="T489" s="623"/>
      <c r="U489" s="623"/>
      <c r="V489" s="627" t="e">
        <v>#N/A</v>
      </c>
      <c r="W489" s="634"/>
      <c r="X489" s="638"/>
      <c r="Y489" s="614" t="e">
        <v>#N/A</v>
      </c>
      <c r="Z489" s="614"/>
      <c r="AA489" s="618"/>
      <c r="AB489" s="637"/>
      <c r="AC489" s="651" t="e">
        <v>#N/A</v>
      </c>
      <c r="AD489" s="653" t="str">
        <f t="shared" si="14"/>
        <v/>
      </c>
      <c r="AE489" s="583" t="str">
        <f t="shared" si="15"/>
        <v/>
      </c>
      <c r="AF489" s="654" t="str">
        <f>IF(O489="","",'別紙様式3-2（４・５月）'!O491&amp;'別紙様式3-2（４・５月）'!P491&amp;'別紙様式3-2（４・５月）'!Q491&amp;"から"&amp;O489)</f>
        <v/>
      </c>
      <c r="AG489" s="654" t="str">
        <f>IF(OR(W489="",W489="―"),"",'別紙様式3-2（４・５月）'!O491&amp;'別紙様式3-2（４・５月）'!P491&amp;'別紙様式3-2（４・５月）'!Q491&amp;"から"&amp;W489)</f>
        <v/>
      </c>
    </row>
    <row r="490" spans="1:33" ht="24.9" customHeight="1">
      <c r="A490" s="592">
        <v>477</v>
      </c>
      <c r="B490" s="488" t="str">
        <f>IF(基本情報入力シート!C529="","",基本情報入力シート!C529)</f>
        <v/>
      </c>
      <c r="C490" s="488"/>
      <c r="D490" s="488"/>
      <c r="E490" s="488"/>
      <c r="F490" s="488"/>
      <c r="G490" s="488"/>
      <c r="H490" s="488"/>
      <c r="I490" s="488"/>
      <c r="J490" s="495" t="str">
        <f>IF(基本情報入力シート!M529="","",基本情報入力シート!M529)</f>
        <v/>
      </c>
      <c r="K490" s="495" t="str">
        <f>IF(基本情報入力シート!R529="","",基本情報入力シート!R529)</f>
        <v/>
      </c>
      <c r="L490" s="495" t="str">
        <f>IF(基本情報入力シート!W529="","",基本情報入力シート!W529)</f>
        <v/>
      </c>
      <c r="M490" s="503" t="str">
        <f>IF(基本情報入力シート!X529="","",基本情報入力シート!X529)</f>
        <v/>
      </c>
      <c r="N490" s="513" t="str">
        <f>IF(基本情報入力シート!Y529="","",基本情報入力シート!Y529)</f>
        <v/>
      </c>
      <c r="O490" s="606"/>
      <c r="P490" s="610"/>
      <c r="Q490" s="610"/>
      <c r="R490" s="614" t="e">
        <v>#N/A</v>
      </c>
      <c r="S490" s="618"/>
      <c r="T490" s="623"/>
      <c r="U490" s="623"/>
      <c r="V490" s="627" t="e">
        <v>#N/A</v>
      </c>
      <c r="W490" s="634"/>
      <c r="X490" s="638"/>
      <c r="Y490" s="614" t="e">
        <v>#N/A</v>
      </c>
      <c r="Z490" s="614"/>
      <c r="AA490" s="618"/>
      <c r="AB490" s="637"/>
      <c r="AC490" s="651" t="e">
        <v>#N/A</v>
      </c>
      <c r="AD490" s="653" t="str">
        <f t="shared" si="14"/>
        <v/>
      </c>
      <c r="AE490" s="583" t="str">
        <f t="shared" si="15"/>
        <v/>
      </c>
      <c r="AF490" s="654" t="str">
        <f>IF(O490="","",'別紙様式3-2（４・５月）'!O492&amp;'別紙様式3-2（４・５月）'!P492&amp;'別紙様式3-2（４・５月）'!Q492&amp;"から"&amp;O490)</f>
        <v/>
      </c>
      <c r="AG490" s="654" t="str">
        <f>IF(OR(W490="",W490="―"),"",'別紙様式3-2（４・５月）'!O492&amp;'別紙様式3-2（４・５月）'!P492&amp;'別紙様式3-2（４・５月）'!Q492&amp;"から"&amp;W490)</f>
        <v/>
      </c>
    </row>
    <row r="491" spans="1:33" ht="24.9" customHeight="1">
      <c r="A491" s="592">
        <v>478</v>
      </c>
      <c r="B491" s="488" t="str">
        <f>IF(基本情報入力シート!C530="","",基本情報入力シート!C530)</f>
        <v/>
      </c>
      <c r="C491" s="488"/>
      <c r="D491" s="488"/>
      <c r="E491" s="488"/>
      <c r="F491" s="488"/>
      <c r="G491" s="488"/>
      <c r="H491" s="488"/>
      <c r="I491" s="488"/>
      <c r="J491" s="495" t="str">
        <f>IF(基本情報入力シート!M530="","",基本情報入力シート!M530)</f>
        <v/>
      </c>
      <c r="K491" s="495" t="str">
        <f>IF(基本情報入力シート!R530="","",基本情報入力シート!R530)</f>
        <v/>
      </c>
      <c r="L491" s="495" t="str">
        <f>IF(基本情報入力シート!W530="","",基本情報入力シート!W530)</f>
        <v/>
      </c>
      <c r="M491" s="503" t="str">
        <f>IF(基本情報入力シート!X530="","",基本情報入力シート!X530)</f>
        <v/>
      </c>
      <c r="N491" s="513" t="str">
        <f>IF(基本情報入力シート!Y530="","",基本情報入力シート!Y530)</f>
        <v/>
      </c>
      <c r="O491" s="606"/>
      <c r="P491" s="610"/>
      <c r="Q491" s="610"/>
      <c r="R491" s="614" t="e">
        <v>#N/A</v>
      </c>
      <c r="S491" s="618"/>
      <c r="T491" s="623"/>
      <c r="U491" s="623"/>
      <c r="V491" s="627" t="e">
        <v>#N/A</v>
      </c>
      <c r="W491" s="634"/>
      <c r="X491" s="638"/>
      <c r="Y491" s="614" t="e">
        <v>#N/A</v>
      </c>
      <c r="Z491" s="614"/>
      <c r="AA491" s="618"/>
      <c r="AB491" s="637"/>
      <c r="AC491" s="651" t="e">
        <v>#N/A</v>
      </c>
      <c r="AD491" s="653" t="str">
        <f t="shared" si="14"/>
        <v/>
      </c>
      <c r="AE491" s="583" t="str">
        <f t="shared" si="15"/>
        <v/>
      </c>
      <c r="AF491" s="654" t="str">
        <f>IF(O491="","",'別紙様式3-2（４・５月）'!O493&amp;'別紙様式3-2（４・５月）'!P493&amp;'別紙様式3-2（４・５月）'!Q493&amp;"から"&amp;O491)</f>
        <v/>
      </c>
      <c r="AG491" s="654" t="str">
        <f>IF(OR(W491="",W491="―"),"",'別紙様式3-2（４・５月）'!O493&amp;'別紙様式3-2（４・５月）'!P493&amp;'別紙様式3-2（４・５月）'!Q493&amp;"から"&amp;W491)</f>
        <v/>
      </c>
    </row>
    <row r="492" spans="1:33" ht="24.9" customHeight="1">
      <c r="A492" s="592">
        <v>479</v>
      </c>
      <c r="B492" s="488" t="str">
        <f>IF(基本情報入力シート!C531="","",基本情報入力シート!C531)</f>
        <v/>
      </c>
      <c r="C492" s="488"/>
      <c r="D492" s="488"/>
      <c r="E492" s="488"/>
      <c r="F492" s="488"/>
      <c r="G492" s="488"/>
      <c r="H492" s="488"/>
      <c r="I492" s="488"/>
      <c r="J492" s="495" t="str">
        <f>IF(基本情報入力シート!M531="","",基本情報入力シート!M531)</f>
        <v/>
      </c>
      <c r="K492" s="495" t="str">
        <f>IF(基本情報入力シート!R531="","",基本情報入力シート!R531)</f>
        <v/>
      </c>
      <c r="L492" s="495" t="str">
        <f>IF(基本情報入力シート!W531="","",基本情報入力シート!W531)</f>
        <v/>
      </c>
      <c r="M492" s="503" t="str">
        <f>IF(基本情報入力シート!X531="","",基本情報入力シート!X531)</f>
        <v/>
      </c>
      <c r="N492" s="513" t="str">
        <f>IF(基本情報入力シート!Y531="","",基本情報入力シート!Y531)</f>
        <v/>
      </c>
      <c r="O492" s="606"/>
      <c r="P492" s="610"/>
      <c r="Q492" s="610"/>
      <c r="R492" s="614" t="e">
        <v>#N/A</v>
      </c>
      <c r="S492" s="618"/>
      <c r="T492" s="623"/>
      <c r="U492" s="623"/>
      <c r="V492" s="627" t="e">
        <v>#N/A</v>
      </c>
      <c r="W492" s="634"/>
      <c r="X492" s="638"/>
      <c r="Y492" s="614" t="e">
        <v>#N/A</v>
      </c>
      <c r="Z492" s="614"/>
      <c r="AA492" s="618"/>
      <c r="AB492" s="637"/>
      <c r="AC492" s="651" t="e">
        <v>#N/A</v>
      </c>
      <c r="AD492" s="653" t="str">
        <f t="shared" si="14"/>
        <v/>
      </c>
      <c r="AE492" s="583" t="str">
        <f t="shared" si="15"/>
        <v/>
      </c>
      <c r="AF492" s="654" t="str">
        <f>IF(O492="","",'別紙様式3-2（４・５月）'!O494&amp;'別紙様式3-2（４・５月）'!P494&amp;'別紙様式3-2（４・５月）'!Q494&amp;"から"&amp;O492)</f>
        <v/>
      </c>
      <c r="AG492" s="654" t="str">
        <f>IF(OR(W492="",W492="―"),"",'別紙様式3-2（４・５月）'!O494&amp;'別紙様式3-2（４・５月）'!P494&amp;'別紙様式3-2（４・５月）'!Q494&amp;"から"&amp;W492)</f>
        <v/>
      </c>
    </row>
    <row r="493" spans="1:33" ht="24.9" customHeight="1">
      <c r="A493" s="592">
        <v>480</v>
      </c>
      <c r="B493" s="488" t="str">
        <f>IF(基本情報入力シート!C532="","",基本情報入力シート!C532)</f>
        <v/>
      </c>
      <c r="C493" s="488"/>
      <c r="D493" s="488"/>
      <c r="E493" s="488"/>
      <c r="F493" s="488"/>
      <c r="G493" s="488"/>
      <c r="H493" s="488"/>
      <c r="I493" s="488"/>
      <c r="J493" s="495" t="str">
        <f>IF(基本情報入力シート!M532="","",基本情報入力シート!M532)</f>
        <v/>
      </c>
      <c r="K493" s="495" t="str">
        <f>IF(基本情報入力シート!R532="","",基本情報入力シート!R532)</f>
        <v/>
      </c>
      <c r="L493" s="495" t="str">
        <f>IF(基本情報入力シート!W532="","",基本情報入力シート!W532)</f>
        <v/>
      </c>
      <c r="M493" s="503" t="str">
        <f>IF(基本情報入力シート!X532="","",基本情報入力シート!X532)</f>
        <v/>
      </c>
      <c r="N493" s="513" t="str">
        <f>IF(基本情報入力シート!Y532="","",基本情報入力シート!Y532)</f>
        <v/>
      </c>
      <c r="O493" s="606"/>
      <c r="P493" s="610"/>
      <c r="Q493" s="610"/>
      <c r="R493" s="614" t="e">
        <v>#N/A</v>
      </c>
      <c r="S493" s="618"/>
      <c r="T493" s="623"/>
      <c r="U493" s="623"/>
      <c r="V493" s="627" t="e">
        <v>#N/A</v>
      </c>
      <c r="W493" s="634"/>
      <c r="X493" s="638"/>
      <c r="Y493" s="614" t="e">
        <v>#N/A</v>
      </c>
      <c r="Z493" s="614"/>
      <c r="AA493" s="618"/>
      <c r="AB493" s="637"/>
      <c r="AC493" s="651" t="e">
        <v>#N/A</v>
      </c>
      <c r="AD493" s="653" t="str">
        <f t="shared" si="14"/>
        <v/>
      </c>
      <c r="AE493" s="583" t="str">
        <f t="shared" si="15"/>
        <v/>
      </c>
      <c r="AF493" s="654" t="str">
        <f>IF(O493="","",'別紙様式3-2（４・５月）'!O495&amp;'別紙様式3-2（４・５月）'!P495&amp;'別紙様式3-2（４・５月）'!Q495&amp;"から"&amp;O493)</f>
        <v/>
      </c>
      <c r="AG493" s="654" t="str">
        <f>IF(OR(W493="",W493="―"),"",'別紙様式3-2（４・５月）'!O495&amp;'別紙様式3-2（４・５月）'!P495&amp;'別紙様式3-2（４・５月）'!Q495&amp;"から"&amp;W493)</f>
        <v/>
      </c>
    </row>
    <row r="494" spans="1:33" ht="24.9" customHeight="1">
      <c r="A494" s="592">
        <v>481</v>
      </c>
      <c r="B494" s="488" t="str">
        <f>IF(基本情報入力シート!C533="","",基本情報入力シート!C533)</f>
        <v/>
      </c>
      <c r="C494" s="488"/>
      <c r="D494" s="488"/>
      <c r="E494" s="488"/>
      <c r="F494" s="488"/>
      <c r="G494" s="488"/>
      <c r="H494" s="488"/>
      <c r="I494" s="488"/>
      <c r="J494" s="495" t="str">
        <f>IF(基本情報入力シート!M533="","",基本情報入力シート!M533)</f>
        <v/>
      </c>
      <c r="K494" s="495" t="str">
        <f>IF(基本情報入力シート!R533="","",基本情報入力シート!R533)</f>
        <v/>
      </c>
      <c r="L494" s="495" t="str">
        <f>IF(基本情報入力シート!W533="","",基本情報入力シート!W533)</f>
        <v/>
      </c>
      <c r="M494" s="503" t="str">
        <f>IF(基本情報入力シート!X533="","",基本情報入力シート!X533)</f>
        <v/>
      </c>
      <c r="N494" s="513" t="str">
        <f>IF(基本情報入力シート!Y533="","",基本情報入力シート!Y533)</f>
        <v/>
      </c>
      <c r="O494" s="606"/>
      <c r="P494" s="610"/>
      <c r="Q494" s="610"/>
      <c r="R494" s="614" t="e">
        <v>#N/A</v>
      </c>
      <c r="S494" s="618"/>
      <c r="T494" s="623"/>
      <c r="U494" s="623"/>
      <c r="V494" s="627" t="e">
        <v>#N/A</v>
      </c>
      <c r="W494" s="634"/>
      <c r="X494" s="638"/>
      <c r="Y494" s="614" t="e">
        <v>#N/A</v>
      </c>
      <c r="Z494" s="614"/>
      <c r="AA494" s="618"/>
      <c r="AB494" s="637"/>
      <c r="AC494" s="651" t="e">
        <v>#N/A</v>
      </c>
      <c r="AD494" s="653" t="str">
        <f t="shared" si="14"/>
        <v/>
      </c>
      <c r="AE494" s="583" t="str">
        <f t="shared" si="15"/>
        <v/>
      </c>
      <c r="AF494" s="654" t="str">
        <f>IF(O494="","",'別紙様式3-2（４・５月）'!O496&amp;'別紙様式3-2（４・５月）'!P496&amp;'別紙様式3-2（４・５月）'!Q496&amp;"から"&amp;O494)</f>
        <v/>
      </c>
      <c r="AG494" s="654" t="str">
        <f>IF(OR(W494="",W494="―"),"",'別紙様式3-2（４・５月）'!O496&amp;'別紙様式3-2（４・５月）'!P496&amp;'別紙様式3-2（４・５月）'!Q496&amp;"から"&amp;W494)</f>
        <v/>
      </c>
    </row>
    <row r="495" spans="1:33" ht="24.9" customHeight="1">
      <c r="A495" s="592">
        <v>482</v>
      </c>
      <c r="B495" s="488" t="str">
        <f>IF(基本情報入力シート!C534="","",基本情報入力シート!C534)</f>
        <v/>
      </c>
      <c r="C495" s="488"/>
      <c r="D495" s="488"/>
      <c r="E495" s="488"/>
      <c r="F495" s="488"/>
      <c r="G495" s="488"/>
      <c r="H495" s="488"/>
      <c r="I495" s="488"/>
      <c r="J495" s="495" t="str">
        <f>IF(基本情報入力シート!M534="","",基本情報入力シート!M534)</f>
        <v/>
      </c>
      <c r="K495" s="495" t="str">
        <f>IF(基本情報入力シート!R534="","",基本情報入力シート!R534)</f>
        <v/>
      </c>
      <c r="L495" s="495" t="str">
        <f>IF(基本情報入力シート!W534="","",基本情報入力シート!W534)</f>
        <v/>
      </c>
      <c r="M495" s="503" t="str">
        <f>IF(基本情報入力シート!X534="","",基本情報入力シート!X534)</f>
        <v/>
      </c>
      <c r="N495" s="513" t="str">
        <f>IF(基本情報入力シート!Y534="","",基本情報入力シート!Y534)</f>
        <v/>
      </c>
      <c r="O495" s="606"/>
      <c r="P495" s="610"/>
      <c r="Q495" s="610"/>
      <c r="R495" s="614" t="e">
        <v>#N/A</v>
      </c>
      <c r="S495" s="618"/>
      <c r="T495" s="623"/>
      <c r="U495" s="623"/>
      <c r="V495" s="627" t="e">
        <v>#N/A</v>
      </c>
      <c r="W495" s="634"/>
      <c r="X495" s="638"/>
      <c r="Y495" s="614" t="e">
        <v>#N/A</v>
      </c>
      <c r="Z495" s="614"/>
      <c r="AA495" s="618"/>
      <c r="AB495" s="637"/>
      <c r="AC495" s="651" t="e">
        <v>#N/A</v>
      </c>
      <c r="AD495" s="653" t="str">
        <f t="shared" si="14"/>
        <v/>
      </c>
      <c r="AE495" s="583" t="str">
        <f t="shared" si="15"/>
        <v/>
      </c>
      <c r="AF495" s="654" t="str">
        <f>IF(O495="","",'別紙様式3-2（４・５月）'!O497&amp;'別紙様式3-2（４・５月）'!P497&amp;'別紙様式3-2（４・５月）'!Q497&amp;"から"&amp;O495)</f>
        <v/>
      </c>
      <c r="AG495" s="654" t="str">
        <f>IF(OR(W495="",W495="―"),"",'別紙様式3-2（４・５月）'!O497&amp;'別紙様式3-2（４・５月）'!P497&amp;'別紙様式3-2（４・５月）'!Q497&amp;"から"&amp;W495)</f>
        <v/>
      </c>
    </row>
    <row r="496" spans="1:33" ht="24.9" customHeight="1">
      <c r="A496" s="592">
        <v>483</v>
      </c>
      <c r="B496" s="488" t="str">
        <f>IF(基本情報入力シート!C535="","",基本情報入力シート!C535)</f>
        <v/>
      </c>
      <c r="C496" s="488"/>
      <c r="D496" s="488"/>
      <c r="E496" s="488"/>
      <c r="F496" s="488"/>
      <c r="G496" s="488"/>
      <c r="H496" s="488"/>
      <c r="I496" s="488"/>
      <c r="J496" s="495" t="str">
        <f>IF(基本情報入力シート!M535="","",基本情報入力シート!M535)</f>
        <v/>
      </c>
      <c r="K496" s="495" t="str">
        <f>IF(基本情報入力シート!R535="","",基本情報入力シート!R535)</f>
        <v/>
      </c>
      <c r="L496" s="495" t="str">
        <f>IF(基本情報入力シート!W535="","",基本情報入力シート!W535)</f>
        <v/>
      </c>
      <c r="M496" s="503" t="str">
        <f>IF(基本情報入力シート!X535="","",基本情報入力シート!X535)</f>
        <v/>
      </c>
      <c r="N496" s="513" t="str">
        <f>IF(基本情報入力シート!Y535="","",基本情報入力シート!Y535)</f>
        <v/>
      </c>
      <c r="O496" s="606"/>
      <c r="P496" s="610"/>
      <c r="Q496" s="610"/>
      <c r="R496" s="614" t="e">
        <v>#N/A</v>
      </c>
      <c r="S496" s="618"/>
      <c r="T496" s="623"/>
      <c r="U496" s="623"/>
      <c r="V496" s="627" t="e">
        <v>#N/A</v>
      </c>
      <c r="W496" s="634"/>
      <c r="X496" s="638"/>
      <c r="Y496" s="614" t="e">
        <v>#N/A</v>
      </c>
      <c r="Z496" s="614"/>
      <c r="AA496" s="618"/>
      <c r="AB496" s="637"/>
      <c r="AC496" s="651" t="e">
        <v>#N/A</v>
      </c>
      <c r="AD496" s="653" t="str">
        <f t="shared" si="14"/>
        <v/>
      </c>
      <c r="AE496" s="583" t="str">
        <f t="shared" si="15"/>
        <v/>
      </c>
      <c r="AF496" s="654" t="str">
        <f>IF(O496="","",'別紙様式3-2（４・５月）'!O498&amp;'別紙様式3-2（４・５月）'!P498&amp;'別紙様式3-2（４・５月）'!Q498&amp;"から"&amp;O496)</f>
        <v/>
      </c>
      <c r="AG496" s="654" t="str">
        <f>IF(OR(W496="",W496="―"),"",'別紙様式3-2（４・５月）'!O498&amp;'別紙様式3-2（４・５月）'!P498&amp;'別紙様式3-2（４・５月）'!Q498&amp;"から"&amp;W496)</f>
        <v/>
      </c>
    </row>
    <row r="497" spans="1:33" ht="24.9" customHeight="1">
      <c r="A497" s="592">
        <v>484</v>
      </c>
      <c r="B497" s="488" t="str">
        <f>IF(基本情報入力シート!C536="","",基本情報入力シート!C536)</f>
        <v/>
      </c>
      <c r="C497" s="488"/>
      <c r="D497" s="488"/>
      <c r="E497" s="488"/>
      <c r="F497" s="488"/>
      <c r="G497" s="488"/>
      <c r="H497" s="488"/>
      <c r="I497" s="488"/>
      <c r="J497" s="495" t="str">
        <f>IF(基本情報入力シート!M536="","",基本情報入力シート!M536)</f>
        <v/>
      </c>
      <c r="K497" s="495" t="str">
        <f>IF(基本情報入力シート!R536="","",基本情報入力シート!R536)</f>
        <v/>
      </c>
      <c r="L497" s="495" t="str">
        <f>IF(基本情報入力シート!W536="","",基本情報入力シート!W536)</f>
        <v/>
      </c>
      <c r="M497" s="503" t="str">
        <f>IF(基本情報入力シート!X536="","",基本情報入力シート!X536)</f>
        <v/>
      </c>
      <c r="N497" s="513" t="str">
        <f>IF(基本情報入力シート!Y536="","",基本情報入力シート!Y536)</f>
        <v/>
      </c>
      <c r="O497" s="606"/>
      <c r="P497" s="610"/>
      <c r="Q497" s="610"/>
      <c r="R497" s="614" t="e">
        <v>#N/A</v>
      </c>
      <c r="S497" s="618"/>
      <c r="T497" s="623"/>
      <c r="U497" s="623"/>
      <c r="V497" s="627" t="e">
        <v>#N/A</v>
      </c>
      <c r="W497" s="634"/>
      <c r="X497" s="638"/>
      <c r="Y497" s="614" t="e">
        <v>#N/A</v>
      </c>
      <c r="Z497" s="614"/>
      <c r="AA497" s="618"/>
      <c r="AB497" s="637"/>
      <c r="AC497" s="651" t="e">
        <v>#N/A</v>
      </c>
      <c r="AD497" s="653" t="str">
        <f t="shared" si="14"/>
        <v/>
      </c>
      <c r="AE497" s="583" t="str">
        <f t="shared" si="15"/>
        <v/>
      </c>
      <c r="AF497" s="654" t="str">
        <f>IF(O497="","",'別紙様式3-2（４・５月）'!O499&amp;'別紙様式3-2（４・５月）'!P499&amp;'別紙様式3-2（４・５月）'!Q499&amp;"から"&amp;O497)</f>
        <v/>
      </c>
      <c r="AG497" s="654" t="str">
        <f>IF(OR(W497="",W497="―"),"",'別紙様式3-2（４・５月）'!O499&amp;'別紙様式3-2（４・５月）'!P499&amp;'別紙様式3-2（４・５月）'!Q499&amp;"から"&amp;W497)</f>
        <v/>
      </c>
    </row>
    <row r="498" spans="1:33" ht="24.9" customHeight="1">
      <c r="A498" s="592">
        <v>485</v>
      </c>
      <c r="B498" s="488" t="str">
        <f>IF(基本情報入力シート!C537="","",基本情報入力シート!C537)</f>
        <v/>
      </c>
      <c r="C498" s="488"/>
      <c r="D498" s="488"/>
      <c r="E498" s="488"/>
      <c r="F498" s="488"/>
      <c r="G498" s="488"/>
      <c r="H498" s="488"/>
      <c r="I498" s="488"/>
      <c r="J498" s="495" t="str">
        <f>IF(基本情報入力シート!M537="","",基本情報入力シート!M537)</f>
        <v/>
      </c>
      <c r="K498" s="495" t="str">
        <f>IF(基本情報入力シート!R537="","",基本情報入力シート!R537)</f>
        <v/>
      </c>
      <c r="L498" s="495" t="str">
        <f>IF(基本情報入力シート!W537="","",基本情報入力シート!W537)</f>
        <v/>
      </c>
      <c r="M498" s="503" t="str">
        <f>IF(基本情報入力シート!X537="","",基本情報入力シート!X537)</f>
        <v/>
      </c>
      <c r="N498" s="513" t="str">
        <f>IF(基本情報入力シート!Y537="","",基本情報入力シート!Y537)</f>
        <v/>
      </c>
      <c r="O498" s="606"/>
      <c r="P498" s="610"/>
      <c r="Q498" s="610"/>
      <c r="R498" s="614" t="e">
        <v>#N/A</v>
      </c>
      <c r="S498" s="618"/>
      <c r="T498" s="623"/>
      <c r="U498" s="623"/>
      <c r="V498" s="627" t="e">
        <v>#N/A</v>
      </c>
      <c r="W498" s="634"/>
      <c r="X498" s="638"/>
      <c r="Y498" s="614" t="e">
        <v>#N/A</v>
      </c>
      <c r="Z498" s="614"/>
      <c r="AA498" s="618"/>
      <c r="AB498" s="637"/>
      <c r="AC498" s="651" t="e">
        <v>#N/A</v>
      </c>
      <c r="AD498" s="653" t="str">
        <f t="shared" si="14"/>
        <v/>
      </c>
      <c r="AE498" s="583" t="str">
        <f t="shared" si="15"/>
        <v/>
      </c>
      <c r="AF498" s="654" t="str">
        <f>IF(O498="","",'別紙様式3-2（４・５月）'!O500&amp;'別紙様式3-2（４・５月）'!P500&amp;'別紙様式3-2（４・５月）'!Q500&amp;"から"&amp;O498)</f>
        <v/>
      </c>
      <c r="AG498" s="654" t="str">
        <f>IF(OR(W498="",W498="―"),"",'別紙様式3-2（４・５月）'!O500&amp;'別紙様式3-2（４・５月）'!P500&amp;'別紙様式3-2（４・５月）'!Q500&amp;"から"&amp;W498)</f>
        <v/>
      </c>
    </row>
    <row r="499" spans="1:33" ht="24.9" customHeight="1">
      <c r="A499" s="592">
        <v>486</v>
      </c>
      <c r="B499" s="488" t="str">
        <f>IF(基本情報入力シート!C538="","",基本情報入力シート!C538)</f>
        <v/>
      </c>
      <c r="C499" s="488"/>
      <c r="D499" s="488"/>
      <c r="E499" s="488"/>
      <c r="F499" s="488"/>
      <c r="G499" s="488"/>
      <c r="H499" s="488"/>
      <c r="I499" s="488"/>
      <c r="J499" s="495" t="str">
        <f>IF(基本情報入力シート!M538="","",基本情報入力シート!M538)</f>
        <v/>
      </c>
      <c r="K499" s="495" t="str">
        <f>IF(基本情報入力シート!R538="","",基本情報入力シート!R538)</f>
        <v/>
      </c>
      <c r="L499" s="495" t="str">
        <f>IF(基本情報入力シート!W538="","",基本情報入力シート!W538)</f>
        <v/>
      </c>
      <c r="M499" s="503" t="str">
        <f>IF(基本情報入力シート!X538="","",基本情報入力シート!X538)</f>
        <v/>
      </c>
      <c r="N499" s="513" t="str">
        <f>IF(基本情報入力シート!Y538="","",基本情報入力シート!Y538)</f>
        <v/>
      </c>
      <c r="O499" s="606"/>
      <c r="P499" s="610"/>
      <c r="Q499" s="610"/>
      <c r="R499" s="614" t="e">
        <v>#N/A</v>
      </c>
      <c r="S499" s="618"/>
      <c r="T499" s="623"/>
      <c r="U499" s="623"/>
      <c r="V499" s="627" t="e">
        <v>#N/A</v>
      </c>
      <c r="W499" s="634"/>
      <c r="X499" s="638"/>
      <c r="Y499" s="614" t="e">
        <v>#N/A</v>
      </c>
      <c r="Z499" s="614"/>
      <c r="AA499" s="618"/>
      <c r="AB499" s="637"/>
      <c r="AC499" s="651" t="e">
        <v>#N/A</v>
      </c>
      <c r="AD499" s="653" t="str">
        <f t="shared" si="14"/>
        <v/>
      </c>
      <c r="AE499" s="583" t="str">
        <f t="shared" si="15"/>
        <v/>
      </c>
      <c r="AF499" s="654" t="str">
        <f>IF(O499="","",'別紙様式3-2（４・５月）'!O501&amp;'別紙様式3-2（４・５月）'!P501&amp;'別紙様式3-2（４・５月）'!Q501&amp;"から"&amp;O499)</f>
        <v/>
      </c>
      <c r="AG499" s="654" t="str">
        <f>IF(OR(W499="",W499="―"),"",'別紙様式3-2（４・５月）'!O501&amp;'別紙様式3-2（４・５月）'!P501&amp;'別紙様式3-2（４・５月）'!Q501&amp;"から"&amp;W499)</f>
        <v/>
      </c>
    </row>
    <row r="500" spans="1:33" ht="24.9" customHeight="1">
      <c r="A500" s="592">
        <v>487</v>
      </c>
      <c r="B500" s="488" t="str">
        <f>IF(基本情報入力シート!C539="","",基本情報入力シート!C539)</f>
        <v/>
      </c>
      <c r="C500" s="488"/>
      <c r="D500" s="488"/>
      <c r="E500" s="488"/>
      <c r="F500" s="488"/>
      <c r="G500" s="488"/>
      <c r="H500" s="488"/>
      <c r="I500" s="488"/>
      <c r="J500" s="495" t="str">
        <f>IF(基本情報入力シート!M539="","",基本情報入力シート!M539)</f>
        <v/>
      </c>
      <c r="K500" s="495" t="str">
        <f>IF(基本情報入力シート!R539="","",基本情報入力シート!R539)</f>
        <v/>
      </c>
      <c r="L500" s="495" t="str">
        <f>IF(基本情報入力シート!W539="","",基本情報入力シート!W539)</f>
        <v/>
      </c>
      <c r="M500" s="503" t="str">
        <f>IF(基本情報入力シート!X539="","",基本情報入力シート!X539)</f>
        <v/>
      </c>
      <c r="N500" s="513" t="str">
        <f>IF(基本情報入力シート!Y539="","",基本情報入力シート!Y539)</f>
        <v/>
      </c>
      <c r="O500" s="606"/>
      <c r="P500" s="610"/>
      <c r="Q500" s="610"/>
      <c r="R500" s="614" t="e">
        <v>#N/A</v>
      </c>
      <c r="S500" s="618"/>
      <c r="T500" s="623"/>
      <c r="U500" s="623"/>
      <c r="V500" s="627" t="e">
        <v>#N/A</v>
      </c>
      <c r="W500" s="634"/>
      <c r="X500" s="638"/>
      <c r="Y500" s="614" t="e">
        <v>#N/A</v>
      </c>
      <c r="Z500" s="614"/>
      <c r="AA500" s="618"/>
      <c r="AB500" s="637"/>
      <c r="AC500" s="651" t="e">
        <v>#N/A</v>
      </c>
      <c r="AD500" s="653" t="str">
        <f t="shared" si="14"/>
        <v/>
      </c>
      <c r="AE500" s="583" t="str">
        <f t="shared" si="15"/>
        <v/>
      </c>
      <c r="AF500" s="654" t="str">
        <f>IF(O500="","",'別紙様式3-2（４・５月）'!O502&amp;'別紙様式3-2（４・５月）'!P502&amp;'別紙様式3-2（４・５月）'!Q502&amp;"から"&amp;O500)</f>
        <v/>
      </c>
      <c r="AG500" s="654" t="str">
        <f>IF(OR(W500="",W500="―"),"",'別紙様式3-2（４・５月）'!O502&amp;'別紙様式3-2（４・５月）'!P502&amp;'別紙様式3-2（４・５月）'!Q502&amp;"から"&amp;W500)</f>
        <v/>
      </c>
    </row>
    <row r="501" spans="1:33" ht="24.9" customHeight="1">
      <c r="A501" s="592">
        <v>488</v>
      </c>
      <c r="B501" s="488" t="str">
        <f>IF(基本情報入力シート!C540="","",基本情報入力シート!C540)</f>
        <v/>
      </c>
      <c r="C501" s="488"/>
      <c r="D501" s="488"/>
      <c r="E501" s="488"/>
      <c r="F501" s="488"/>
      <c r="G501" s="488"/>
      <c r="H501" s="488"/>
      <c r="I501" s="488"/>
      <c r="J501" s="495" t="str">
        <f>IF(基本情報入力シート!M540="","",基本情報入力シート!M540)</f>
        <v/>
      </c>
      <c r="K501" s="495" t="str">
        <f>IF(基本情報入力シート!R540="","",基本情報入力シート!R540)</f>
        <v/>
      </c>
      <c r="L501" s="495" t="str">
        <f>IF(基本情報入力シート!W540="","",基本情報入力シート!W540)</f>
        <v/>
      </c>
      <c r="M501" s="503" t="str">
        <f>IF(基本情報入力シート!X540="","",基本情報入力シート!X540)</f>
        <v/>
      </c>
      <c r="N501" s="513" t="str">
        <f>IF(基本情報入力シート!Y540="","",基本情報入力シート!Y540)</f>
        <v/>
      </c>
      <c r="O501" s="606"/>
      <c r="P501" s="610"/>
      <c r="Q501" s="610"/>
      <c r="R501" s="614" t="e">
        <v>#N/A</v>
      </c>
      <c r="S501" s="618"/>
      <c r="T501" s="623"/>
      <c r="U501" s="623"/>
      <c r="V501" s="627" t="e">
        <v>#N/A</v>
      </c>
      <c r="W501" s="634"/>
      <c r="X501" s="638"/>
      <c r="Y501" s="614" t="e">
        <v>#N/A</v>
      </c>
      <c r="Z501" s="614"/>
      <c r="AA501" s="618"/>
      <c r="AB501" s="637"/>
      <c r="AC501" s="651" t="e">
        <v>#N/A</v>
      </c>
      <c r="AD501" s="653" t="str">
        <f t="shared" si="14"/>
        <v/>
      </c>
      <c r="AE501" s="583" t="str">
        <f t="shared" si="15"/>
        <v/>
      </c>
      <c r="AF501" s="654" t="str">
        <f>IF(O501="","",'別紙様式3-2（４・５月）'!O503&amp;'別紙様式3-2（４・５月）'!P503&amp;'別紙様式3-2（４・５月）'!Q503&amp;"から"&amp;O501)</f>
        <v/>
      </c>
      <c r="AG501" s="654" t="str">
        <f>IF(OR(W501="",W501="―"),"",'別紙様式3-2（４・５月）'!O503&amp;'別紙様式3-2（４・５月）'!P503&amp;'別紙様式3-2（４・５月）'!Q503&amp;"から"&amp;W501)</f>
        <v/>
      </c>
    </row>
    <row r="502" spans="1:33" ht="24.9" customHeight="1">
      <c r="A502" s="592">
        <v>489</v>
      </c>
      <c r="B502" s="488" t="str">
        <f>IF(基本情報入力シート!C541="","",基本情報入力シート!C541)</f>
        <v/>
      </c>
      <c r="C502" s="488"/>
      <c r="D502" s="488"/>
      <c r="E502" s="488"/>
      <c r="F502" s="488"/>
      <c r="G502" s="488"/>
      <c r="H502" s="488"/>
      <c r="I502" s="488"/>
      <c r="J502" s="495" t="str">
        <f>IF(基本情報入力シート!M541="","",基本情報入力シート!M541)</f>
        <v/>
      </c>
      <c r="K502" s="495" t="str">
        <f>IF(基本情報入力シート!R541="","",基本情報入力シート!R541)</f>
        <v/>
      </c>
      <c r="L502" s="495" t="str">
        <f>IF(基本情報入力シート!W541="","",基本情報入力シート!W541)</f>
        <v/>
      </c>
      <c r="M502" s="503" t="str">
        <f>IF(基本情報入力シート!X541="","",基本情報入力シート!X541)</f>
        <v/>
      </c>
      <c r="N502" s="513" t="str">
        <f>IF(基本情報入力シート!Y541="","",基本情報入力シート!Y541)</f>
        <v/>
      </c>
      <c r="O502" s="606"/>
      <c r="P502" s="610"/>
      <c r="Q502" s="610"/>
      <c r="R502" s="614" t="e">
        <v>#N/A</v>
      </c>
      <c r="S502" s="618"/>
      <c r="T502" s="623"/>
      <c r="U502" s="623"/>
      <c r="V502" s="627" t="e">
        <v>#N/A</v>
      </c>
      <c r="W502" s="634"/>
      <c r="X502" s="638"/>
      <c r="Y502" s="614" t="e">
        <v>#N/A</v>
      </c>
      <c r="Z502" s="614"/>
      <c r="AA502" s="618"/>
      <c r="AB502" s="637"/>
      <c r="AC502" s="651" t="e">
        <v>#N/A</v>
      </c>
      <c r="AD502" s="653" t="str">
        <f t="shared" si="14"/>
        <v/>
      </c>
      <c r="AE502" s="583" t="str">
        <f t="shared" si="15"/>
        <v/>
      </c>
      <c r="AF502" s="654" t="str">
        <f>IF(O502="","",'別紙様式3-2（４・５月）'!O504&amp;'別紙様式3-2（４・５月）'!P504&amp;'別紙様式3-2（４・５月）'!Q504&amp;"から"&amp;O502)</f>
        <v/>
      </c>
      <c r="AG502" s="654" t="str">
        <f>IF(OR(W502="",W502="―"),"",'別紙様式3-2（４・５月）'!O504&amp;'別紙様式3-2（４・５月）'!P504&amp;'別紙様式3-2（４・５月）'!Q504&amp;"から"&amp;W502)</f>
        <v/>
      </c>
    </row>
    <row r="503" spans="1:33" ht="24.9" customHeight="1">
      <c r="A503" s="592">
        <v>490</v>
      </c>
      <c r="B503" s="488" t="str">
        <f>IF(基本情報入力シート!C542="","",基本情報入力シート!C542)</f>
        <v/>
      </c>
      <c r="C503" s="488"/>
      <c r="D503" s="488"/>
      <c r="E503" s="488"/>
      <c r="F503" s="488"/>
      <c r="G503" s="488"/>
      <c r="H503" s="488"/>
      <c r="I503" s="488"/>
      <c r="J503" s="495" t="str">
        <f>IF(基本情報入力シート!M542="","",基本情報入力シート!M542)</f>
        <v/>
      </c>
      <c r="K503" s="495" t="str">
        <f>IF(基本情報入力シート!R542="","",基本情報入力シート!R542)</f>
        <v/>
      </c>
      <c r="L503" s="495" t="str">
        <f>IF(基本情報入力シート!W542="","",基本情報入力シート!W542)</f>
        <v/>
      </c>
      <c r="M503" s="503" t="str">
        <f>IF(基本情報入力シート!X542="","",基本情報入力シート!X542)</f>
        <v/>
      </c>
      <c r="N503" s="513" t="str">
        <f>IF(基本情報入力シート!Y542="","",基本情報入力シート!Y542)</f>
        <v/>
      </c>
      <c r="O503" s="606"/>
      <c r="P503" s="610"/>
      <c r="Q503" s="610"/>
      <c r="R503" s="614" t="e">
        <v>#N/A</v>
      </c>
      <c r="S503" s="618"/>
      <c r="T503" s="623"/>
      <c r="U503" s="623"/>
      <c r="V503" s="627" t="e">
        <v>#N/A</v>
      </c>
      <c r="W503" s="634"/>
      <c r="X503" s="638"/>
      <c r="Y503" s="614" t="e">
        <v>#N/A</v>
      </c>
      <c r="Z503" s="614"/>
      <c r="AA503" s="618"/>
      <c r="AB503" s="637"/>
      <c r="AC503" s="651" t="e">
        <v>#N/A</v>
      </c>
      <c r="AD503" s="653" t="str">
        <f t="shared" si="14"/>
        <v/>
      </c>
      <c r="AE503" s="583" t="str">
        <f t="shared" si="15"/>
        <v/>
      </c>
      <c r="AF503" s="654" t="str">
        <f>IF(O503="","",'別紙様式3-2（４・５月）'!O505&amp;'別紙様式3-2（４・５月）'!P505&amp;'別紙様式3-2（４・５月）'!Q505&amp;"から"&amp;O503)</f>
        <v/>
      </c>
      <c r="AG503" s="654" t="str">
        <f>IF(OR(W503="",W503="―"),"",'別紙様式3-2（４・５月）'!O505&amp;'別紙様式3-2（４・５月）'!P505&amp;'別紙様式3-2（４・５月）'!Q505&amp;"から"&amp;W503)</f>
        <v/>
      </c>
    </row>
    <row r="504" spans="1:33" ht="24.9" customHeight="1">
      <c r="A504" s="592">
        <v>491</v>
      </c>
      <c r="B504" s="488" t="str">
        <f>IF(基本情報入力シート!C543="","",基本情報入力シート!C543)</f>
        <v/>
      </c>
      <c r="C504" s="488"/>
      <c r="D504" s="488"/>
      <c r="E504" s="488"/>
      <c r="F504" s="488"/>
      <c r="G504" s="488"/>
      <c r="H504" s="488"/>
      <c r="I504" s="488"/>
      <c r="J504" s="495" t="str">
        <f>IF(基本情報入力シート!M543="","",基本情報入力シート!M543)</f>
        <v/>
      </c>
      <c r="K504" s="495" t="str">
        <f>IF(基本情報入力シート!R543="","",基本情報入力シート!R543)</f>
        <v/>
      </c>
      <c r="L504" s="495" t="str">
        <f>IF(基本情報入力シート!W543="","",基本情報入力シート!W543)</f>
        <v/>
      </c>
      <c r="M504" s="503" t="str">
        <f>IF(基本情報入力シート!X543="","",基本情報入力シート!X543)</f>
        <v/>
      </c>
      <c r="N504" s="513" t="str">
        <f>IF(基本情報入力シート!Y543="","",基本情報入力シート!Y543)</f>
        <v/>
      </c>
      <c r="O504" s="606"/>
      <c r="P504" s="610"/>
      <c r="Q504" s="610"/>
      <c r="R504" s="614" t="e">
        <v>#N/A</v>
      </c>
      <c r="S504" s="618"/>
      <c r="T504" s="623"/>
      <c r="U504" s="623"/>
      <c r="V504" s="627" t="e">
        <v>#N/A</v>
      </c>
      <c r="W504" s="634"/>
      <c r="X504" s="638"/>
      <c r="Y504" s="614" t="e">
        <v>#N/A</v>
      </c>
      <c r="Z504" s="614"/>
      <c r="AA504" s="618"/>
      <c r="AB504" s="637"/>
      <c r="AC504" s="651" t="e">
        <v>#N/A</v>
      </c>
      <c r="AD504" s="653" t="str">
        <f t="shared" si="14"/>
        <v/>
      </c>
      <c r="AE504" s="583" t="str">
        <f t="shared" si="15"/>
        <v/>
      </c>
      <c r="AF504" s="654" t="str">
        <f>IF(O504="","",'別紙様式3-2（４・５月）'!O506&amp;'別紙様式3-2（４・５月）'!P506&amp;'別紙様式3-2（４・５月）'!Q506&amp;"から"&amp;O504)</f>
        <v/>
      </c>
      <c r="AG504" s="654" t="str">
        <f>IF(OR(W504="",W504="―"),"",'別紙様式3-2（４・５月）'!O506&amp;'別紙様式3-2（４・５月）'!P506&amp;'別紙様式3-2（４・５月）'!Q506&amp;"から"&amp;W504)</f>
        <v/>
      </c>
    </row>
    <row r="505" spans="1:33" ht="24.9" customHeight="1">
      <c r="A505" s="592">
        <v>492</v>
      </c>
      <c r="B505" s="488" t="str">
        <f>IF(基本情報入力シート!C544="","",基本情報入力シート!C544)</f>
        <v/>
      </c>
      <c r="C505" s="488"/>
      <c r="D505" s="488"/>
      <c r="E505" s="488"/>
      <c r="F505" s="488"/>
      <c r="G505" s="488"/>
      <c r="H505" s="488"/>
      <c r="I505" s="488"/>
      <c r="J505" s="495" t="str">
        <f>IF(基本情報入力シート!M544="","",基本情報入力シート!M544)</f>
        <v/>
      </c>
      <c r="K505" s="495" t="str">
        <f>IF(基本情報入力シート!R544="","",基本情報入力シート!R544)</f>
        <v/>
      </c>
      <c r="L505" s="495" t="str">
        <f>IF(基本情報入力シート!W544="","",基本情報入力シート!W544)</f>
        <v/>
      </c>
      <c r="M505" s="503" t="str">
        <f>IF(基本情報入力シート!X544="","",基本情報入力シート!X544)</f>
        <v/>
      </c>
      <c r="N505" s="513" t="str">
        <f>IF(基本情報入力シート!Y544="","",基本情報入力シート!Y544)</f>
        <v/>
      </c>
      <c r="O505" s="606"/>
      <c r="P505" s="610"/>
      <c r="Q505" s="610"/>
      <c r="R505" s="614" t="e">
        <v>#N/A</v>
      </c>
      <c r="S505" s="618"/>
      <c r="T505" s="623"/>
      <c r="U505" s="623"/>
      <c r="V505" s="627" t="e">
        <v>#N/A</v>
      </c>
      <c r="W505" s="634"/>
      <c r="X505" s="638"/>
      <c r="Y505" s="614" t="e">
        <v>#N/A</v>
      </c>
      <c r="Z505" s="614"/>
      <c r="AA505" s="618"/>
      <c r="AB505" s="637"/>
      <c r="AC505" s="651" t="e">
        <v>#N/A</v>
      </c>
      <c r="AD505" s="653" t="str">
        <f t="shared" si="14"/>
        <v/>
      </c>
      <c r="AE505" s="583" t="str">
        <f t="shared" si="15"/>
        <v/>
      </c>
      <c r="AF505" s="654" t="str">
        <f>IF(O505="","",'別紙様式3-2（４・５月）'!O507&amp;'別紙様式3-2（４・５月）'!P507&amp;'別紙様式3-2（４・５月）'!Q507&amp;"から"&amp;O505)</f>
        <v/>
      </c>
      <c r="AG505" s="654" t="str">
        <f>IF(OR(W505="",W505="―"),"",'別紙様式3-2（４・５月）'!O507&amp;'別紙様式3-2（４・５月）'!P507&amp;'別紙様式3-2（４・５月）'!Q507&amp;"から"&amp;W505)</f>
        <v/>
      </c>
    </row>
    <row r="506" spans="1:33" ht="24.9" customHeight="1">
      <c r="A506" s="592">
        <v>493</v>
      </c>
      <c r="B506" s="488" t="str">
        <f>IF(基本情報入力シート!C545="","",基本情報入力シート!C545)</f>
        <v/>
      </c>
      <c r="C506" s="488"/>
      <c r="D506" s="488"/>
      <c r="E506" s="488"/>
      <c r="F506" s="488"/>
      <c r="G506" s="488"/>
      <c r="H506" s="488"/>
      <c r="I506" s="488"/>
      <c r="J506" s="495" t="str">
        <f>IF(基本情報入力シート!M545="","",基本情報入力シート!M545)</f>
        <v/>
      </c>
      <c r="K506" s="495" t="str">
        <f>IF(基本情報入力シート!R545="","",基本情報入力シート!R545)</f>
        <v/>
      </c>
      <c r="L506" s="495" t="str">
        <f>IF(基本情報入力シート!W545="","",基本情報入力シート!W545)</f>
        <v/>
      </c>
      <c r="M506" s="503" t="str">
        <f>IF(基本情報入力シート!X545="","",基本情報入力シート!X545)</f>
        <v/>
      </c>
      <c r="N506" s="513" t="str">
        <f>IF(基本情報入力シート!Y545="","",基本情報入力シート!Y545)</f>
        <v/>
      </c>
      <c r="O506" s="606"/>
      <c r="P506" s="610"/>
      <c r="Q506" s="610"/>
      <c r="R506" s="614" t="e">
        <v>#N/A</v>
      </c>
      <c r="S506" s="618"/>
      <c r="T506" s="623"/>
      <c r="U506" s="623"/>
      <c r="V506" s="627" t="e">
        <v>#N/A</v>
      </c>
      <c r="W506" s="634"/>
      <c r="X506" s="638"/>
      <c r="Y506" s="614" t="e">
        <v>#N/A</v>
      </c>
      <c r="Z506" s="614"/>
      <c r="AA506" s="618"/>
      <c r="AB506" s="637"/>
      <c r="AC506" s="651" t="e">
        <v>#N/A</v>
      </c>
      <c r="AD506" s="653" t="str">
        <f t="shared" si="14"/>
        <v/>
      </c>
      <c r="AE506" s="583" t="str">
        <f t="shared" si="15"/>
        <v/>
      </c>
      <c r="AF506" s="654" t="str">
        <f>IF(O506="","",'別紙様式3-2（４・５月）'!O508&amp;'別紙様式3-2（４・５月）'!P508&amp;'別紙様式3-2（４・５月）'!Q508&amp;"から"&amp;O506)</f>
        <v/>
      </c>
      <c r="AG506" s="654" t="str">
        <f>IF(OR(W506="",W506="―"),"",'別紙様式3-2（４・５月）'!O508&amp;'別紙様式3-2（４・５月）'!P508&amp;'別紙様式3-2（４・５月）'!Q508&amp;"から"&amp;W506)</f>
        <v/>
      </c>
    </row>
    <row r="507" spans="1:33" ht="24.9" customHeight="1">
      <c r="A507" s="592">
        <v>494</v>
      </c>
      <c r="B507" s="488" t="str">
        <f>IF(基本情報入力シート!C546="","",基本情報入力シート!C546)</f>
        <v/>
      </c>
      <c r="C507" s="488"/>
      <c r="D507" s="488"/>
      <c r="E507" s="488"/>
      <c r="F507" s="488"/>
      <c r="G507" s="488"/>
      <c r="H507" s="488"/>
      <c r="I507" s="488"/>
      <c r="J507" s="495" t="str">
        <f>IF(基本情報入力シート!M546="","",基本情報入力シート!M546)</f>
        <v/>
      </c>
      <c r="K507" s="495" t="str">
        <f>IF(基本情報入力シート!R546="","",基本情報入力シート!R546)</f>
        <v/>
      </c>
      <c r="L507" s="495" t="str">
        <f>IF(基本情報入力シート!W546="","",基本情報入力シート!W546)</f>
        <v/>
      </c>
      <c r="M507" s="503" t="str">
        <f>IF(基本情報入力シート!X546="","",基本情報入力シート!X546)</f>
        <v/>
      </c>
      <c r="N507" s="513" t="str">
        <f>IF(基本情報入力シート!Y546="","",基本情報入力シート!Y546)</f>
        <v/>
      </c>
      <c r="O507" s="606"/>
      <c r="P507" s="610"/>
      <c r="Q507" s="610"/>
      <c r="R507" s="614" t="e">
        <v>#N/A</v>
      </c>
      <c r="S507" s="618"/>
      <c r="T507" s="623"/>
      <c r="U507" s="623"/>
      <c r="V507" s="627" t="e">
        <v>#N/A</v>
      </c>
      <c r="W507" s="634"/>
      <c r="X507" s="638"/>
      <c r="Y507" s="614" t="e">
        <v>#N/A</v>
      </c>
      <c r="Z507" s="614"/>
      <c r="AA507" s="618"/>
      <c r="AB507" s="637"/>
      <c r="AC507" s="651" t="e">
        <v>#N/A</v>
      </c>
      <c r="AD507" s="653" t="str">
        <f t="shared" si="14"/>
        <v/>
      </c>
      <c r="AE507" s="583" t="str">
        <f t="shared" si="15"/>
        <v/>
      </c>
      <c r="AF507" s="654" t="str">
        <f>IF(O507="","",'別紙様式3-2（４・５月）'!O509&amp;'別紙様式3-2（４・５月）'!P509&amp;'別紙様式3-2（４・５月）'!Q509&amp;"から"&amp;O507)</f>
        <v/>
      </c>
      <c r="AG507" s="654" t="str">
        <f>IF(OR(W507="",W507="―"),"",'別紙様式3-2（４・５月）'!O509&amp;'別紙様式3-2（４・５月）'!P509&amp;'別紙様式3-2（４・５月）'!Q509&amp;"から"&amp;W507)</f>
        <v/>
      </c>
    </row>
    <row r="508" spans="1:33" ht="24.9" customHeight="1">
      <c r="A508" s="592">
        <v>495</v>
      </c>
      <c r="B508" s="488" t="str">
        <f>IF(基本情報入力シート!C547="","",基本情報入力シート!C547)</f>
        <v/>
      </c>
      <c r="C508" s="488"/>
      <c r="D508" s="488"/>
      <c r="E508" s="488"/>
      <c r="F508" s="488"/>
      <c r="G508" s="488"/>
      <c r="H508" s="488"/>
      <c r="I508" s="488"/>
      <c r="J508" s="495" t="str">
        <f>IF(基本情報入力シート!M547="","",基本情報入力シート!M547)</f>
        <v/>
      </c>
      <c r="K508" s="495" t="str">
        <f>IF(基本情報入力シート!R547="","",基本情報入力シート!R547)</f>
        <v/>
      </c>
      <c r="L508" s="495" t="str">
        <f>IF(基本情報入力シート!W547="","",基本情報入力シート!W547)</f>
        <v/>
      </c>
      <c r="M508" s="503" t="str">
        <f>IF(基本情報入力シート!X547="","",基本情報入力シート!X547)</f>
        <v/>
      </c>
      <c r="N508" s="513" t="str">
        <f>IF(基本情報入力シート!Y547="","",基本情報入力シート!Y547)</f>
        <v/>
      </c>
      <c r="O508" s="606"/>
      <c r="P508" s="610"/>
      <c r="Q508" s="610"/>
      <c r="R508" s="614" t="e">
        <v>#N/A</v>
      </c>
      <c r="S508" s="618"/>
      <c r="T508" s="623"/>
      <c r="U508" s="623"/>
      <c r="V508" s="627" t="e">
        <v>#N/A</v>
      </c>
      <c r="W508" s="634"/>
      <c r="X508" s="638"/>
      <c r="Y508" s="614" t="e">
        <v>#N/A</v>
      </c>
      <c r="Z508" s="614"/>
      <c r="AA508" s="618"/>
      <c r="AB508" s="637"/>
      <c r="AC508" s="651" t="e">
        <v>#N/A</v>
      </c>
      <c r="AD508" s="653" t="str">
        <f t="shared" si="14"/>
        <v/>
      </c>
      <c r="AE508" s="583" t="str">
        <f t="shared" si="15"/>
        <v/>
      </c>
      <c r="AF508" s="654" t="str">
        <f>IF(O508="","",'別紙様式3-2（４・５月）'!O510&amp;'別紙様式3-2（４・５月）'!P510&amp;'別紙様式3-2（４・５月）'!Q510&amp;"から"&amp;O508)</f>
        <v/>
      </c>
      <c r="AG508" s="654" t="str">
        <f>IF(OR(W508="",W508="―"),"",'別紙様式3-2（４・５月）'!O510&amp;'別紙様式3-2（４・５月）'!P510&amp;'別紙様式3-2（４・５月）'!Q510&amp;"から"&amp;W508)</f>
        <v/>
      </c>
    </row>
    <row r="509" spans="1:33" ht="24.9" customHeight="1">
      <c r="A509" s="592">
        <v>496</v>
      </c>
      <c r="B509" s="488" t="str">
        <f>IF(基本情報入力シート!C548="","",基本情報入力シート!C548)</f>
        <v/>
      </c>
      <c r="C509" s="488"/>
      <c r="D509" s="488"/>
      <c r="E509" s="488"/>
      <c r="F509" s="488"/>
      <c r="G509" s="488"/>
      <c r="H509" s="488"/>
      <c r="I509" s="488"/>
      <c r="J509" s="495" t="str">
        <f>IF(基本情報入力シート!M548="","",基本情報入力シート!M548)</f>
        <v/>
      </c>
      <c r="K509" s="495" t="str">
        <f>IF(基本情報入力シート!R548="","",基本情報入力シート!R548)</f>
        <v/>
      </c>
      <c r="L509" s="495" t="str">
        <f>IF(基本情報入力シート!W548="","",基本情報入力シート!W548)</f>
        <v/>
      </c>
      <c r="M509" s="503" t="str">
        <f>IF(基本情報入力シート!X548="","",基本情報入力シート!X548)</f>
        <v/>
      </c>
      <c r="N509" s="513" t="str">
        <f>IF(基本情報入力シート!Y548="","",基本情報入力シート!Y548)</f>
        <v/>
      </c>
      <c r="O509" s="606"/>
      <c r="P509" s="610"/>
      <c r="Q509" s="610"/>
      <c r="R509" s="614" t="e">
        <v>#N/A</v>
      </c>
      <c r="S509" s="618"/>
      <c r="T509" s="623"/>
      <c r="U509" s="623"/>
      <c r="V509" s="627" t="e">
        <v>#N/A</v>
      </c>
      <c r="W509" s="634"/>
      <c r="X509" s="638"/>
      <c r="Y509" s="614" t="e">
        <v>#N/A</v>
      </c>
      <c r="Z509" s="614"/>
      <c r="AA509" s="618"/>
      <c r="AB509" s="637"/>
      <c r="AC509" s="651" t="e">
        <v>#N/A</v>
      </c>
      <c r="AD509" s="653" t="str">
        <f t="shared" si="14"/>
        <v/>
      </c>
      <c r="AE509" s="583" t="str">
        <f t="shared" si="15"/>
        <v/>
      </c>
      <c r="AF509" s="654" t="str">
        <f>IF(O509="","",'別紙様式3-2（４・５月）'!O511&amp;'別紙様式3-2（４・５月）'!P511&amp;'別紙様式3-2（４・５月）'!Q511&amp;"から"&amp;O509)</f>
        <v/>
      </c>
      <c r="AG509" s="654" t="str">
        <f>IF(OR(W509="",W509="―"),"",'別紙様式3-2（４・５月）'!O511&amp;'別紙様式3-2（４・５月）'!P511&amp;'別紙様式3-2（４・５月）'!Q511&amp;"から"&amp;W509)</f>
        <v/>
      </c>
    </row>
    <row r="510" spans="1:33" ht="24.9" customHeight="1">
      <c r="A510" s="592">
        <v>497</v>
      </c>
      <c r="B510" s="488" t="str">
        <f>IF(基本情報入力シート!C549="","",基本情報入力シート!C549)</f>
        <v/>
      </c>
      <c r="C510" s="488"/>
      <c r="D510" s="488"/>
      <c r="E510" s="488"/>
      <c r="F510" s="488"/>
      <c r="G510" s="488"/>
      <c r="H510" s="488"/>
      <c r="I510" s="488"/>
      <c r="J510" s="495" t="str">
        <f>IF(基本情報入力シート!M549="","",基本情報入力シート!M549)</f>
        <v/>
      </c>
      <c r="K510" s="495" t="str">
        <f>IF(基本情報入力シート!R549="","",基本情報入力シート!R549)</f>
        <v/>
      </c>
      <c r="L510" s="495" t="str">
        <f>IF(基本情報入力シート!W549="","",基本情報入力シート!W549)</f>
        <v/>
      </c>
      <c r="M510" s="503" t="str">
        <f>IF(基本情報入力シート!X549="","",基本情報入力シート!X549)</f>
        <v/>
      </c>
      <c r="N510" s="513" t="str">
        <f>IF(基本情報入力シート!Y549="","",基本情報入力シート!Y549)</f>
        <v/>
      </c>
      <c r="O510" s="606"/>
      <c r="P510" s="610"/>
      <c r="Q510" s="610"/>
      <c r="R510" s="614" t="e">
        <v>#N/A</v>
      </c>
      <c r="S510" s="618"/>
      <c r="T510" s="623"/>
      <c r="U510" s="623"/>
      <c r="V510" s="627" t="e">
        <v>#N/A</v>
      </c>
      <c r="W510" s="634"/>
      <c r="X510" s="638"/>
      <c r="Y510" s="614" t="e">
        <v>#N/A</v>
      </c>
      <c r="Z510" s="614"/>
      <c r="AA510" s="618"/>
      <c r="AB510" s="637"/>
      <c r="AC510" s="651" t="e">
        <v>#N/A</v>
      </c>
      <c r="AD510" s="653" t="str">
        <f t="shared" si="14"/>
        <v/>
      </c>
      <c r="AE510" s="583" t="str">
        <f t="shared" si="15"/>
        <v/>
      </c>
      <c r="AF510" s="654" t="str">
        <f>IF(O510="","",'別紙様式3-2（４・５月）'!O512&amp;'別紙様式3-2（４・５月）'!P512&amp;'別紙様式3-2（４・５月）'!Q512&amp;"から"&amp;O510)</f>
        <v/>
      </c>
      <c r="AG510" s="654" t="str">
        <f>IF(OR(W510="",W510="―"),"",'別紙様式3-2（４・５月）'!O512&amp;'別紙様式3-2（４・５月）'!P512&amp;'別紙様式3-2（４・５月）'!Q512&amp;"から"&amp;W510)</f>
        <v/>
      </c>
    </row>
    <row r="511" spans="1:33" ht="24.9" customHeight="1">
      <c r="A511" s="592">
        <v>498</v>
      </c>
      <c r="B511" s="488" t="str">
        <f>IF(基本情報入力シート!C550="","",基本情報入力シート!C550)</f>
        <v/>
      </c>
      <c r="C511" s="488"/>
      <c r="D511" s="488"/>
      <c r="E511" s="488"/>
      <c r="F511" s="488"/>
      <c r="G511" s="488"/>
      <c r="H511" s="488"/>
      <c r="I511" s="488"/>
      <c r="J511" s="495" t="str">
        <f>IF(基本情報入力シート!M550="","",基本情報入力シート!M550)</f>
        <v/>
      </c>
      <c r="K511" s="495" t="str">
        <f>IF(基本情報入力シート!R550="","",基本情報入力シート!R550)</f>
        <v/>
      </c>
      <c r="L511" s="495" t="str">
        <f>IF(基本情報入力シート!W550="","",基本情報入力シート!W550)</f>
        <v/>
      </c>
      <c r="M511" s="503" t="str">
        <f>IF(基本情報入力シート!X550="","",基本情報入力シート!X550)</f>
        <v/>
      </c>
      <c r="N511" s="513" t="str">
        <f>IF(基本情報入力シート!Y550="","",基本情報入力シート!Y550)</f>
        <v/>
      </c>
      <c r="O511" s="606"/>
      <c r="P511" s="610"/>
      <c r="Q511" s="610"/>
      <c r="R511" s="614" t="e">
        <v>#N/A</v>
      </c>
      <c r="S511" s="618"/>
      <c r="T511" s="623"/>
      <c r="U511" s="623"/>
      <c r="V511" s="627" t="e">
        <v>#N/A</v>
      </c>
      <c r="W511" s="634"/>
      <c r="X511" s="638"/>
      <c r="Y511" s="614" t="e">
        <v>#N/A</v>
      </c>
      <c r="Z511" s="614"/>
      <c r="AA511" s="618"/>
      <c r="AB511" s="637"/>
      <c r="AC511" s="651" t="e">
        <v>#N/A</v>
      </c>
      <c r="AD511" s="653" t="str">
        <f t="shared" si="14"/>
        <v/>
      </c>
      <c r="AE511" s="583" t="str">
        <f t="shared" si="15"/>
        <v/>
      </c>
      <c r="AF511" s="654" t="str">
        <f>IF(O511="","",'別紙様式3-2（４・５月）'!O513&amp;'別紙様式3-2（４・５月）'!P513&amp;'別紙様式3-2（４・５月）'!Q513&amp;"から"&amp;O511)</f>
        <v/>
      </c>
      <c r="AG511" s="654" t="str">
        <f>IF(OR(W511="",W511="―"),"",'別紙様式3-2（４・５月）'!O513&amp;'別紙様式3-2（４・５月）'!P513&amp;'別紙様式3-2（４・５月）'!Q513&amp;"から"&amp;W511)</f>
        <v/>
      </c>
    </row>
    <row r="512" spans="1:33" ht="24.9" customHeight="1">
      <c r="A512" s="592">
        <v>499</v>
      </c>
      <c r="B512" s="488" t="str">
        <f>IF(基本情報入力シート!C551="","",基本情報入力シート!C551)</f>
        <v/>
      </c>
      <c r="C512" s="488"/>
      <c r="D512" s="488"/>
      <c r="E512" s="488"/>
      <c r="F512" s="488"/>
      <c r="G512" s="488"/>
      <c r="H512" s="488"/>
      <c r="I512" s="488"/>
      <c r="J512" s="495" t="str">
        <f>IF(基本情報入力シート!M551="","",基本情報入力シート!M551)</f>
        <v/>
      </c>
      <c r="K512" s="495" t="str">
        <f>IF(基本情報入力シート!R551="","",基本情報入力シート!R551)</f>
        <v/>
      </c>
      <c r="L512" s="495" t="str">
        <f>IF(基本情報入力シート!W551="","",基本情報入力シート!W551)</f>
        <v/>
      </c>
      <c r="M512" s="503" t="str">
        <f>IF(基本情報入力シート!X551="","",基本情報入力シート!X551)</f>
        <v/>
      </c>
      <c r="N512" s="513" t="str">
        <f>IF(基本情報入力シート!Y551="","",基本情報入力シート!Y551)</f>
        <v/>
      </c>
      <c r="O512" s="606"/>
      <c r="P512" s="610"/>
      <c r="Q512" s="610"/>
      <c r="R512" s="614" t="e">
        <v>#N/A</v>
      </c>
      <c r="S512" s="618"/>
      <c r="T512" s="623"/>
      <c r="U512" s="623"/>
      <c r="V512" s="627" t="e">
        <v>#N/A</v>
      </c>
      <c r="W512" s="634"/>
      <c r="X512" s="638"/>
      <c r="Y512" s="614" t="e">
        <v>#N/A</v>
      </c>
      <c r="Z512" s="614"/>
      <c r="AA512" s="618"/>
      <c r="AB512" s="637"/>
      <c r="AC512" s="651" t="e">
        <v>#N/A</v>
      </c>
      <c r="AD512" s="653" t="str">
        <f t="shared" si="14"/>
        <v/>
      </c>
      <c r="AE512" s="583" t="str">
        <f t="shared" si="15"/>
        <v/>
      </c>
      <c r="AF512" s="654" t="str">
        <f>IF(O512="","",'別紙様式3-2（４・５月）'!O514&amp;'別紙様式3-2（４・５月）'!P514&amp;'別紙様式3-2（４・５月）'!Q514&amp;"から"&amp;O512)</f>
        <v/>
      </c>
      <c r="AG512" s="654" t="str">
        <f>IF(OR(W512="",W512="―"),"",'別紙様式3-2（４・５月）'!O514&amp;'別紙様式3-2（４・５月）'!P514&amp;'別紙様式3-2（４・５月）'!Q514&amp;"から"&amp;W512)</f>
        <v/>
      </c>
    </row>
    <row r="513" spans="1:33" ht="24.9" customHeight="1">
      <c r="A513" s="592">
        <v>500</v>
      </c>
      <c r="B513" s="488" t="str">
        <f>IF(基本情報入力シート!C552="","",基本情報入力シート!C552)</f>
        <v/>
      </c>
      <c r="C513" s="488"/>
      <c r="D513" s="488"/>
      <c r="E513" s="488"/>
      <c r="F513" s="488"/>
      <c r="G513" s="488"/>
      <c r="H513" s="488"/>
      <c r="I513" s="488"/>
      <c r="J513" s="495" t="str">
        <f>IF(基本情報入力シート!M552="","",基本情報入力シート!M552)</f>
        <v/>
      </c>
      <c r="K513" s="495" t="str">
        <f>IF(基本情報入力シート!R552="","",基本情報入力シート!R552)</f>
        <v/>
      </c>
      <c r="L513" s="495" t="str">
        <f>IF(基本情報入力シート!W552="","",基本情報入力シート!W552)</f>
        <v/>
      </c>
      <c r="M513" s="503" t="str">
        <f>IF(基本情報入力シート!X552="","",基本情報入力シート!X552)</f>
        <v/>
      </c>
      <c r="N513" s="513" t="str">
        <f>IF(基本情報入力シート!Y552="","",基本情報入力シート!Y552)</f>
        <v/>
      </c>
      <c r="O513" s="606"/>
      <c r="P513" s="610"/>
      <c r="Q513" s="610"/>
      <c r="R513" s="614" t="e">
        <v>#N/A</v>
      </c>
      <c r="S513" s="618"/>
      <c r="T513" s="623"/>
      <c r="U513" s="623"/>
      <c r="V513" s="627" t="e">
        <v>#N/A</v>
      </c>
      <c r="W513" s="634"/>
      <c r="X513" s="638"/>
      <c r="Y513" s="614" t="e">
        <v>#N/A</v>
      </c>
      <c r="Z513" s="614"/>
      <c r="AA513" s="618"/>
      <c r="AB513" s="637"/>
      <c r="AC513" s="651" t="e">
        <v>#N/A</v>
      </c>
      <c r="AD513" s="653" t="str">
        <f t="shared" si="14"/>
        <v/>
      </c>
      <c r="AE513" s="583" t="str">
        <f t="shared" si="15"/>
        <v/>
      </c>
      <c r="AF513" s="654" t="str">
        <f>IF(O513="","",'別紙様式3-2（４・５月）'!O515&amp;'別紙様式3-2（４・５月）'!P515&amp;'別紙様式3-2（４・５月）'!Q515&amp;"から"&amp;O513)</f>
        <v/>
      </c>
      <c r="AG513" s="654" t="str">
        <f>IF(OR(W513="",W513="―"),"",'別紙様式3-2（４・５月）'!O515&amp;'別紙様式3-2（４・５月）'!P515&amp;'別紙様式3-2（４・５月）'!Q515&amp;"から"&amp;W513)</f>
        <v/>
      </c>
    </row>
    <row r="514" spans="1:33" ht="24.9" customHeight="1">
      <c r="A514" s="592">
        <v>501</v>
      </c>
      <c r="B514" s="488" t="str">
        <f>IF(基本情報入力シート!C553="","",基本情報入力シート!C553)</f>
        <v/>
      </c>
      <c r="C514" s="488"/>
      <c r="D514" s="488"/>
      <c r="E514" s="488"/>
      <c r="F514" s="488"/>
      <c r="G514" s="488"/>
      <c r="H514" s="488"/>
      <c r="I514" s="488"/>
      <c r="J514" s="495" t="str">
        <f>IF(基本情報入力シート!M553="","",基本情報入力シート!M553)</f>
        <v/>
      </c>
      <c r="K514" s="495" t="str">
        <f>IF(基本情報入力シート!R553="","",基本情報入力シート!R553)</f>
        <v/>
      </c>
      <c r="L514" s="495" t="str">
        <f>IF(基本情報入力シート!W553="","",基本情報入力シート!W553)</f>
        <v/>
      </c>
      <c r="M514" s="503" t="str">
        <f>IF(基本情報入力シート!X553="","",基本情報入力シート!X553)</f>
        <v/>
      </c>
      <c r="N514" s="513" t="str">
        <f>IF(基本情報入力シート!Y553="","",基本情報入力シート!Y553)</f>
        <v/>
      </c>
      <c r="O514" s="606"/>
      <c r="P514" s="610"/>
      <c r="Q514" s="610"/>
      <c r="R514" s="614" t="e">
        <v>#N/A</v>
      </c>
      <c r="S514" s="618"/>
      <c r="T514" s="623"/>
      <c r="U514" s="623"/>
      <c r="V514" s="627" t="e">
        <v>#N/A</v>
      </c>
      <c r="W514" s="634"/>
      <c r="X514" s="638"/>
      <c r="Y514" s="614" t="e">
        <v>#N/A</v>
      </c>
      <c r="Z514" s="614"/>
      <c r="AA514" s="618"/>
      <c r="AB514" s="637"/>
      <c r="AC514" s="651" t="e">
        <v>#N/A</v>
      </c>
      <c r="AD514" s="653" t="str">
        <f t="shared" si="14"/>
        <v/>
      </c>
      <c r="AE514" s="583" t="str">
        <f t="shared" si="15"/>
        <v/>
      </c>
      <c r="AF514" s="654" t="str">
        <f>IF(O514="","",'別紙様式3-2（４・５月）'!O516&amp;'別紙様式3-2（４・５月）'!P516&amp;'別紙様式3-2（４・５月）'!Q516&amp;"から"&amp;O514)</f>
        <v/>
      </c>
      <c r="AG514" s="654" t="str">
        <f>IF(OR(W514="",W514="―"),"",'別紙様式3-2（４・５月）'!O516&amp;'別紙様式3-2（４・５月）'!P516&amp;'別紙様式3-2（４・５月）'!Q516&amp;"から"&amp;W514)</f>
        <v/>
      </c>
    </row>
    <row r="515" spans="1:33" ht="24.9" customHeight="1">
      <c r="A515" s="592">
        <v>502</v>
      </c>
      <c r="B515" s="488" t="str">
        <f>IF(基本情報入力シート!C554="","",基本情報入力シート!C554)</f>
        <v/>
      </c>
      <c r="C515" s="488"/>
      <c r="D515" s="488"/>
      <c r="E515" s="488"/>
      <c r="F515" s="488"/>
      <c r="G515" s="488"/>
      <c r="H515" s="488"/>
      <c r="I515" s="488"/>
      <c r="J515" s="495" t="str">
        <f>IF(基本情報入力シート!M554="","",基本情報入力シート!M554)</f>
        <v/>
      </c>
      <c r="K515" s="495" t="str">
        <f>IF(基本情報入力シート!R554="","",基本情報入力シート!R554)</f>
        <v/>
      </c>
      <c r="L515" s="495" t="str">
        <f>IF(基本情報入力シート!W554="","",基本情報入力シート!W554)</f>
        <v/>
      </c>
      <c r="M515" s="503" t="str">
        <f>IF(基本情報入力シート!X554="","",基本情報入力シート!X554)</f>
        <v/>
      </c>
      <c r="N515" s="513" t="str">
        <f>IF(基本情報入力シート!Y554="","",基本情報入力シート!Y554)</f>
        <v/>
      </c>
      <c r="O515" s="606"/>
      <c r="P515" s="610"/>
      <c r="Q515" s="610"/>
      <c r="R515" s="614" t="e">
        <v>#N/A</v>
      </c>
      <c r="S515" s="618"/>
      <c r="T515" s="623"/>
      <c r="U515" s="623"/>
      <c r="V515" s="627" t="e">
        <v>#N/A</v>
      </c>
      <c r="W515" s="634"/>
      <c r="X515" s="638"/>
      <c r="Y515" s="614" t="e">
        <v>#N/A</v>
      </c>
      <c r="Z515" s="614"/>
      <c r="AA515" s="618"/>
      <c r="AB515" s="637"/>
      <c r="AC515" s="651" t="e">
        <v>#N/A</v>
      </c>
      <c r="AD515" s="653" t="str">
        <f t="shared" si="14"/>
        <v/>
      </c>
      <c r="AE515" s="583" t="str">
        <f t="shared" si="15"/>
        <v/>
      </c>
      <c r="AF515" s="654" t="str">
        <f>IF(O515="","",'別紙様式3-2（４・５月）'!O517&amp;'別紙様式3-2（４・５月）'!P517&amp;'別紙様式3-2（４・５月）'!Q517&amp;"から"&amp;O515)</f>
        <v/>
      </c>
      <c r="AG515" s="654" t="str">
        <f>IF(OR(W515="",W515="―"),"",'別紙様式3-2（４・５月）'!O517&amp;'別紙様式3-2（４・５月）'!P517&amp;'別紙様式3-2（４・５月）'!Q517&amp;"から"&amp;W515)</f>
        <v/>
      </c>
    </row>
    <row r="516" spans="1:33" ht="24.9" customHeight="1">
      <c r="A516" s="592">
        <v>503</v>
      </c>
      <c r="B516" s="488" t="str">
        <f>IF(基本情報入力シート!C555="","",基本情報入力シート!C555)</f>
        <v/>
      </c>
      <c r="C516" s="488"/>
      <c r="D516" s="488"/>
      <c r="E516" s="488"/>
      <c r="F516" s="488"/>
      <c r="G516" s="488"/>
      <c r="H516" s="488"/>
      <c r="I516" s="488"/>
      <c r="J516" s="495" t="str">
        <f>IF(基本情報入力シート!M555="","",基本情報入力シート!M555)</f>
        <v/>
      </c>
      <c r="K516" s="495" t="str">
        <f>IF(基本情報入力シート!R555="","",基本情報入力シート!R555)</f>
        <v/>
      </c>
      <c r="L516" s="495" t="str">
        <f>IF(基本情報入力シート!W555="","",基本情報入力シート!W555)</f>
        <v/>
      </c>
      <c r="M516" s="503" t="str">
        <f>IF(基本情報入力シート!X555="","",基本情報入力シート!X555)</f>
        <v/>
      </c>
      <c r="N516" s="513" t="str">
        <f>IF(基本情報入力シート!Y555="","",基本情報入力シート!Y555)</f>
        <v/>
      </c>
      <c r="O516" s="606"/>
      <c r="P516" s="610"/>
      <c r="Q516" s="610"/>
      <c r="R516" s="614" t="e">
        <v>#N/A</v>
      </c>
      <c r="S516" s="618"/>
      <c r="T516" s="623"/>
      <c r="U516" s="623"/>
      <c r="V516" s="627" t="e">
        <v>#N/A</v>
      </c>
      <c r="W516" s="634"/>
      <c r="X516" s="638"/>
      <c r="Y516" s="614" t="e">
        <v>#N/A</v>
      </c>
      <c r="Z516" s="614"/>
      <c r="AA516" s="618"/>
      <c r="AB516" s="637"/>
      <c r="AC516" s="651" t="e">
        <v>#N/A</v>
      </c>
      <c r="AD516" s="653" t="str">
        <f t="shared" si="14"/>
        <v/>
      </c>
      <c r="AE516" s="583" t="str">
        <f t="shared" si="15"/>
        <v/>
      </c>
      <c r="AF516" s="654" t="str">
        <f>IF(O516="","",'別紙様式3-2（４・５月）'!O518&amp;'別紙様式3-2（４・５月）'!P518&amp;'別紙様式3-2（４・５月）'!Q518&amp;"から"&amp;O516)</f>
        <v/>
      </c>
      <c r="AG516" s="654" t="str">
        <f>IF(OR(W516="",W516="―"),"",'別紙様式3-2（４・５月）'!O518&amp;'別紙様式3-2（４・５月）'!P518&amp;'別紙様式3-2（４・５月）'!Q518&amp;"から"&amp;W516)</f>
        <v/>
      </c>
    </row>
    <row r="517" spans="1:33" ht="24.9" customHeight="1">
      <c r="A517" s="592">
        <v>504</v>
      </c>
      <c r="B517" s="488" t="str">
        <f>IF(基本情報入力シート!C556="","",基本情報入力シート!C556)</f>
        <v/>
      </c>
      <c r="C517" s="488"/>
      <c r="D517" s="488"/>
      <c r="E517" s="488"/>
      <c r="F517" s="488"/>
      <c r="G517" s="488"/>
      <c r="H517" s="488"/>
      <c r="I517" s="488"/>
      <c r="J517" s="495" t="str">
        <f>IF(基本情報入力シート!M556="","",基本情報入力シート!M556)</f>
        <v/>
      </c>
      <c r="K517" s="495" t="str">
        <f>IF(基本情報入力シート!R556="","",基本情報入力シート!R556)</f>
        <v/>
      </c>
      <c r="L517" s="495" t="str">
        <f>IF(基本情報入力シート!W556="","",基本情報入力シート!W556)</f>
        <v/>
      </c>
      <c r="M517" s="503" t="str">
        <f>IF(基本情報入力シート!X556="","",基本情報入力シート!X556)</f>
        <v/>
      </c>
      <c r="N517" s="513" t="str">
        <f>IF(基本情報入力シート!Y556="","",基本情報入力シート!Y556)</f>
        <v/>
      </c>
      <c r="O517" s="606"/>
      <c r="P517" s="610"/>
      <c r="Q517" s="610"/>
      <c r="R517" s="614" t="e">
        <v>#N/A</v>
      </c>
      <c r="S517" s="618"/>
      <c r="T517" s="623"/>
      <c r="U517" s="623"/>
      <c r="V517" s="627" t="e">
        <v>#N/A</v>
      </c>
      <c r="W517" s="634"/>
      <c r="X517" s="638"/>
      <c r="Y517" s="614" t="e">
        <v>#N/A</v>
      </c>
      <c r="Z517" s="614"/>
      <c r="AA517" s="618"/>
      <c r="AB517" s="637"/>
      <c r="AC517" s="651" t="e">
        <v>#N/A</v>
      </c>
      <c r="AD517" s="653" t="str">
        <f t="shared" si="14"/>
        <v/>
      </c>
      <c r="AE517" s="583" t="str">
        <f t="shared" si="15"/>
        <v/>
      </c>
      <c r="AF517" s="654" t="str">
        <f>IF(O517="","",'別紙様式3-2（４・５月）'!O519&amp;'別紙様式3-2（４・５月）'!P519&amp;'別紙様式3-2（４・５月）'!Q519&amp;"から"&amp;O517)</f>
        <v/>
      </c>
      <c r="AG517" s="654" t="str">
        <f>IF(OR(W517="",W517="―"),"",'別紙様式3-2（４・５月）'!O519&amp;'別紙様式3-2（４・５月）'!P519&amp;'別紙様式3-2（４・５月）'!Q519&amp;"から"&amp;W517)</f>
        <v/>
      </c>
    </row>
    <row r="518" spans="1:33" ht="24.9" customHeight="1">
      <c r="A518" s="592">
        <v>505</v>
      </c>
      <c r="B518" s="488" t="str">
        <f>IF(基本情報入力シート!C557="","",基本情報入力シート!C557)</f>
        <v/>
      </c>
      <c r="C518" s="488"/>
      <c r="D518" s="488"/>
      <c r="E518" s="488"/>
      <c r="F518" s="488"/>
      <c r="G518" s="488"/>
      <c r="H518" s="488"/>
      <c r="I518" s="488"/>
      <c r="J518" s="495" t="str">
        <f>IF(基本情報入力シート!M557="","",基本情報入力シート!M557)</f>
        <v/>
      </c>
      <c r="K518" s="495" t="str">
        <f>IF(基本情報入力シート!R557="","",基本情報入力シート!R557)</f>
        <v/>
      </c>
      <c r="L518" s="495" t="str">
        <f>IF(基本情報入力シート!W557="","",基本情報入力シート!W557)</f>
        <v/>
      </c>
      <c r="M518" s="503" t="str">
        <f>IF(基本情報入力シート!X557="","",基本情報入力シート!X557)</f>
        <v/>
      </c>
      <c r="N518" s="513" t="str">
        <f>IF(基本情報入力シート!Y557="","",基本情報入力シート!Y557)</f>
        <v/>
      </c>
      <c r="O518" s="606"/>
      <c r="P518" s="610"/>
      <c r="Q518" s="610"/>
      <c r="R518" s="614" t="e">
        <v>#N/A</v>
      </c>
      <c r="S518" s="618"/>
      <c r="T518" s="623"/>
      <c r="U518" s="623"/>
      <c r="V518" s="627" t="e">
        <v>#N/A</v>
      </c>
      <c r="W518" s="634"/>
      <c r="X518" s="638"/>
      <c r="Y518" s="614" t="e">
        <v>#N/A</v>
      </c>
      <c r="Z518" s="614"/>
      <c r="AA518" s="618"/>
      <c r="AB518" s="637"/>
      <c r="AC518" s="651" t="e">
        <v>#N/A</v>
      </c>
      <c r="AD518" s="653" t="str">
        <f t="shared" si="14"/>
        <v/>
      </c>
      <c r="AE518" s="583" t="str">
        <f t="shared" si="15"/>
        <v/>
      </c>
      <c r="AF518" s="654" t="str">
        <f>IF(O518="","",'別紙様式3-2（４・５月）'!O520&amp;'別紙様式3-2（４・５月）'!P520&amp;'別紙様式3-2（４・５月）'!Q520&amp;"から"&amp;O518)</f>
        <v/>
      </c>
      <c r="AG518" s="654" t="str">
        <f>IF(OR(W518="",W518="―"),"",'別紙様式3-2（４・５月）'!O520&amp;'別紙様式3-2（４・５月）'!P520&amp;'別紙様式3-2（４・５月）'!Q520&amp;"から"&amp;W518)</f>
        <v/>
      </c>
    </row>
    <row r="519" spans="1:33" ht="24.9" customHeight="1">
      <c r="A519" s="592">
        <v>506</v>
      </c>
      <c r="B519" s="488" t="str">
        <f>IF(基本情報入力シート!C558="","",基本情報入力シート!C558)</f>
        <v/>
      </c>
      <c r="C519" s="488"/>
      <c r="D519" s="488"/>
      <c r="E519" s="488"/>
      <c r="F519" s="488"/>
      <c r="G519" s="488"/>
      <c r="H519" s="488"/>
      <c r="I519" s="488"/>
      <c r="J519" s="495" t="str">
        <f>IF(基本情報入力シート!M558="","",基本情報入力シート!M558)</f>
        <v/>
      </c>
      <c r="K519" s="495" t="str">
        <f>IF(基本情報入力シート!R558="","",基本情報入力シート!R558)</f>
        <v/>
      </c>
      <c r="L519" s="495" t="str">
        <f>IF(基本情報入力シート!W558="","",基本情報入力シート!W558)</f>
        <v/>
      </c>
      <c r="M519" s="503" t="str">
        <f>IF(基本情報入力シート!X558="","",基本情報入力シート!X558)</f>
        <v/>
      </c>
      <c r="N519" s="513" t="str">
        <f>IF(基本情報入力シート!Y558="","",基本情報入力シート!Y558)</f>
        <v/>
      </c>
      <c r="O519" s="606"/>
      <c r="P519" s="610"/>
      <c r="Q519" s="610"/>
      <c r="R519" s="614" t="e">
        <v>#N/A</v>
      </c>
      <c r="S519" s="618"/>
      <c r="T519" s="623"/>
      <c r="U519" s="623"/>
      <c r="V519" s="627" t="e">
        <v>#N/A</v>
      </c>
      <c r="W519" s="634"/>
      <c r="X519" s="638"/>
      <c r="Y519" s="614" t="e">
        <v>#N/A</v>
      </c>
      <c r="Z519" s="614"/>
      <c r="AA519" s="618"/>
      <c r="AB519" s="637"/>
      <c r="AC519" s="651" t="e">
        <v>#N/A</v>
      </c>
      <c r="AD519" s="653" t="str">
        <f t="shared" si="14"/>
        <v/>
      </c>
      <c r="AE519" s="583" t="str">
        <f t="shared" si="15"/>
        <v/>
      </c>
      <c r="AF519" s="654" t="str">
        <f>IF(O519="","",'別紙様式3-2（４・５月）'!O521&amp;'別紙様式3-2（４・５月）'!P521&amp;'別紙様式3-2（４・５月）'!Q521&amp;"から"&amp;O519)</f>
        <v/>
      </c>
      <c r="AG519" s="654" t="str">
        <f>IF(OR(W519="",W519="―"),"",'別紙様式3-2（４・５月）'!O521&amp;'別紙様式3-2（４・５月）'!P521&amp;'別紙様式3-2（４・５月）'!Q521&amp;"から"&amp;W519)</f>
        <v/>
      </c>
    </row>
    <row r="520" spans="1:33" ht="24.9" customHeight="1">
      <c r="A520" s="592">
        <v>507</v>
      </c>
      <c r="B520" s="488" t="str">
        <f>IF(基本情報入力シート!C559="","",基本情報入力シート!C559)</f>
        <v/>
      </c>
      <c r="C520" s="488"/>
      <c r="D520" s="488"/>
      <c r="E520" s="488"/>
      <c r="F520" s="488"/>
      <c r="G520" s="488"/>
      <c r="H520" s="488"/>
      <c r="I520" s="488"/>
      <c r="J520" s="495" t="str">
        <f>IF(基本情報入力シート!M559="","",基本情報入力シート!M559)</f>
        <v/>
      </c>
      <c r="K520" s="495" t="str">
        <f>IF(基本情報入力シート!R559="","",基本情報入力シート!R559)</f>
        <v/>
      </c>
      <c r="L520" s="495" t="str">
        <f>IF(基本情報入力シート!W559="","",基本情報入力シート!W559)</f>
        <v/>
      </c>
      <c r="M520" s="503" t="str">
        <f>IF(基本情報入力シート!X559="","",基本情報入力シート!X559)</f>
        <v/>
      </c>
      <c r="N520" s="513" t="str">
        <f>IF(基本情報入力シート!Y559="","",基本情報入力シート!Y559)</f>
        <v/>
      </c>
      <c r="O520" s="606"/>
      <c r="P520" s="610"/>
      <c r="Q520" s="610"/>
      <c r="R520" s="614" t="e">
        <v>#N/A</v>
      </c>
      <c r="S520" s="618"/>
      <c r="T520" s="623"/>
      <c r="U520" s="623"/>
      <c r="V520" s="627" t="e">
        <v>#N/A</v>
      </c>
      <c r="W520" s="634"/>
      <c r="X520" s="638"/>
      <c r="Y520" s="614" t="e">
        <v>#N/A</v>
      </c>
      <c r="Z520" s="614"/>
      <c r="AA520" s="618"/>
      <c r="AB520" s="637"/>
      <c r="AC520" s="651" t="e">
        <v>#N/A</v>
      </c>
      <c r="AD520" s="653" t="str">
        <f t="shared" si="14"/>
        <v/>
      </c>
      <c r="AE520" s="583" t="str">
        <f t="shared" si="15"/>
        <v/>
      </c>
      <c r="AF520" s="654" t="str">
        <f>IF(O520="","",'別紙様式3-2（４・５月）'!O522&amp;'別紙様式3-2（４・５月）'!P522&amp;'別紙様式3-2（４・５月）'!Q522&amp;"から"&amp;O520)</f>
        <v/>
      </c>
      <c r="AG520" s="654" t="str">
        <f>IF(OR(W520="",W520="―"),"",'別紙様式3-2（４・５月）'!O522&amp;'別紙様式3-2（４・５月）'!P522&amp;'別紙様式3-2（４・５月）'!Q522&amp;"から"&amp;W520)</f>
        <v/>
      </c>
    </row>
    <row r="521" spans="1:33" ht="24.9" customHeight="1">
      <c r="A521" s="592">
        <v>508</v>
      </c>
      <c r="B521" s="488" t="str">
        <f>IF(基本情報入力シート!C560="","",基本情報入力シート!C560)</f>
        <v/>
      </c>
      <c r="C521" s="488"/>
      <c r="D521" s="488"/>
      <c r="E521" s="488"/>
      <c r="F521" s="488"/>
      <c r="G521" s="488"/>
      <c r="H521" s="488"/>
      <c r="I521" s="488"/>
      <c r="J521" s="495" t="str">
        <f>IF(基本情報入力シート!M560="","",基本情報入力シート!M560)</f>
        <v/>
      </c>
      <c r="K521" s="495" t="str">
        <f>IF(基本情報入力シート!R560="","",基本情報入力シート!R560)</f>
        <v/>
      </c>
      <c r="L521" s="495" t="str">
        <f>IF(基本情報入力シート!W560="","",基本情報入力シート!W560)</f>
        <v/>
      </c>
      <c r="M521" s="503" t="str">
        <f>IF(基本情報入力シート!X560="","",基本情報入力シート!X560)</f>
        <v/>
      </c>
      <c r="N521" s="513" t="str">
        <f>IF(基本情報入力シート!Y560="","",基本情報入力シート!Y560)</f>
        <v/>
      </c>
      <c r="O521" s="606"/>
      <c r="P521" s="610"/>
      <c r="Q521" s="610"/>
      <c r="R521" s="614" t="e">
        <v>#N/A</v>
      </c>
      <c r="S521" s="618"/>
      <c r="T521" s="623"/>
      <c r="U521" s="623"/>
      <c r="V521" s="627" t="e">
        <v>#N/A</v>
      </c>
      <c r="W521" s="634"/>
      <c r="X521" s="638"/>
      <c r="Y521" s="614" t="e">
        <v>#N/A</v>
      </c>
      <c r="Z521" s="614"/>
      <c r="AA521" s="618"/>
      <c r="AB521" s="637"/>
      <c r="AC521" s="651" t="e">
        <v>#N/A</v>
      </c>
      <c r="AD521" s="653" t="str">
        <f t="shared" si="14"/>
        <v/>
      </c>
      <c r="AE521" s="583" t="str">
        <f t="shared" si="15"/>
        <v/>
      </c>
      <c r="AF521" s="654" t="str">
        <f>IF(O521="","",'別紙様式3-2（４・５月）'!O523&amp;'別紙様式3-2（４・５月）'!P523&amp;'別紙様式3-2（４・５月）'!Q523&amp;"から"&amp;O521)</f>
        <v/>
      </c>
      <c r="AG521" s="654" t="str">
        <f>IF(OR(W521="",W521="―"),"",'別紙様式3-2（４・５月）'!O523&amp;'別紙様式3-2（４・５月）'!P523&amp;'別紙様式3-2（４・５月）'!Q523&amp;"から"&amp;W521)</f>
        <v/>
      </c>
    </row>
    <row r="522" spans="1:33" ht="24.9" customHeight="1">
      <c r="A522" s="592">
        <v>509</v>
      </c>
      <c r="B522" s="488" t="str">
        <f>IF(基本情報入力シート!C561="","",基本情報入力シート!C561)</f>
        <v/>
      </c>
      <c r="C522" s="488"/>
      <c r="D522" s="488"/>
      <c r="E522" s="488"/>
      <c r="F522" s="488"/>
      <c r="G522" s="488"/>
      <c r="H522" s="488"/>
      <c r="I522" s="488"/>
      <c r="J522" s="495" t="str">
        <f>IF(基本情報入力シート!M561="","",基本情報入力シート!M561)</f>
        <v/>
      </c>
      <c r="K522" s="495" t="str">
        <f>IF(基本情報入力シート!R561="","",基本情報入力シート!R561)</f>
        <v/>
      </c>
      <c r="L522" s="495" t="str">
        <f>IF(基本情報入力シート!W561="","",基本情報入力シート!W561)</f>
        <v/>
      </c>
      <c r="M522" s="503" t="str">
        <f>IF(基本情報入力シート!X561="","",基本情報入力シート!X561)</f>
        <v/>
      </c>
      <c r="N522" s="513" t="str">
        <f>IF(基本情報入力シート!Y561="","",基本情報入力シート!Y561)</f>
        <v/>
      </c>
      <c r="O522" s="606"/>
      <c r="P522" s="610"/>
      <c r="Q522" s="610"/>
      <c r="R522" s="614" t="e">
        <v>#N/A</v>
      </c>
      <c r="S522" s="618"/>
      <c r="T522" s="623"/>
      <c r="U522" s="623"/>
      <c r="V522" s="627" t="e">
        <v>#N/A</v>
      </c>
      <c r="W522" s="634"/>
      <c r="X522" s="638"/>
      <c r="Y522" s="614" t="e">
        <v>#N/A</v>
      </c>
      <c r="Z522" s="614"/>
      <c r="AA522" s="618"/>
      <c r="AB522" s="637"/>
      <c r="AC522" s="651" t="e">
        <v>#N/A</v>
      </c>
      <c r="AD522" s="653" t="str">
        <f t="shared" si="14"/>
        <v/>
      </c>
      <c r="AE522" s="583" t="str">
        <f t="shared" si="15"/>
        <v/>
      </c>
      <c r="AF522" s="654" t="str">
        <f>IF(O522="","",'別紙様式3-2（４・５月）'!O524&amp;'別紙様式3-2（４・５月）'!P524&amp;'別紙様式3-2（４・５月）'!Q524&amp;"から"&amp;O522)</f>
        <v/>
      </c>
      <c r="AG522" s="654" t="str">
        <f>IF(OR(W522="",W522="―"),"",'別紙様式3-2（４・５月）'!O524&amp;'別紙様式3-2（４・５月）'!P524&amp;'別紙様式3-2（４・５月）'!Q524&amp;"から"&amp;W522)</f>
        <v/>
      </c>
    </row>
    <row r="523" spans="1:33" ht="24.9" customHeight="1">
      <c r="A523" s="592">
        <v>510</v>
      </c>
      <c r="B523" s="488" t="str">
        <f>IF(基本情報入力シート!C562="","",基本情報入力シート!C562)</f>
        <v/>
      </c>
      <c r="C523" s="488"/>
      <c r="D523" s="488"/>
      <c r="E523" s="488"/>
      <c r="F523" s="488"/>
      <c r="G523" s="488"/>
      <c r="H523" s="488"/>
      <c r="I523" s="488"/>
      <c r="J523" s="495" t="str">
        <f>IF(基本情報入力シート!M562="","",基本情報入力シート!M562)</f>
        <v/>
      </c>
      <c r="K523" s="495" t="str">
        <f>IF(基本情報入力シート!R562="","",基本情報入力シート!R562)</f>
        <v/>
      </c>
      <c r="L523" s="495" t="str">
        <f>IF(基本情報入力シート!W562="","",基本情報入力シート!W562)</f>
        <v/>
      </c>
      <c r="M523" s="503" t="str">
        <f>IF(基本情報入力シート!X562="","",基本情報入力シート!X562)</f>
        <v/>
      </c>
      <c r="N523" s="513" t="str">
        <f>IF(基本情報入力シート!Y562="","",基本情報入力シート!Y562)</f>
        <v/>
      </c>
      <c r="O523" s="606"/>
      <c r="P523" s="610"/>
      <c r="Q523" s="610"/>
      <c r="R523" s="614" t="e">
        <v>#N/A</v>
      </c>
      <c r="S523" s="618"/>
      <c r="T523" s="623"/>
      <c r="U523" s="623"/>
      <c r="V523" s="627" t="e">
        <v>#N/A</v>
      </c>
      <c r="W523" s="634"/>
      <c r="X523" s="638"/>
      <c r="Y523" s="614" t="e">
        <v>#N/A</v>
      </c>
      <c r="Z523" s="614"/>
      <c r="AA523" s="618"/>
      <c r="AB523" s="637"/>
      <c r="AC523" s="651" t="e">
        <v>#N/A</v>
      </c>
      <c r="AD523" s="653" t="str">
        <f t="shared" si="14"/>
        <v/>
      </c>
      <c r="AE523" s="583" t="str">
        <f t="shared" si="15"/>
        <v/>
      </c>
      <c r="AF523" s="654" t="str">
        <f>IF(O523="","",'別紙様式3-2（４・５月）'!O525&amp;'別紙様式3-2（４・５月）'!P525&amp;'別紙様式3-2（４・５月）'!Q525&amp;"から"&amp;O523)</f>
        <v/>
      </c>
      <c r="AG523" s="654" t="str">
        <f>IF(OR(W523="",W523="―"),"",'別紙様式3-2（４・５月）'!O525&amp;'別紙様式3-2（４・５月）'!P525&amp;'別紙様式3-2（４・５月）'!Q525&amp;"から"&amp;W523)</f>
        <v/>
      </c>
    </row>
    <row r="524" spans="1:33" ht="24.9" customHeight="1">
      <c r="A524" s="592">
        <v>511</v>
      </c>
      <c r="B524" s="488" t="str">
        <f>IF(基本情報入力シート!C563="","",基本情報入力シート!C563)</f>
        <v/>
      </c>
      <c r="C524" s="488"/>
      <c r="D524" s="488"/>
      <c r="E524" s="488"/>
      <c r="F524" s="488"/>
      <c r="G524" s="488"/>
      <c r="H524" s="488"/>
      <c r="I524" s="488"/>
      <c r="J524" s="495" t="str">
        <f>IF(基本情報入力シート!M563="","",基本情報入力シート!M563)</f>
        <v/>
      </c>
      <c r="K524" s="495" t="str">
        <f>IF(基本情報入力シート!R563="","",基本情報入力シート!R563)</f>
        <v/>
      </c>
      <c r="L524" s="495" t="str">
        <f>IF(基本情報入力シート!W563="","",基本情報入力シート!W563)</f>
        <v/>
      </c>
      <c r="M524" s="503" t="str">
        <f>IF(基本情報入力シート!X563="","",基本情報入力シート!X563)</f>
        <v/>
      </c>
      <c r="N524" s="513" t="str">
        <f>IF(基本情報入力シート!Y563="","",基本情報入力シート!Y563)</f>
        <v/>
      </c>
      <c r="O524" s="606"/>
      <c r="P524" s="610"/>
      <c r="Q524" s="610"/>
      <c r="R524" s="614" t="e">
        <v>#N/A</v>
      </c>
      <c r="S524" s="618"/>
      <c r="T524" s="623"/>
      <c r="U524" s="623"/>
      <c r="V524" s="627" t="e">
        <v>#N/A</v>
      </c>
      <c r="W524" s="634"/>
      <c r="X524" s="638"/>
      <c r="Y524" s="614" t="e">
        <v>#N/A</v>
      </c>
      <c r="Z524" s="614"/>
      <c r="AA524" s="618"/>
      <c r="AB524" s="637"/>
      <c r="AC524" s="651" t="e">
        <v>#N/A</v>
      </c>
      <c r="AD524" s="653" t="str">
        <f t="shared" si="14"/>
        <v/>
      </c>
      <c r="AE524" s="583" t="str">
        <f t="shared" si="15"/>
        <v/>
      </c>
      <c r="AF524" s="654" t="str">
        <f>IF(O524="","",'別紙様式3-2（４・５月）'!O526&amp;'別紙様式3-2（４・５月）'!P526&amp;'別紙様式3-2（４・５月）'!Q526&amp;"から"&amp;O524)</f>
        <v/>
      </c>
      <c r="AG524" s="654" t="str">
        <f>IF(OR(W524="",W524="―"),"",'別紙様式3-2（４・５月）'!O526&amp;'別紙様式3-2（４・５月）'!P526&amp;'別紙様式3-2（４・５月）'!Q526&amp;"から"&amp;W524)</f>
        <v/>
      </c>
    </row>
    <row r="525" spans="1:33" ht="24.9" customHeight="1">
      <c r="A525" s="592">
        <v>512</v>
      </c>
      <c r="B525" s="488" t="str">
        <f>IF(基本情報入力シート!C564="","",基本情報入力シート!C564)</f>
        <v/>
      </c>
      <c r="C525" s="488"/>
      <c r="D525" s="488"/>
      <c r="E525" s="488"/>
      <c r="F525" s="488"/>
      <c r="G525" s="488"/>
      <c r="H525" s="488"/>
      <c r="I525" s="488"/>
      <c r="J525" s="495" t="str">
        <f>IF(基本情報入力シート!M564="","",基本情報入力シート!M564)</f>
        <v/>
      </c>
      <c r="K525" s="495" t="str">
        <f>IF(基本情報入力シート!R564="","",基本情報入力シート!R564)</f>
        <v/>
      </c>
      <c r="L525" s="495" t="str">
        <f>IF(基本情報入力シート!W564="","",基本情報入力シート!W564)</f>
        <v/>
      </c>
      <c r="M525" s="503" t="str">
        <f>IF(基本情報入力シート!X564="","",基本情報入力シート!X564)</f>
        <v/>
      </c>
      <c r="N525" s="513" t="str">
        <f>IF(基本情報入力シート!Y564="","",基本情報入力シート!Y564)</f>
        <v/>
      </c>
      <c r="O525" s="606"/>
      <c r="P525" s="610"/>
      <c r="Q525" s="610"/>
      <c r="R525" s="614" t="e">
        <v>#N/A</v>
      </c>
      <c r="S525" s="618"/>
      <c r="T525" s="623"/>
      <c r="U525" s="623"/>
      <c r="V525" s="627" t="e">
        <v>#N/A</v>
      </c>
      <c r="W525" s="634"/>
      <c r="X525" s="638"/>
      <c r="Y525" s="614" t="e">
        <v>#N/A</v>
      </c>
      <c r="Z525" s="614"/>
      <c r="AA525" s="618"/>
      <c r="AB525" s="637"/>
      <c r="AC525" s="651" t="e">
        <v>#N/A</v>
      </c>
      <c r="AD525" s="653" t="str">
        <f t="shared" si="14"/>
        <v/>
      </c>
      <c r="AE525" s="583" t="str">
        <f t="shared" si="15"/>
        <v/>
      </c>
      <c r="AF525" s="654" t="str">
        <f>IF(O525="","",'別紙様式3-2（４・５月）'!O527&amp;'別紙様式3-2（４・５月）'!P527&amp;'別紙様式3-2（４・５月）'!Q527&amp;"から"&amp;O525)</f>
        <v/>
      </c>
      <c r="AG525" s="654" t="str">
        <f>IF(OR(W525="",W525="―"),"",'別紙様式3-2（４・５月）'!O527&amp;'別紙様式3-2（４・５月）'!P527&amp;'別紙様式3-2（４・５月）'!Q527&amp;"から"&amp;W525)</f>
        <v/>
      </c>
    </row>
    <row r="526" spans="1:33" ht="24.9" customHeight="1">
      <c r="A526" s="592">
        <v>513</v>
      </c>
      <c r="B526" s="488" t="str">
        <f>IF(基本情報入力シート!C565="","",基本情報入力シート!C565)</f>
        <v/>
      </c>
      <c r="C526" s="488"/>
      <c r="D526" s="488"/>
      <c r="E526" s="488"/>
      <c r="F526" s="488"/>
      <c r="G526" s="488"/>
      <c r="H526" s="488"/>
      <c r="I526" s="488"/>
      <c r="J526" s="495" t="str">
        <f>IF(基本情報入力シート!M565="","",基本情報入力シート!M565)</f>
        <v/>
      </c>
      <c r="K526" s="495" t="str">
        <f>IF(基本情報入力シート!R565="","",基本情報入力シート!R565)</f>
        <v/>
      </c>
      <c r="L526" s="495" t="str">
        <f>IF(基本情報入力シート!W565="","",基本情報入力シート!W565)</f>
        <v/>
      </c>
      <c r="M526" s="503" t="str">
        <f>IF(基本情報入力シート!X565="","",基本情報入力シート!X565)</f>
        <v/>
      </c>
      <c r="N526" s="513" t="str">
        <f>IF(基本情報入力シート!Y565="","",基本情報入力シート!Y565)</f>
        <v/>
      </c>
      <c r="O526" s="606"/>
      <c r="P526" s="610"/>
      <c r="Q526" s="610"/>
      <c r="R526" s="614" t="e">
        <v>#N/A</v>
      </c>
      <c r="S526" s="618"/>
      <c r="T526" s="623"/>
      <c r="U526" s="623"/>
      <c r="V526" s="627" t="e">
        <v>#N/A</v>
      </c>
      <c r="W526" s="634"/>
      <c r="X526" s="638"/>
      <c r="Y526" s="614" t="e">
        <v>#N/A</v>
      </c>
      <c r="Z526" s="614"/>
      <c r="AA526" s="618"/>
      <c r="AB526" s="637"/>
      <c r="AC526" s="651" t="e">
        <v>#N/A</v>
      </c>
      <c r="AD526" s="653" t="str">
        <f t="shared" ref="AD526:AD589" si="16">IF(OR(O526="新加算Ⅰ",O526="新加算Ⅱ",O526="新加算Ⅴ（１）",O526="新加算Ⅴ（２）",O526="新加算Ⅴ（３）",O526="新加算Ⅴ（４）",O526="新加算Ⅴ（５）",O526="新加算Ⅴ（６）",O526="新加算Ⅴ（７）",O526="新加算Ⅴ（９）",O526="新加算Ⅴ（10）",O526="新加算Ⅴ（12）"),IF(AND(N526&lt;&gt;"訪問型サービス（総合事業）",N526&lt;&gt;"通所型サービス（総合事業）",N526&lt;&gt;"（介護予防）短期入所生活介護",N526&lt;&gt;"（介護予防）短期入所療養介護（老健）",N526&lt;&gt;"（介護予防）短期入所療養介護 （病院等（老健以外）)",N526&lt;&gt;"（介護予防）短期入所療養介護（医療院）"),1,""),"")</f>
        <v/>
      </c>
      <c r="AE526" s="583" t="str">
        <f t="shared" ref="AE526:AE589" si="17">IF(OR(W526="新加算Ⅰ",W526="新加算Ⅱ"),IF(AND(N526&lt;&gt;"訪問型サービス（総合事業）",N526&lt;&gt;"通所型サービス（総合事業）",N526&lt;&gt;"（介護予防）短期入所生活介護",N526&lt;&gt;"（介護予防）短期入所療養介護（老健）",N526&lt;&gt;"（介護予防）短期入所療養介護 （病院等（老健以外）)",N526&lt;&gt;"（介護予防）短期入所療養介護（医療院）"),1,""),"")</f>
        <v/>
      </c>
      <c r="AF526" s="654" t="str">
        <f>IF(O526="","",'別紙様式3-2（４・５月）'!O528&amp;'別紙様式3-2（４・５月）'!P528&amp;'別紙様式3-2（４・５月）'!Q528&amp;"から"&amp;O526)</f>
        <v/>
      </c>
      <c r="AG526" s="654" t="str">
        <f>IF(OR(W526="",W526="―"),"",'別紙様式3-2（４・５月）'!O528&amp;'別紙様式3-2（４・５月）'!P528&amp;'別紙様式3-2（４・５月）'!Q528&amp;"から"&amp;W526)</f>
        <v/>
      </c>
    </row>
    <row r="527" spans="1:33" ht="24.9" customHeight="1">
      <c r="A527" s="592">
        <v>514</v>
      </c>
      <c r="B527" s="488" t="str">
        <f>IF(基本情報入力シート!C566="","",基本情報入力シート!C566)</f>
        <v/>
      </c>
      <c r="C527" s="488"/>
      <c r="D527" s="488"/>
      <c r="E527" s="488"/>
      <c r="F527" s="488"/>
      <c r="G527" s="488"/>
      <c r="H527" s="488"/>
      <c r="I527" s="488"/>
      <c r="J527" s="495" t="str">
        <f>IF(基本情報入力シート!M566="","",基本情報入力シート!M566)</f>
        <v/>
      </c>
      <c r="K527" s="495" t="str">
        <f>IF(基本情報入力シート!R566="","",基本情報入力シート!R566)</f>
        <v/>
      </c>
      <c r="L527" s="495" t="str">
        <f>IF(基本情報入力シート!W566="","",基本情報入力シート!W566)</f>
        <v/>
      </c>
      <c r="M527" s="503" t="str">
        <f>IF(基本情報入力シート!X566="","",基本情報入力シート!X566)</f>
        <v/>
      </c>
      <c r="N527" s="513" t="str">
        <f>IF(基本情報入力シート!Y566="","",基本情報入力シート!Y566)</f>
        <v/>
      </c>
      <c r="O527" s="606"/>
      <c r="P527" s="610"/>
      <c r="Q527" s="610"/>
      <c r="R527" s="614" t="e">
        <v>#N/A</v>
      </c>
      <c r="S527" s="618"/>
      <c r="T527" s="623"/>
      <c r="U527" s="623"/>
      <c r="V527" s="627" t="e">
        <v>#N/A</v>
      </c>
      <c r="W527" s="634"/>
      <c r="X527" s="638"/>
      <c r="Y527" s="614" t="e">
        <v>#N/A</v>
      </c>
      <c r="Z527" s="614"/>
      <c r="AA527" s="618"/>
      <c r="AB527" s="637"/>
      <c r="AC527" s="651" t="e">
        <v>#N/A</v>
      </c>
      <c r="AD527" s="653" t="str">
        <f t="shared" si="16"/>
        <v/>
      </c>
      <c r="AE527" s="583" t="str">
        <f t="shared" si="17"/>
        <v/>
      </c>
      <c r="AF527" s="654" t="str">
        <f>IF(O527="","",'別紙様式3-2（４・５月）'!O529&amp;'別紙様式3-2（４・５月）'!P529&amp;'別紙様式3-2（４・５月）'!Q529&amp;"から"&amp;O527)</f>
        <v/>
      </c>
      <c r="AG527" s="654" t="str">
        <f>IF(OR(W527="",W527="―"),"",'別紙様式3-2（４・５月）'!O529&amp;'別紙様式3-2（４・５月）'!P529&amp;'別紙様式3-2（４・５月）'!Q529&amp;"から"&amp;W527)</f>
        <v/>
      </c>
    </row>
    <row r="528" spans="1:33" ht="24.9" customHeight="1">
      <c r="A528" s="592">
        <v>515</v>
      </c>
      <c r="B528" s="488" t="str">
        <f>IF(基本情報入力シート!C567="","",基本情報入力シート!C567)</f>
        <v/>
      </c>
      <c r="C528" s="488"/>
      <c r="D528" s="488"/>
      <c r="E528" s="488"/>
      <c r="F528" s="488"/>
      <c r="G528" s="488"/>
      <c r="H528" s="488"/>
      <c r="I528" s="488"/>
      <c r="J528" s="495" t="str">
        <f>IF(基本情報入力シート!M567="","",基本情報入力シート!M567)</f>
        <v/>
      </c>
      <c r="K528" s="495" t="str">
        <f>IF(基本情報入力シート!R567="","",基本情報入力シート!R567)</f>
        <v/>
      </c>
      <c r="L528" s="495" t="str">
        <f>IF(基本情報入力シート!W567="","",基本情報入力シート!W567)</f>
        <v/>
      </c>
      <c r="M528" s="503" t="str">
        <f>IF(基本情報入力シート!X567="","",基本情報入力シート!X567)</f>
        <v/>
      </c>
      <c r="N528" s="513" t="str">
        <f>IF(基本情報入力シート!Y567="","",基本情報入力シート!Y567)</f>
        <v/>
      </c>
      <c r="O528" s="606"/>
      <c r="P528" s="610"/>
      <c r="Q528" s="610"/>
      <c r="R528" s="614" t="e">
        <v>#N/A</v>
      </c>
      <c r="S528" s="618"/>
      <c r="T528" s="623"/>
      <c r="U528" s="623"/>
      <c r="V528" s="627" t="e">
        <v>#N/A</v>
      </c>
      <c r="W528" s="634"/>
      <c r="X528" s="638"/>
      <c r="Y528" s="614" t="e">
        <v>#N/A</v>
      </c>
      <c r="Z528" s="614"/>
      <c r="AA528" s="618"/>
      <c r="AB528" s="637"/>
      <c r="AC528" s="651" t="e">
        <v>#N/A</v>
      </c>
      <c r="AD528" s="653" t="str">
        <f t="shared" si="16"/>
        <v/>
      </c>
      <c r="AE528" s="583" t="str">
        <f t="shared" si="17"/>
        <v/>
      </c>
      <c r="AF528" s="654" t="str">
        <f>IF(O528="","",'別紙様式3-2（４・５月）'!O530&amp;'別紙様式3-2（４・５月）'!P530&amp;'別紙様式3-2（４・５月）'!Q530&amp;"から"&amp;O528)</f>
        <v/>
      </c>
      <c r="AG528" s="654" t="str">
        <f>IF(OR(W528="",W528="―"),"",'別紙様式3-2（４・５月）'!O530&amp;'別紙様式3-2（４・５月）'!P530&amp;'別紙様式3-2（４・５月）'!Q530&amp;"から"&amp;W528)</f>
        <v/>
      </c>
    </row>
    <row r="529" spans="1:33" ht="24.9" customHeight="1">
      <c r="A529" s="592">
        <v>516</v>
      </c>
      <c r="B529" s="488" t="str">
        <f>IF(基本情報入力シート!C568="","",基本情報入力シート!C568)</f>
        <v/>
      </c>
      <c r="C529" s="488"/>
      <c r="D529" s="488"/>
      <c r="E529" s="488"/>
      <c r="F529" s="488"/>
      <c r="G529" s="488"/>
      <c r="H529" s="488"/>
      <c r="I529" s="488"/>
      <c r="J529" s="495" t="str">
        <f>IF(基本情報入力シート!M568="","",基本情報入力シート!M568)</f>
        <v/>
      </c>
      <c r="K529" s="495" t="str">
        <f>IF(基本情報入力シート!R568="","",基本情報入力シート!R568)</f>
        <v/>
      </c>
      <c r="L529" s="495" t="str">
        <f>IF(基本情報入力シート!W568="","",基本情報入力シート!W568)</f>
        <v/>
      </c>
      <c r="M529" s="503" t="str">
        <f>IF(基本情報入力シート!X568="","",基本情報入力シート!X568)</f>
        <v/>
      </c>
      <c r="N529" s="513" t="str">
        <f>IF(基本情報入力シート!Y568="","",基本情報入力シート!Y568)</f>
        <v/>
      </c>
      <c r="O529" s="606"/>
      <c r="P529" s="610"/>
      <c r="Q529" s="610"/>
      <c r="R529" s="614" t="e">
        <v>#N/A</v>
      </c>
      <c r="S529" s="618"/>
      <c r="T529" s="623"/>
      <c r="U529" s="623"/>
      <c r="V529" s="627" t="e">
        <v>#N/A</v>
      </c>
      <c r="W529" s="634"/>
      <c r="X529" s="638"/>
      <c r="Y529" s="614" t="e">
        <v>#N/A</v>
      </c>
      <c r="Z529" s="614"/>
      <c r="AA529" s="618"/>
      <c r="AB529" s="637"/>
      <c r="AC529" s="651" t="e">
        <v>#N/A</v>
      </c>
      <c r="AD529" s="653" t="str">
        <f t="shared" si="16"/>
        <v/>
      </c>
      <c r="AE529" s="583" t="str">
        <f t="shared" si="17"/>
        <v/>
      </c>
      <c r="AF529" s="654" t="str">
        <f>IF(O529="","",'別紙様式3-2（４・５月）'!O531&amp;'別紙様式3-2（４・５月）'!P531&amp;'別紙様式3-2（４・５月）'!Q531&amp;"から"&amp;O529)</f>
        <v/>
      </c>
      <c r="AG529" s="654" t="str">
        <f>IF(OR(W529="",W529="―"),"",'別紙様式3-2（４・５月）'!O531&amp;'別紙様式3-2（４・５月）'!P531&amp;'別紙様式3-2（４・５月）'!Q531&amp;"から"&amp;W529)</f>
        <v/>
      </c>
    </row>
    <row r="530" spans="1:33" ht="24.9" customHeight="1">
      <c r="A530" s="592">
        <v>517</v>
      </c>
      <c r="B530" s="488" t="str">
        <f>IF(基本情報入力シート!C569="","",基本情報入力シート!C569)</f>
        <v/>
      </c>
      <c r="C530" s="488"/>
      <c r="D530" s="488"/>
      <c r="E530" s="488"/>
      <c r="F530" s="488"/>
      <c r="G530" s="488"/>
      <c r="H530" s="488"/>
      <c r="I530" s="488"/>
      <c r="J530" s="495" t="str">
        <f>IF(基本情報入力シート!M569="","",基本情報入力シート!M569)</f>
        <v/>
      </c>
      <c r="K530" s="495" t="str">
        <f>IF(基本情報入力シート!R569="","",基本情報入力シート!R569)</f>
        <v/>
      </c>
      <c r="L530" s="495" t="str">
        <f>IF(基本情報入力シート!W569="","",基本情報入力シート!W569)</f>
        <v/>
      </c>
      <c r="M530" s="503" t="str">
        <f>IF(基本情報入力シート!X569="","",基本情報入力シート!X569)</f>
        <v/>
      </c>
      <c r="N530" s="513" t="str">
        <f>IF(基本情報入力シート!Y569="","",基本情報入力シート!Y569)</f>
        <v/>
      </c>
      <c r="O530" s="606"/>
      <c r="P530" s="610"/>
      <c r="Q530" s="610"/>
      <c r="R530" s="614" t="e">
        <v>#N/A</v>
      </c>
      <c r="S530" s="618"/>
      <c r="T530" s="623"/>
      <c r="U530" s="623"/>
      <c r="V530" s="627" t="e">
        <v>#N/A</v>
      </c>
      <c r="W530" s="634"/>
      <c r="X530" s="638"/>
      <c r="Y530" s="614" t="e">
        <v>#N/A</v>
      </c>
      <c r="Z530" s="614"/>
      <c r="AA530" s="618"/>
      <c r="AB530" s="637"/>
      <c r="AC530" s="651" t="e">
        <v>#N/A</v>
      </c>
      <c r="AD530" s="653" t="str">
        <f t="shared" si="16"/>
        <v/>
      </c>
      <c r="AE530" s="583" t="str">
        <f t="shared" si="17"/>
        <v/>
      </c>
      <c r="AF530" s="654" t="str">
        <f>IF(O530="","",'別紙様式3-2（４・５月）'!O532&amp;'別紙様式3-2（４・５月）'!P532&amp;'別紙様式3-2（４・５月）'!Q532&amp;"から"&amp;O530)</f>
        <v/>
      </c>
      <c r="AG530" s="654" t="str">
        <f>IF(OR(W530="",W530="―"),"",'別紙様式3-2（４・５月）'!O532&amp;'別紙様式3-2（４・５月）'!P532&amp;'別紙様式3-2（４・５月）'!Q532&amp;"から"&amp;W530)</f>
        <v/>
      </c>
    </row>
    <row r="531" spans="1:33" ht="24.9" customHeight="1">
      <c r="A531" s="592">
        <v>518</v>
      </c>
      <c r="B531" s="488" t="str">
        <f>IF(基本情報入力シート!C570="","",基本情報入力シート!C570)</f>
        <v/>
      </c>
      <c r="C531" s="488"/>
      <c r="D531" s="488"/>
      <c r="E531" s="488"/>
      <c r="F531" s="488"/>
      <c r="G531" s="488"/>
      <c r="H531" s="488"/>
      <c r="I531" s="488"/>
      <c r="J531" s="495" t="str">
        <f>IF(基本情報入力シート!M570="","",基本情報入力シート!M570)</f>
        <v/>
      </c>
      <c r="K531" s="495" t="str">
        <f>IF(基本情報入力シート!R570="","",基本情報入力シート!R570)</f>
        <v/>
      </c>
      <c r="L531" s="495" t="str">
        <f>IF(基本情報入力シート!W570="","",基本情報入力シート!W570)</f>
        <v/>
      </c>
      <c r="M531" s="503" t="str">
        <f>IF(基本情報入力シート!X570="","",基本情報入力シート!X570)</f>
        <v/>
      </c>
      <c r="N531" s="513" t="str">
        <f>IF(基本情報入力シート!Y570="","",基本情報入力シート!Y570)</f>
        <v/>
      </c>
      <c r="O531" s="606"/>
      <c r="P531" s="610"/>
      <c r="Q531" s="610"/>
      <c r="R531" s="614" t="e">
        <v>#N/A</v>
      </c>
      <c r="S531" s="618"/>
      <c r="T531" s="623"/>
      <c r="U531" s="623"/>
      <c r="V531" s="627" t="e">
        <v>#N/A</v>
      </c>
      <c r="W531" s="634"/>
      <c r="X531" s="638"/>
      <c r="Y531" s="614" t="e">
        <v>#N/A</v>
      </c>
      <c r="Z531" s="614"/>
      <c r="AA531" s="618"/>
      <c r="AB531" s="637"/>
      <c r="AC531" s="651" t="e">
        <v>#N/A</v>
      </c>
      <c r="AD531" s="653" t="str">
        <f t="shared" si="16"/>
        <v/>
      </c>
      <c r="AE531" s="583" t="str">
        <f t="shared" si="17"/>
        <v/>
      </c>
      <c r="AF531" s="654" t="str">
        <f>IF(O531="","",'別紙様式3-2（４・５月）'!O533&amp;'別紙様式3-2（４・５月）'!P533&amp;'別紙様式3-2（４・５月）'!Q533&amp;"から"&amp;O531)</f>
        <v/>
      </c>
      <c r="AG531" s="654" t="str">
        <f>IF(OR(W531="",W531="―"),"",'別紙様式3-2（４・５月）'!O533&amp;'別紙様式3-2（４・５月）'!P533&amp;'別紙様式3-2（４・５月）'!Q533&amp;"から"&amp;W531)</f>
        <v/>
      </c>
    </row>
    <row r="532" spans="1:33" ht="24.9" customHeight="1">
      <c r="A532" s="592">
        <v>519</v>
      </c>
      <c r="B532" s="488" t="str">
        <f>IF(基本情報入力シート!C571="","",基本情報入力シート!C571)</f>
        <v/>
      </c>
      <c r="C532" s="488"/>
      <c r="D532" s="488"/>
      <c r="E532" s="488"/>
      <c r="F532" s="488"/>
      <c r="G532" s="488"/>
      <c r="H532" s="488"/>
      <c r="I532" s="488"/>
      <c r="J532" s="495" t="str">
        <f>IF(基本情報入力シート!M571="","",基本情報入力シート!M571)</f>
        <v/>
      </c>
      <c r="K532" s="495" t="str">
        <f>IF(基本情報入力シート!R571="","",基本情報入力シート!R571)</f>
        <v/>
      </c>
      <c r="L532" s="495" t="str">
        <f>IF(基本情報入力シート!W571="","",基本情報入力シート!W571)</f>
        <v/>
      </c>
      <c r="M532" s="503" t="str">
        <f>IF(基本情報入力シート!X571="","",基本情報入力シート!X571)</f>
        <v/>
      </c>
      <c r="N532" s="513" t="str">
        <f>IF(基本情報入力シート!Y571="","",基本情報入力シート!Y571)</f>
        <v/>
      </c>
      <c r="O532" s="606"/>
      <c r="P532" s="610"/>
      <c r="Q532" s="610"/>
      <c r="R532" s="614" t="e">
        <v>#N/A</v>
      </c>
      <c r="S532" s="618"/>
      <c r="T532" s="623"/>
      <c r="U532" s="623"/>
      <c r="V532" s="627" t="e">
        <v>#N/A</v>
      </c>
      <c r="W532" s="634"/>
      <c r="X532" s="638"/>
      <c r="Y532" s="614" t="e">
        <v>#N/A</v>
      </c>
      <c r="Z532" s="614"/>
      <c r="AA532" s="618"/>
      <c r="AB532" s="637"/>
      <c r="AC532" s="651" t="e">
        <v>#N/A</v>
      </c>
      <c r="AD532" s="653" t="str">
        <f t="shared" si="16"/>
        <v/>
      </c>
      <c r="AE532" s="583" t="str">
        <f t="shared" si="17"/>
        <v/>
      </c>
      <c r="AF532" s="654" t="str">
        <f>IF(O532="","",'別紙様式3-2（４・５月）'!O534&amp;'別紙様式3-2（４・５月）'!P534&amp;'別紙様式3-2（４・５月）'!Q534&amp;"から"&amp;O532)</f>
        <v/>
      </c>
      <c r="AG532" s="654" t="str">
        <f>IF(OR(W532="",W532="―"),"",'別紙様式3-2（４・５月）'!O534&amp;'別紙様式3-2（４・５月）'!P534&amp;'別紙様式3-2（４・５月）'!Q534&amp;"から"&amp;W532)</f>
        <v/>
      </c>
    </row>
    <row r="533" spans="1:33" ht="24.9" customHeight="1">
      <c r="A533" s="592">
        <v>520</v>
      </c>
      <c r="B533" s="488" t="str">
        <f>IF(基本情報入力シート!C572="","",基本情報入力シート!C572)</f>
        <v/>
      </c>
      <c r="C533" s="488"/>
      <c r="D533" s="488"/>
      <c r="E533" s="488"/>
      <c r="F533" s="488"/>
      <c r="G533" s="488"/>
      <c r="H533" s="488"/>
      <c r="I533" s="488"/>
      <c r="J533" s="495" t="str">
        <f>IF(基本情報入力シート!M572="","",基本情報入力シート!M572)</f>
        <v/>
      </c>
      <c r="K533" s="495" t="str">
        <f>IF(基本情報入力シート!R572="","",基本情報入力シート!R572)</f>
        <v/>
      </c>
      <c r="L533" s="495" t="str">
        <f>IF(基本情報入力シート!W572="","",基本情報入力シート!W572)</f>
        <v/>
      </c>
      <c r="M533" s="503" t="str">
        <f>IF(基本情報入力シート!X572="","",基本情報入力シート!X572)</f>
        <v/>
      </c>
      <c r="N533" s="513" t="str">
        <f>IF(基本情報入力シート!Y572="","",基本情報入力シート!Y572)</f>
        <v/>
      </c>
      <c r="O533" s="606"/>
      <c r="P533" s="610"/>
      <c r="Q533" s="610"/>
      <c r="R533" s="614" t="e">
        <v>#N/A</v>
      </c>
      <c r="S533" s="618"/>
      <c r="T533" s="623"/>
      <c r="U533" s="623"/>
      <c r="V533" s="627" t="e">
        <v>#N/A</v>
      </c>
      <c r="W533" s="634"/>
      <c r="X533" s="638"/>
      <c r="Y533" s="614" t="e">
        <v>#N/A</v>
      </c>
      <c r="Z533" s="614"/>
      <c r="AA533" s="618"/>
      <c r="AB533" s="637"/>
      <c r="AC533" s="651" t="e">
        <v>#N/A</v>
      </c>
      <c r="AD533" s="653" t="str">
        <f t="shared" si="16"/>
        <v/>
      </c>
      <c r="AE533" s="583" t="str">
        <f t="shared" si="17"/>
        <v/>
      </c>
      <c r="AF533" s="654" t="str">
        <f>IF(O533="","",'別紙様式3-2（４・５月）'!O535&amp;'別紙様式3-2（４・５月）'!P535&amp;'別紙様式3-2（４・５月）'!Q535&amp;"から"&amp;O533)</f>
        <v/>
      </c>
      <c r="AG533" s="654" t="str">
        <f>IF(OR(W533="",W533="―"),"",'別紙様式3-2（４・５月）'!O535&amp;'別紙様式3-2（４・５月）'!P535&amp;'別紙様式3-2（４・５月）'!Q535&amp;"から"&amp;W533)</f>
        <v/>
      </c>
    </row>
    <row r="534" spans="1:33" ht="24.9" customHeight="1">
      <c r="A534" s="592">
        <v>521</v>
      </c>
      <c r="B534" s="488" t="str">
        <f>IF(基本情報入力シート!C573="","",基本情報入力シート!C573)</f>
        <v/>
      </c>
      <c r="C534" s="488"/>
      <c r="D534" s="488"/>
      <c r="E534" s="488"/>
      <c r="F534" s="488"/>
      <c r="G534" s="488"/>
      <c r="H534" s="488"/>
      <c r="I534" s="488"/>
      <c r="J534" s="495" t="str">
        <f>IF(基本情報入力シート!M573="","",基本情報入力シート!M573)</f>
        <v/>
      </c>
      <c r="K534" s="495" t="str">
        <f>IF(基本情報入力シート!R573="","",基本情報入力シート!R573)</f>
        <v/>
      </c>
      <c r="L534" s="495" t="str">
        <f>IF(基本情報入力シート!W573="","",基本情報入力シート!W573)</f>
        <v/>
      </c>
      <c r="M534" s="503" t="str">
        <f>IF(基本情報入力シート!X573="","",基本情報入力シート!X573)</f>
        <v/>
      </c>
      <c r="N534" s="513" t="str">
        <f>IF(基本情報入力シート!Y573="","",基本情報入力シート!Y573)</f>
        <v/>
      </c>
      <c r="O534" s="606"/>
      <c r="P534" s="610"/>
      <c r="Q534" s="610"/>
      <c r="R534" s="614" t="e">
        <v>#N/A</v>
      </c>
      <c r="S534" s="618"/>
      <c r="T534" s="623"/>
      <c r="U534" s="623"/>
      <c r="V534" s="627" t="e">
        <v>#N/A</v>
      </c>
      <c r="W534" s="634"/>
      <c r="X534" s="638"/>
      <c r="Y534" s="614" t="e">
        <v>#N/A</v>
      </c>
      <c r="Z534" s="614"/>
      <c r="AA534" s="618"/>
      <c r="AB534" s="637"/>
      <c r="AC534" s="651" t="e">
        <v>#N/A</v>
      </c>
      <c r="AD534" s="653" t="str">
        <f t="shared" si="16"/>
        <v/>
      </c>
      <c r="AE534" s="583" t="str">
        <f t="shared" si="17"/>
        <v/>
      </c>
      <c r="AF534" s="654" t="str">
        <f>IF(O534="","",'別紙様式3-2（４・５月）'!O536&amp;'別紙様式3-2（４・５月）'!P536&amp;'別紙様式3-2（４・５月）'!Q536&amp;"から"&amp;O534)</f>
        <v/>
      </c>
      <c r="AG534" s="654" t="str">
        <f>IF(OR(W534="",W534="―"),"",'別紙様式3-2（４・５月）'!O536&amp;'別紙様式3-2（４・５月）'!P536&amp;'別紙様式3-2（４・５月）'!Q536&amp;"から"&amp;W534)</f>
        <v/>
      </c>
    </row>
    <row r="535" spans="1:33" ht="24.9" customHeight="1">
      <c r="A535" s="592">
        <v>522</v>
      </c>
      <c r="B535" s="488" t="str">
        <f>IF(基本情報入力シート!C574="","",基本情報入力シート!C574)</f>
        <v/>
      </c>
      <c r="C535" s="488"/>
      <c r="D535" s="488"/>
      <c r="E535" s="488"/>
      <c r="F535" s="488"/>
      <c r="G535" s="488"/>
      <c r="H535" s="488"/>
      <c r="I535" s="488"/>
      <c r="J535" s="495" t="str">
        <f>IF(基本情報入力シート!M574="","",基本情報入力シート!M574)</f>
        <v/>
      </c>
      <c r="K535" s="495" t="str">
        <f>IF(基本情報入力シート!R574="","",基本情報入力シート!R574)</f>
        <v/>
      </c>
      <c r="L535" s="495" t="str">
        <f>IF(基本情報入力シート!W574="","",基本情報入力シート!W574)</f>
        <v/>
      </c>
      <c r="M535" s="503" t="str">
        <f>IF(基本情報入力シート!X574="","",基本情報入力シート!X574)</f>
        <v/>
      </c>
      <c r="N535" s="513" t="str">
        <f>IF(基本情報入力シート!Y574="","",基本情報入力シート!Y574)</f>
        <v/>
      </c>
      <c r="O535" s="606"/>
      <c r="P535" s="610"/>
      <c r="Q535" s="610"/>
      <c r="R535" s="614" t="e">
        <v>#N/A</v>
      </c>
      <c r="S535" s="618"/>
      <c r="T535" s="623"/>
      <c r="U535" s="623"/>
      <c r="V535" s="627" t="e">
        <v>#N/A</v>
      </c>
      <c r="W535" s="634"/>
      <c r="X535" s="638"/>
      <c r="Y535" s="614" t="e">
        <v>#N/A</v>
      </c>
      <c r="Z535" s="614"/>
      <c r="AA535" s="618"/>
      <c r="AB535" s="637"/>
      <c r="AC535" s="651" t="e">
        <v>#N/A</v>
      </c>
      <c r="AD535" s="653" t="str">
        <f t="shared" si="16"/>
        <v/>
      </c>
      <c r="AE535" s="583" t="str">
        <f t="shared" si="17"/>
        <v/>
      </c>
      <c r="AF535" s="654" t="str">
        <f>IF(O535="","",'別紙様式3-2（４・５月）'!O537&amp;'別紙様式3-2（４・５月）'!P537&amp;'別紙様式3-2（４・５月）'!Q537&amp;"から"&amp;O535)</f>
        <v/>
      </c>
      <c r="AG535" s="654" t="str">
        <f>IF(OR(W535="",W535="―"),"",'別紙様式3-2（４・５月）'!O537&amp;'別紙様式3-2（４・５月）'!P537&amp;'別紙様式3-2（４・５月）'!Q537&amp;"から"&amp;W535)</f>
        <v/>
      </c>
    </row>
    <row r="536" spans="1:33" ht="24.9" customHeight="1">
      <c r="A536" s="592">
        <v>523</v>
      </c>
      <c r="B536" s="488" t="str">
        <f>IF(基本情報入力シート!C575="","",基本情報入力シート!C575)</f>
        <v/>
      </c>
      <c r="C536" s="488"/>
      <c r="D536" s="488"/>
      <c r="E536" s="488"/>
      <c r="F536" s="488"/>
      <c r="G536" s="488"/>
      <c r="H536" s="488"/>
      <c r="I536" s="488"/>
      <c r="J536" s="495" t="str">
        <f>IF(基本情報入力シート!M575="","",基本情報入力シート!M575)</f>
        <v/>
      </c>
      <c r="K536" s="495" t="str">
        <f>IF(基本情報入力シート!R575="","",基本情報入力シート!R575)</f>
        <v/>
      </c>
      <c r="L536" s="495" t="str">
        <f>IF(基本情報入力シート!W575="","",基本情報入力シート!W575)</f>
        <v/>
      </c>
      <c r="M536" s="503" t="str">
        <f>IF(基本情報入力シート!X575="","",基本情報入力シート!X575)</f>
        <v/>
      </c>
      <c r="N536" s="513" t="str">
        <f>IF(基本情報入力シート!Y575="","",基本情報入力シート!Y575)</f>
        <v/>
      </c>
      <c r="O536" s="606"/>
      <c r="P536" s="610"/>
      <c r="Q536" s="610"/>
      <c r="R536" s="614" t="e">
        <v>#N/A</v>
      </c>
      <c r="S536" s="618"/>
      <c r="T536" s="623"/>
      <c r="U536" s="623"/>
      <c r="V536" s="627" t="e">
        <v>#N/A</v>
      </c>
      <c r="W536" s="634"/>
      <c r="X536" s="638"/>
      <c r="Y536" s="614" t="e">
        <v>#N/A</v>
      </c>
      <c r="Z536" s="614"/>
      <c r="AA536" s="618"/>
      <c r="AB536" s="637"/>
      <c r="AC536" s="651" t="e">
        <v>#N/A</v>
      </c>
      <c r="AD536" s="653" t="str">
        <f t="shared" si="16"/>
        <v/>
      </c>
      <c r="AE536" s="583" t="str">
        <f t="shared" si="17"/>
        <v/>
      </c>
      <c r="AF536" s="654" t="str">
        <f>IF(O536="","",'別紙様式3-2（４・５月）'!O538&amp;'別紙様式3-2（４・５月）'!P538&amp;'別紙様式3-2（４・５月）'!Q538&amp;"から"&amp;O536)</f>
        <v/>
      </c>
      <c r="AG536" s="654" t="str">
        <f>IF(OR(W536="",W536="―"),"",'別紙様式3-2（４・５月）'!O538&amp;'別紙様式3-2（４・５月）'!P538&amp;'別紙様式3-2（４・５月）'!Q538&amp;"から"&amp;W536)</f>
        <v/>
      </c>
    </row>
    <row r="537" spans="1:33" ht="24.9" customHeight="1">
      <c r="A537" s="592">
        <v>524</v>
      </c>
      <c r="B537" s="488" t="str">
        <f>IF(基本情報入力シート!C576="","",基本情報入力シート!C576)</f>
        <v/>
      </c>
      <c r="C537" s="488"/>
      <c r="D537" s="488"/>
      <c r="E537" s="488"/>
      <c r="F537" s="488"/>
      <c r="G537" s="488"/>
      <c r="H537" s="488"/>
      <c r="I537" s="488"/>
      <c r="J537" s="495" t="str">
        <f>IF(基本情報入力シート!M576="","",基本情報入力シート!M576)</f>
        <v/>
      </c>
      <c r="K537" s="495" t="str">
        <f>IF(基本情報入力シート!R576="","",基本情報入力シート!R576)</f>
        <v/>
      </c>
      <c r="L537" s="495" t="str">
        <f>IF(基本情報入力シート!W576="","",基本情報入力シート!W576)</f>
        <v/>
      </c>
      <c r="M537" s="503" t="str">
        <f>IF(基本情報入力シート!X576="","",基本情報入力シート!X576)</f>
        <v/>
      </c>
      <c r="N537" s="513" t="str">
        <f>IF(基本情報入力シート!Y576="","",基本情報入力シート!Y576)</f>
        <v/>
      </c>
      <c r="O537" s="606"/>
      <c r="P537" s="610"/>
      <c r="Q537" s="610"/>
      <c r="R537" s="614" t="e">
        <v>#N/A</v>
      </c>
      <c r="S537" s="618"/>
      <c r="T537" s="623"/>
      <c r="U537" s="623"/>
      <c r="V537" s="627" t="e">
        <v>#N/A</v>
      </c>
      <c r="W537" s="634"/>
      <c r="X537" s="638"/>
      <c r="Y537" s="614" t="e">
        <v>#N/A</v>
      </c>
      <c r="Z537" s="614"/>
      <c r="AA537" s="618"/>
      <c r="AB537" s="637"/>
      <c r="AC537" s="651" t="e">
        <v>#N/A</v>
      </c>
      <c r="AD537" s="653" t="str">
        <f t="shared" si="16"/>
        <v/>
      </c>
      <c r="AE537" s="583" t="str">
        <f t="shared" si="17"/>
        <v/>
      </c>
      <c r="AF537" s="654" t="str">
        <f>IF(O537="","",'別紙様式3-2（４・５月）'!O539&amp;'別紙様式3-2（４・５月）'!P539&amp;'別紙様式3-2（４・５月）'!Q539&amp;"から"&amp;O537)</f>
        <v/>
      </c>
      <c r="AG537" s="654" t="str">
        <f>IF(OR(W537="",W537="―"),"",'別紙様式3-2（４・５月）'!O539&amp;'別紙様式3-2（４・５月）'!P539&amp;'別紙様式3-2（４・５月）'!Q539&amp;"から"&amp;W537)</f>
        <v/>
      </c>
    </row>
    <row r="538" spans="1:33" ht="24.9" customHeight="1">
      <c r="A538" s="592">
        <v>525</v>
      </c>
      <c r="B538" s="488" t="str">
        <f>IF(基本情報入力シート!C577="","",基本情報入力シート!C577)</f>
        <v/>
      </c>
      <c r="C538" s="488"/>
      <c r="D538" s="488"/>
      <c r="E538" s="488"/>
      <c r="F538" s="488"/>
      <c r="G538" s="488"/>
      <c r="H538" s="488"/>
      <c r="I538" s="488"/>
      <c r="J538" s="495" t="str">
        <f>IF(基本情報入力シート!M577="","",基本情報入力シート!M577)</f>
        <v/>
      </c>
      <c r="K538" s="495" t="str">
        <f>IF(基本情報入力シート!R577="","",基本情報入力シート!R577)</f>
        <v/>
      </c>
      <c r="L538" s="495" t="str">
        <f>IF(基本情報入力シート!W577="","",基本情報入力シート!W577)</f>
        <v/>
      </c>
      <c r="M538" s="503" t="str">
        <f>IF(基本情報入力シート!X577="","",基本情報入力シート!X577)</f>
        <v/>
      </c>
      <c r="N538" s="513" t="str">
        <f>IF(基本情報入力シート!Y577="","",基本情報入力シート!Y577)</f>
        <v/>
      </c>
      <c r="O538" s="606"/>
      <c r="P538" s="610"/>
      <c r="Q538" s="610"/>
      <c r="R538" s="614" t="e">
        <v>#N/A</v>
      </c>
      <c r="S538" s="618"/>
      <c r="T538" s="623"/>
      <c r="U538" s="623"/>
      <c r="V538" s="627" t="e">
        <v>#N/A</v>
      </c>
      <c r="W538" s="634"/>
      <c r="X538" s="638"/>
      <c r="Y538" s="614" t="e">
        <v>#N/A</v>
      </c>
      <c r="Z538" s="614"/>
      <c r="AA538" s="618"/>
      <c r="AB538" s="637"/>
      <c r="AC538" s="651" t="e">
        <v>#N/A</v>
      </c>
      <c r="AD538" s="653" t="str">
        <f t="shared" si="16"/>
        <v/>
      </c>
      <c r="AE538" s="583" t="str">
        <f t="shared" si="17"/>
        <v/>
      </c>
      <c r="AF538" s="654" t="str">
        <f>IF(O538="","",'別紙様式3-2（４・５月）'!O540&amp;'別紙様式3-2（４・５月）'!P540&amp;'別紙様式3-2（４・５月）'!Q540&amp;"から"&amp;O538)</f>
        <v/>
      </c>
      <c r="AG538" s="654" t="str">
        <f>IF(OR(W538="",W538="―"),"",'別紙様式3-2（４・５月）'!O540&amp;'別紙様式3-2（４・５月）'!P540&amp;'別紙様式3-2（４・５月）'!Q540&amp;"から"&amp;W538)</f>
        <v/>
      </c>
    </row>
    <row r="539" spans="1:33" ht="24.9" customHeight="1">
      <c r="A539" s="592">
        <v>526</v>
      </c>
      <c r="B539" s="488" t="str">
        <f>IF(基本情報入力シート!C578="","",基本情報入力シート!C578)</f>
        <v/>
      </c>
      <c r="C539" s="488"/>
      <c r="D539" s="488"/>
      <c r="E539" s="488"/>
      <c r="F539" s="488"/>
      <c r="G539" s="488"/>
      <c r="H539" s="488"/>
      <c r="I539" s="488"/>
      <c r="J539" s="495" t="str">
        <f>IF(基本情報入力シート!M578="","",基本情報入力シート!M578)</f>
        <v/>
      </c>
      <c r="K539" s="495" t="str">
        <f>IF(基本情報入力シート!R578="","",基本情報入力シート!R578)</f>
        <v/>
      </c>
      <c r="L539" s="495" t="str">
        <f>IF(基本情報入力シート!W578="","",基本情報入力シート!W578)</f>
        <v/>
      </c>
      <c r="M539" s="503" t="str">
        <f>IF(基本情報入力シート!X578="","",基本情報入力シート!X578)</f>
        <v/>
      </c>
      <c r="N539" s="513" t="str">
        <f>IF(基本情報入力シート!Y578="","",基本情報入力シート!Y578)</f>
        <v/>
      </c>
      <c r="O539" s="606"/>
      <c r="P539" s="610"/>
      <c r="Q539" s="610"/>
      <c r="R539" s="614" t="e">
        <v>#N/A</v>
      </c>
      <c r="S539" s="618"/>
      <c r="T539" s="623"/>
      <c r="U539" s="623"/>
      <c r="V539" s="627" t="e">
        <v>#N/A</v>
      </c>
      <c r="W539" s="634"/>
      <c r="X539" s="638"/>
      <c r="Y539" s="614" t="e">
        <v>#N/A</v>
      </c>
      <c r="Z539" s="614"/>
      <c r="AA539" s="618"/>
      <c r="AB539" s="637"/>
      <c r="AC539" s="651" t="e">
        <v>#N/A</v>
      </c>
      <c r="AD539" s="653" t="str">
        <f t="shared" si="16"/>
        <v/>
      </c>
      <c r="AE539" s="583" t="str">
        <f t="shared" si="17"/>
        <v/>
      </c>
      <c r="AF539" s="654" t="str">
        <f>IF(O539="","",'別紙様式3-2（４・５月）'!O541&amp;'別紙様式3-2（４・５月）'!P541&amp;'別紙様式3-2（４・５月）'!Q541&amp;"から"&amp;O539)</f>
        <v/>
      </c>
      <c r="AG539" s="654" t="str">
        <f>IF(OR(W539="",W539="―"),"",'別紙様式3-2（４・５月）'!O541&amp;'別紙様式3-2（４・５月）'!P541&amp;'別紙様式3-2（４・５月）'!Q541&amp;"から"&amp;W539)</f>
        <v/>
      </c>
    </row>
    <row r="540" spans="1:33" ht="24.9" customHeight="1">
      <c r="A540" s="592">
        <v>527</v>
      </c>
      <c r="B540" s="488" t="str">
        <f>IF(基本情報入力シート!C579="","",基本情報入力シート!C579)</f>
        <v/>
      </c>
      <c r="C540" s="488"/>
      <c r="D540" s="488"/>
      <c r="E540" s="488"/>
      <c r="F540" s="488"/>
      <c r="G540" s="488"/>
      <c r="H540" s="488"/>
      <c r="I540" s="488"/>
      <c r="J540" s="495" t="str">
        <f>IF(基本情報入力シート!M579="","",基本情報入力シート!M579)</f>
        <v/>
      </c>
      <c r="K540" s="495" t="str">
        <f>IF(基本情報入力シート!R579="","",基本情報入力シート!R579)</f>
        <v/>
      </c>
      <c r="L540" s="495" t="str">
        <f>IF(基本情報入力シート!W579="","",基本情報入力シート!W579)</f>
        <v/>
      </c>
      <c r="M540" s="503" t="str">
        <f>IF(基本情報入力シート!X579="","",基本情報入力シート!X579)</f>
        <v/>
      </c>
      <c r="N540" s="513" t="str">
        <f>IF(基本情報入力シート!Y579="","",基本情報入力シート!Y579)</f>
        <v/>
      </c>
      <c r="O540" s="606"/>
      <c r="P540" s="610"/>
      <c r="Q540" s="610"/>
      <c r="R540" s="614" t="e">
        <v>#N/A</v>
      </c>
      <c r="S540" s="618"/>
      <c r="T540" s="623"/>
      <c r="U540" s="623"/>
      <c r="V540" s="627" t="e">
        <v>#N/A</v>
      </c>
      <c r="W540" s="634"/>
      <c r="X540" s="638"/>
      <c r="Y540" s="614" t="e">
        <v>#N/A</v>
      </c>
      <c r="Z540" s="614"/>
      <c r="AA540" s="618"/>
      <c r="AB540" s="637"/>
      <c r="AC540" s="651" t="e">
        <v>#N/A</v>
      </c>
      <c r="AD540" s="653" t="str">
        <f t="shared" si="16"/>
        <v/>
      </c>
      <c r="AE540" s="583" t="str">
        <f t="shared" si="17"/>
        <v/>
      </c>
      <c r="AF540" s="654" t="str">
        <f>IF(O540="","",'別紙様式3-2（４・５月）'!O542&amp;'別紙様式3-2（４・５月）'!P542&amp;'別紙様式3-2（４・５月）'!Q542&amp;"から"&amp;O540)</f>
        <v/>
      </c>
      <c r="AG540" s="654" t="str">
        <f>IF(OR(W540="",W540="―"),"",'別紙様式3-2（４・５月）'!O542&amp;'別紙様式3-2（４・５月）'!P542&amp;'別紙様式3-2（４・５月）'!Q542&amp;"から"&amp;W540)</f>
        <v/>
      </c>
    </row>
    <row r="541" spans="1:33" ht="24.9" customHeight="1">
      <c r="A541" s="592">
        <v>528</v>
      </c>
      <c r="B541" s="488" t="str">
        <f>IF(基本情報入力シート!C580="","",基本情報入力シート!C580)</f>
        <v/>
      </c>
      <c r="C541" s="488"/>
      <c r="D541" s="488"/>
      <c r="E541" s="488"/>
      <c r="F541" s="488"/>
      <c r="G541" s="488"/>
      <c r="H541" s="488"/>
      <c r="I541" s="488"/>
      <c r="J541" s="495" t="str">
        <f>IF(基本情報入力シート!M580="","",基本情報入力シート!M580)</f>
        <v/>
      </c>
      <c r="K541" s="495" t="str">
        <f>IF(基本情報入力シート!R580="","",基本情報入力シート!R580)</f>
        <v/>
      </c>
      <c r="L541" s="495" t="str">
        <f>IF(基本情報入力シート!W580="","",基本情報入力シート!W580)</f>
        <v/>
      </c>
      <c r="M541" s="503" t="str">
        <f>IF(基本情報入力シート!X580="","",基本情報入力シート!X580)</f>
        <v/>
      </c>
      <c r="N541" s="513" t="str">
        <f>IF(基本情報入力シート!Y580="","",基本情報入力シート!Y580)</f>
        <v/>
      </c>
      <c r="O541" s="606"/>
      <c r="P541" s="610"/>
      <c r="Q541" s="610"/>
      <c r="R541" s="614" t="e">
        <v>#N/A</v>
      </c>
      <c r="S541" s="618"/>
      <c r="T541" s="623"/>
      <c r="U541" s="623"/>
      <c r="V541" s="627" t="e">
        <v>#N/A</v>
      </c>
      <c r="W541" s="634"/>
      <c r="X541" s="638"/>
      <c r="Y541" s="614" t="e">
        <v>#N/A</v>
      </c>
      <c r="Z541" s="614"/>
      <c r="AA541" s="618"/>
      <c r="AB541" s="637"/>
      <c r="AC541" s="651" t="e">
        <v>#N/A</v>
      </c>
      <c r="AD541" s="653" t="str">
        <f t="shared" si="16"/>
        <v/>
      </c>
      <c r="AE541" s="583" t="str">
        <f t="shared" si="17"/>
        <v/>
      </c>
      <c r="AF541" s="654" t="str">
        <f>IF(O541="","",'別紙様式3-2（４・５月）'!O543&amp;'別紙様式3-2（４・５月）'!P543&amp;'別紙様式3-2（４・５月）'!Q543&amp;"から"&amp;O541)</f>
        <v/>
      </c>
      <c r="AG541" s="654" t="str">
        <f>IF(OR(W541="",W541="―"),"",'別紙様式3-2（４・５月）'!O543&amp;'別紙様式3-2（４・５月）'!P543&amp;'別紙様式3-2（４・５月）'!Q543&amp;"から"&amp;W541)</f>
        <v/>
      </c>
    </row>
    <row r="542" spans="1:33" ht="24.9" customHeight="1">
      <c r="A542" s="592">
        <v>529</v>
      </c>
      <c r="B542" s="488" t="str">
        <f>IF(基本情報入力シート!C581="","",基本情報入力シート!C581)</f>
        <v/>
      </c>
      <c r="C542" s="488"/>
      <c r="D542" s="488"/>
      <c r="E542" s="488"/>
      <c r="F542" s="488"/>
      <c r="G542" s="488"/>
      <c r="H542" s="488"/>
      <c r="I542" s="488"/>
      <c r="J542" s="495" t="str">
        <f>IF(基本情報入力シート!M581="","",基本情報入力シート!M581)</f>
        <v/>
      </c>
      <c r="K542" s="495" t="str">
        <f>IF(基本情報入力シート!R581="","",基本情報入力シート!R581)</f>
        <v/>
      </c>
      <c r="L542" s="495" t="str">
        <f>IF(基本情報入力シート!W581="","",基本情報入力シート!W581)</f>
        <v/>
      </c>
      <c r="M542" s="503" t="str">
        <f>IF(基本情報入力シート!X581="","",基本情報入力シート!X581)</f>
        <v/>
      </c>
      <c r="N542" s="513" t="str">
        <f>IF(基本情報入力シート!Y581="","",基本情報入力シート!Y581)</f>
        <v/>
      </c>
      <c r="O542" s="606"/>
      <c r="P542" s="610"/>
      <c r="Q542" s="610"/>
      <c r="R542" s="614" t="e">
        <v>#N/A</v>
      </c>
      <c r="S542" s="618"/>
      <c r="T542" s="623"/>
      <c r="U542" s="623"/>
      <c r="V542" s="627" t="e">
        <v>#N/A</v>
      </c>
      <c r="W542" s="634"/>
      <c r="X542" s="638"/>
      <c r="Y542" s="614" t="e">
        <v>#N/A</v>
      </c>
      <c r="Z542" s="614"/>
      <c r="AA542" s="618"/>
      <c r="AB542" s="637"/>
      <c r="AC542" s="651" t="e">
        <v>#N/A</v>
      </c>
      <c r="AD542" s="653" t="str">
        <f t="shared" si="16"/>
        <v/>
      </c>
      <c r="AE542" s="583" t="str">
        <f t="shared" si="17"/>
        <v/>
      </c>
      <c r="AF542" s="654" t="str">
        <f>IF(O542="","",'別紙様式3-2（４・５月）'!O544&amp;'別紙様式3-2（４・５月）'!P544&amp;'別紙様式3-2（４・５月）'!Q544&amp;"から"&amp;O542)</f>
        <v/>
      </c>
      <c r="AG542" s="654" t="str">
        <f>IF(OR(W542="",W542="―"),"",'別紙様式3-2（４・５月）'!O544&amp;'別紙様式3-2（４・５月）'!P544&amp;'別紙様式3-2（４・５月）'!Q544&amp;"から"&amp;W542)</f>
        <v/>
      </c>
    </row>
    <row r="543" spans="1:33" ht="24.9" customHeight="1">
      <c r="A543" s="592">
        <v>530</v>
      </c>
      <c r="B543" s="488" t="str">
        <f>IF(基本情報入力シート!C582="","",基本情報入力シート!C582)</f>
        <v/>
      </c>
      <c r="C543" s="488"/>
      <c r="D543" s="488"/>
      <c r="E543" s="488"/>
      <c r="F543" s="488"/>
      <c r="G543" s="488"/>
      <c r="H543" s="488"/>
      <c r="I543" s="488"/>
      <c r="J543" s="495" t="str">
        <f>IF(基本情報入力シート!M582="","",基本情報入力シート!M582)</f>
        <v/>
      </c>
      <c r="K543" s="495" t="str">
        <f>IF(基本情報入力シート!R582="","",基本情報入力シート!R582)</f>
        <v/>
      </c>
      <c r="L543" s="495" t="str">
        <f>IF(基本情報入力シート!W582="","",基本情報入力シート!W582)</f>
        <v/>
      </c>
      <c r="M543" s="503" t="str">
        <f>IF(基本情報入力シート!X582="","",基本情報入力シート!X582)</f>
        <v/>
      </c>
      <c r="N543" s="513" t="str">
        <f>IF(基本情報入力シート!Y582="","",基本情報入力シート!Y582)</f>
        <v/>
      </c>
      <c r="O543" s="606"/>
      <c r="P543" s="610"/>
      <c r="Q543" s="610"/>
      <c r="R543" s="614" t="e">
        <v>#N/A</v>
      </c>
      <c r="S543" s="618"/>
      <c r="T543" s="623"/>
      <c r="U543" s="623"/>
      <c r="V543" s="627" t="e">
        <v>#N/A</v>
      </c>
      <c r="W543" s="634"/>
      <c r="X543" s="638"/>
      <c r="Y543" s="614" t="e">
        <v>#N/A</v>
      </c>
      <c r="Z543" s="614"/>
      <c r="AA543" s="618"/>
      <c r="AB543" s="637"/>
      <c r="AC543" s="651" t="e">
        <v>#N/A</v>
      </c>
      <c r="AD543" s="653" t="str">
        <f t="shared" si="16"/>
        <v/>
      </c>
      <c r="AE543" s="583" t="str">
        <f t="shared" si="17"/>
        <v/>
      </c>
      <c r="AF543" s="654" t="str">
        <f>IF(O543="","",'別紙様式3-2（４・５月）'!O545&amp;'別紙様式3-2（４・５月）'!P545&amp;'別紙様式3-2（４・５月）'!Q545&amp;"から"&amp;O543)</f>
        <v/>
      </c>
      <c r="AG543" s="654" t="str">
        <f>IF(OR(W543="",W543="―"),"",'別紙様式3-2（４・５月）'!O545&amp;'別紙様式3-2（４・５月）'!P545&amp;'別紙様式3-2（４・５月）'!Q545&amp;"から"&amp;W543)</f>
        <v/>
      </c>
    </row>
    <row r="544" spans="1:33" ht="24.9" customHeight="1">
      <c r="A544" s="592">
        <v>531</v>
      </c>
      <c r="B544" s="488" t="str">
        <f>IF(基本情報入力シート!C583="","",基本情報入力シート!C583)</f>
        <v/>
      </c>
      <c r="C544" s="488"/>
      <c r="D544" s="488"/>
      <c r="E544" s="488"/>
      <c r="F544" s="488"/>
      <c r="G544" s="488"/>
      <c r="H544" s="488"/>
      <c r="I544" s="488"/>
      <c r="J544" s="495" t="str">
        <f>IF(基本情報入力シート!M583="","",基本情報入力シート!M583)</f>
        <v/>
      </c>
      <c r="K544" s="495" t="str">
        <f>IF(基本情報入力シート!R583="","",基本情報入力シート!R583)</f>
        <v/>
      </c>
      <c r="L544" s="495" t="str">
        <f>IF(基本情報入力シート!W583="","",基本情報入力シート!W583)</f>
        <v/>
      </c>
      <c r="M544" s="503" t="str">
        <f>IF(基本情報入力シート!X583="","",基本情報入力シート!X583)</f>
        <v/>
      </c>
      <c r="N544" s="513" t="str">
        <f>IF(基本情報入力シート!Y583="","",基本情報入力シート!Y583)</f>
        <v/>
      </c>
      <c r="O544" s="606"/>
      <c r="P544" s="610"/>
      <c r="Q544" s="610"/>
      <c r="R544" s="614" t="e">
        <v>#N/A</v>
      </c>
      <c r="S544" s="618"/>
      <c r="T544" s="623"/>
      <c r="U544" s="623"/>
      <c r="V544" s="627" t="e">
        <v>#N/A</v>
      </c>
      <c r="W544" s="634"/>
      <c r="X544" s="638"/>
      <c r="Y544" s="614" t="e">
        <v>#N/A</v>
      </c>
      <c r="Z544" s="614"/>
      <c r="AA544" s="618"/>
      <c r="AB544" s="637"/>
      <c r="AC544" s="651" t="e">
        <v>#N/A</v>
      </c>
      <c r="AD544" s="653" t="str">
        <f t="shared" si="16"/>
        <v/>
      </c>
      <c r="AE544" s="583" t="str">
        <f t="shared" si="17"/>
        <v/>
      </c>
      <c r="AF544" s="654" t="str">
        <f>IF(O544="","",'別紙様式3-2（４・５月）'!O546&amp;'別紙様式3-2（４・５月）'!P546&amp;'別紙様式3-2（４・５月）'!Q546&amp;"から"&amp;O544)</f>
        <v/>
      </c>
      <c r="AG544" s="654" t="str">
        <f>IF(OR(W544="",W544="―"),"",'別紙様式3-2（４・５月）'!O546&amp;'別紙様式3-2（４・５月）'!P546&amp;'別紙様式3-2（４・５月）'!Q546&amp;"から"&amp;W544)</f>
        <v/>
      </c>
    </row>
    <row r="545" spans="1:33" ht="24.9" customHeight="1">
      <c r="A545" s="592">
        <v>532</v>
      </c>
      <c r="B545" s="488" t="str">
        <f>IF(基本情報入力シート!C584="","",基本情報入力シート!C584)</f>
        <v/>
      </c>
      <c r="C545" s="488"/>
      <c r="D545" s="488"/>
      <c r="E545" s="488"/>
      <c r="F545" s="488"/>
      <c r="G545" s="488"/>
      <c r="H545" s="488"/>
      <c r="I545" s="488"/>
      <c r="J545" s="495" t="str">
        <f>IF(基本情報入力シート!M584="","",基本情報入力シート!M584)</f>
        <v/>
      </c>
      <c r="K545" s="495" t="str">
        <f>IF(基本情報入力シート!R584="","",基本情報入力シート!R584)</f>
        <v/>
      </c>
      <c r="L545" s="495" t="str">
        <f>IF(基本情報入力シート!W584="","",基本情報入力シート!W584)</f>
        <v/>
      </c>
      <c r="M545" s="503" t="str">
        <f>IF(基本情報入力シート!X584="","",基本情報入力シート!X584)</f>
        <v/>
      </c>
      <c r="N545" s="513" t="str">
        <f>IF(基本情報入力シート!Y584="","",基本情報入力シート!Y584)</f>
        <v/>
      </c>
      <c r="O545" s="606"/>
      <c r="P545" s="610"/>
      <c r="Q545" s="610"/>
      <c r="R545" s="614" t="e">
        <v>#N/A</v>
      </c>
      <c r="S545" s="618"/>
      <c r="T545" s="623"/>
      <c r="U545" s="623"/>
      <c r="V545" s="627" t="e">
        <v>#N/A</v>
      </c>
      <c r="W545" s="634"/>
      <c r="X545" s="638"/>
      <c r="Y545" s="614" t="e">
        <v>#N/A</v>
      </c>
      <c r="Z545" s="614"/>
      <c r="AA545" s="618"/>
      <c r="AB545" s="637"/>
      <c r="AC545" s="651" t="e">
        <v>#N/A</v>
      </c>
      <c r="AD545" s="653" t="str">
        <f t="shared" si="16"/>
        <v/>
      </c>
      <c r="AE545" s="583" t="str">
        <f t="shared" si="17"/>
        <v/>
      </c>
      <c r="AF545" s="654" t="str">
        <f>IF(O545="","",'別紙様式3-2（４・５月）'!O547&amp;'別紙様式3-2（４・５月）'!P547&amp;'別紙様式3-2（４・５月）'!Q547&amp;"から"&amp;O545)</f>
        <v/>
      </c>
      <c r="AG545" s="654" t="str">
        <f>IF(OR(W545="",W545="―"),"",'別紙様式3-2（４・５月）'!O547&amp;'別紙様式3-2（４・５月）'!P547&amp;'別紙様式3-2（４・５月）'!Q547&amp;"から"&amp;W545)</f>
        <v/>
      </c>
    </row>
    <row r="546" spans="1:33" ht="24.9" customHeight="1">
      <c r="A546" s="592">
        <v>533</v>
      </c>
      <c r="B546" s="488" t="str">
        <f>IF(基本情報入力シート!C585="","",基本情報入力シート!C585)</f>
        <v/>
      </c>
      <c r="C546" s="488"/>
      <c r="D546" s="488"/>
      <c r="E546" s="488"/>
      <c r="F546" s="488"/>
      <c r="G546" s="488"/>
      <c r="H546" s="488"/>
      <c r="I546" s="488"/>
      <c r="J546" s="495" t="str">
        <f>IF(基本情報入力シート!M585="","",基本情報入力シート!M585)</f>
        <v/>
      </c>
      <c r="K546" s="495" t="str">
        <f>IF(基本情報入力シート!R585="","",基本情報入力シート!R585)</f>
        <v/>
      </c>
      <c r="L546" s="495" t="str">
        <f>IF(基本情報入力シート!W585="","",基本情報入力シート!W585)</f>
        <v/>
      </c>
      <c r="M546" s="503" t="str">
        <f>IF(基本情報入力シート!X585="","",基本情報入力シート!X585)</f>
        <v/>
      </c>
      <c r="N546" s="513" t="str">
        <f>IF(基本情報入力シート!Y585="","",基本情報入力シート!Y585)</f>
        <v/>
      </c>
      <c r="O546" s="606"/>
      <c r="P546" s="610"/>
      <c r="Q546" s="610"/>
      <c r="R546" s="614" t="e">
        <v>#N/A</v>
      </c>
      <c r="S546" s="618"/>
      <c r="T546" s="623"/>
      <c r="U546" s="623"/>
      <c r="V546" s="627" t="e">
        <v>#N/A</v>
      </c>
      <c r="W546" s="634"/>
      <c r="X546" s="638"/>
      <c r="Y546" s="614" t="e">
        <v>#N/A</v>
      </c>
      <c r="Z546" s="614"/>
      <c r="AA546" s="618"/>
      <c r="AB546" s="637"/>
      <c r="AC546" s="651" t="e">
        <v>#N/A</v>
      </c>
      <c r="AD546" s="653" t="str">
        <f t="shared" si="16"/>
        <v/>
      </c>
      <c r="AE546" s="583" t="str">
        <f t="shared" si="17"/>
        <v/>
      </c>
      <c r="AF546" s="654" t="str">
        <f>IF(O546="","",'別紙様式3-2（４・５月）'!O548&amp;'別紙様式3-2（４・５月）'!P548&amp;'別紙様式3-2（４・５月）'!Q548&amp;"から"&amp;O546)</f>
        <v/>
      </c>
      <c r="AG546" s="654" t="str">
        <f>IF(OR(W546="",W546="―"),"",'別紙様式3-2（４・５月）'!O548&amp;'別紙様式3-2（４・５月）'!P548&amp;'別紙様式3-2（４・５月）'!Q548&amp;"から"&amp;W546)</f>
        <v/>
      </c>
    </row>
    <row r="547" spans="1:33" ht="24.9" customHeight="1">
      <c r="A547" s="592">
        <v>534</v>
      </c>
      <c r="B547" s="488" t="str">
        <f>IF(基本情報入力シート!C586="","",基本情報入力シート!C586)</f>
        <v/>
      </c>
      <c r="C547" s="488"/>
      <c r="D547" s="488"/>
      <c r="E547" s="488"/>
      <c r="F547" s="488"/>
      <c r="G547" s="488"/>
      <c r="H547" s="488"/>
      <c r="I547" s="488"/>
      <c r="J547" s="495" t="str">
        <f>IF(基本情報入力シート!M586="","",基本情報入力シート!M586)</f>
        <v/>
      </c>
      <c r="K547" s="495" t="str">
        <f>IF(基本情報入力シート!R586="","",基本情報入力シート!R586)</f>
        <v/>
      </c>
      <c r="L547" s="495" t="str">
        <f>IF(基本情報入力シート!W586="","",基本情報入力シート!W586)</f>
        <v/>
      </c>
      <c r="M547" s="503" t="str">
        <f>IF(基本情報入力シート!X586="","",基本情報入力シート!X586)</f>
        <v/>
      </c>
      <c r="N547" s="513" t="str">
        <f>IF(基本情報入力シート!Y586="","",基本情報入力シート!Y586)</f>
        <v/>
      </c>
      <c r="O547" s="606"/>
      <c r="P547" s="610"/>
      <c r="Q547" s="610"/>
      <c r="R547" s="614" t="e">
        <v>#N/A</v>
      </c>
      <c r="S547" s="618"/>
      <c r="T547" s="623"/>
      <c r="U547" s="623"/>
      <c r="V547" s="627" t="e">
        <v>#N/A</v>
      </c>
      <c r="W547" s="634"/>
      <c r="X547" s="638"/>
      <c r="Y547" s="614" t="e">
        <v>#N/A</v>
      </c>
      <c r="Z547" s="614"/>
      <c r="AA547" s="618"/>
      <c r="AB547" s="637"/>
      <c r="AC547" s="651" t="e">
        <v>#N/A</v>
      </c>
      <c r="AD547" s="653" t="str">
        <f t="shared" si="16"/>
        <v/>
      </c>
      <c r="AE547" s="583" t="str">
        <f t="shared" si="17"/>
        <v/>
      </c>
      <c r="AF547" s="654" t="str">
        <f>IF(O547="","",'別紙様式3-2（４・５月）'!O549&amp;'別紙様式3-2（４・５月）'!P549&amp;'別紙様式3-2（４・５月）'!Q549&amp;"から"&amp;O547)</f>
        <v/>
      </c>
      <c r="AG547" s="654" t="str">
        <f>IF(OR(W547="",W547="―"),"",'別紙様式3-2（４・５月）'!O549&amp;'別紙様式3-2（４・５月）'!P549&amp;'別紙様式3-2（４・５月）'!Q549&amp;"から"&amp;W547)</f>
        <v/>
      </c>
    </row>
    <row r="548" spans="1:33" ht="24.9" customHeight="1">
      <c r="A548" s="592">
        <v>535</v>
      </c>
      <c r="B548" s="488" t="str">
        <f>IF(基本情報入力シート!C587="","",基本情報入力シート!C587)</f>
        <v/>
      </c>
      <c r="C548" s="488"/>
      <c r="D548" s="488"/>
      <c r="E548" s="488"/>
      <c r="F548" s="488"/>
      <c r="G548" s="488"/>
      <c r="H548" s="488"/>
      <c r="I548" s="488"/>
      <c r="J548" s="495" t="str">
        <f>IF(基本情報入力シート!M587="","",基本情報入力シート!M587)</f>
        <v/>
      </c>
      <c r="K548" s="495" t="str">
        <f>IF(基本情報入力シート!R587="","",基本情報入力シート!R587)</f>
        <v/>
      </c>
      <c r="L548" s="495" t="str">
        <f>IF(基本情報入力シート!W587="","",基本情報入力シート!W587)</f>
        <v/>
      </c>
      <c r="M548" s="503" t="str">
        <f>IF(基本情報入力シート!X587="","",基本情報入力シート!X587)</f>
        <v/>
      </c>
      <c r="N548" s="513" t="str">
        <f>IF(基本情報入力シート!Y587="","",基本情報入力シート!Y587)</f>
        <v/>
      </c>
      <c r="O548" s="606"/>
      <c r="P548" s="610"/>
      <c r="Q548" s="610"/>
      <c r="R548" s="614" t="e">
        <v>#N/A</v>
      </c>
      <c r="S548" s="618"/>
      <c r="T548" s="623"/>
      <c r="U548" s="623"/>
      <c r="V548" s="627" t="e">
        <v>#N/A</v>
      </c>
      <c r="W548" s="634"/>
      <c r="X548" s="638"/>
      <c r="Y548" s="614" t="e">
        <v>#N/A</v>
      </c>
      <c r="Z548" s="614"/>
      <c r="AA548" s="618"/>
      <c r="AB548" s="637"/>
      <c r="AC548" s="651" t="e">
        <v>#N/A</v>
      </c>
      <c r="AD548" s="653" t="str">
        <f t="shared" si="16"/>
        <v/>
      </c>
      <c r="AE548" s="583" t="str">
        <f t="shared" si="17"/>
        <v/>
      </c>
      <c r="AF548" s="654" t="str">
        <f>IF(O548="","",'別紙様式3-2（４・５月）'!O550&amp;'別紙様式3-2（４・５月）'!P550&amp;'別紙様式3-2（４・５月）'!Q550&amp;"から"&amp;O548)</f>
        <v/>
      </c>
      <c r="AG548" s="654" t="str">
        <f>IF(OR(W548="",W548="―"),"",'別紙様式3-2（４・５月）'!O550&amp;'別紙様式3-2（４・５月）'!P550&amp;'別紙様式3-2（４・５月）'!Q550&amp;"から"&amp;W548)</f>
        <v/>
      </c>
    </row>
    <row r="549" spans="1:33" ht="24.9" customHeight="1">
      <c r="A549" s="592">
        <v>536</v>
      </c>
      <c r="B549" s="488" t="str">
        <f>IF(基本情報入力シート!C588="","",基本情報入力シート!C588)</f>
        <v/>
      </c>
      <c r="C549" s="488"/>
      <c r="D549" s="488"/>
      <c r="E549" s="488"/>
      <c r="F549" s="488"/>
      <c r="G549" s="488"/>
      <c r="H549" s="488"/>
      <c r="I549" s="488"/>
      <c r="J549" s="495" t="str">
        <f>IF(基本情報入力シート!M588="","",基本情報入力シート!M588)</f>
        <v/>
      </c>
      <c r="K549" s="495" t="str">
        <f>IF(基本情報入力シート!R588="","",基本情報入力シート!R588)</f>
        <v/>
      </c>
      <c r="L549" s="495" t="str">
        <f>IF(基本情報入力シート!W588="","",基本情報入力シート!W588)</f>
        <v/>
      </c>
      <c r="M549" s="503" t="str">
        <f>IF(基本情報入力シート!X588="","",基本情報入力シート!X588)</f>
        <v/>
      </c>
      <c r="N549" s="513" t="str">
        <f>IF(基本情報入力シート!Y588="","",基本情報入力シート!Y588)</f>
        <v/>
      </c>
      <c r="O549" s="606"/>
      <c r="P549" s="610"/>
      <c r="Q549" s="610"/>
      <c r="R549" s="614" t="e">
        <v>#N/A</v>
      </c>
      <c r="S549" s="618"/>
      <c r="T549" s="623"/>
      <c r="U549" s="623"/>
      <c r="V549" s="627" t="e">
        <v>#N/A</v>
      </c>
      <c r="W549" s="634"/>
      <c r="X549" s="638"/>
      <c r="Y549" s="614" t="e">
        <v>#N/A</v>
      </c>
      <c r="Z549" s="614"/>
      <c r="AA549" s="618"/>
      <c r="AB549" s="637"/>
      <c r="AC549" s="651" t="e">
        <v>#N/A</v>
      </c>
      <c r="AD549" s="653" t="str">
        <f t="shared" si="16"/>
        <v/>
      </c>
      <c r="AE549" s="583" t="str">
        <f t="shared" si="17"/>
        <v/>
      </c>
      <c r="AF549" s="654" t="str">
        <f>IF(O549="","",'別紙様式3-2（４・５月）'!O551&amp;'別紙様式3-2（４・５月）'!P551&amp;'別紙様式3-2（４・５月）'!Q551&amp;"から"&amp;O549)</f>
        <v/>
      </c>
      <c r="AG549" s="654" t="str">
        <f>IF(OR(W549="",W549="―"),"",'別紙様式3-2（４・５月）'!O551&amp;'別紙様式3-2（４・５月）'!P551&amp;'別紙様式3-2（４・５月）'!Q551&amp;"から"&amp;W549)</f>
        <v/>
      </c>
    </row>
    <row r="550" spans="1:33" ht="24.9" customHeight="1">
      <c r="A550" s="592">
        <v>537</v>
      </c>
      <c r="B550" s="488" t="str">
        <f>IF(基本情報入力シート!C589="","",基本情報入力シート!C589)</f>
        <v/>
      </c>
      <c r="C550" s="488"/>
      <c r="D550" s="488"/>
      <c r="E550" s="488"/>
      <c r="F550" s="488"/>
      <c r="G550" s="488"/>
      <c r="H550" s="488"/>
      <c r="I550" s="488"/>
      <c r="J550" s="495" t="str">
        <f>IF(基本情報入力シート!M589="","",基本情報入力シート!M589)</f>
        <v/>
      </c>
      <c r="K550" s="495" t="str">
        <f>IF(基本情報入力シート!R589="","",基本情報入力シート!R589)</f>
        <v/>
      </c>
      <c r="L550" s="495" t="str">
        <f>IF(基本情報入力シート!W589="","",基本情報入力シート!W589)</f>
        <v/>
      </c>
      <c r="M550" s="503" t="str">
        <f>IF(基本情報入力シート!X589="","",基本情報入力シート!X589)</f>
        <v/>
      </c>
      <c r="N550" s="513" t="str">
        <f>IF(基本情報入力シート!Y589="","",基本情報入力シート!Y589)</f>
        <v/>
      </c>
      <c r="O550" s="606"/>
      <c r="P550" s="610"/>
      <c r="Q550" s="610"/>
      <c r="R550" s="614" t="e">
        <v>#N/A</v>
      </c>
      <c r="S550" s="618"/>
      <c r="T550" s="623"/>
      <c r="U550" s="623"/>
      <c r="V550" s="627" t="e">
        <v>#N/A</v>
      </c>
      <c r="W550" s="634"/>
      <c r="X550" s="638"/>
      <c r="Y550" s="614" t="e">
        <v>#N/A</v>
      </c>
      <c r="Z550" s="614"/>
      <c r="AA550" s="618"/>
      <c r="AB550" s="637"/>
      <c r="AC550" s="651" t="e">
        <v>#N/A</v>
      </c>
      <c r="AD550" s="653" t="str">
        <f t="shared" si="16"/>
        <v/>
      </c>
      <c r="AE550" s="583" t="str">
        <f t="shared" si="17"/>
        <v/>
      </c>
      <c r="AF550" s="654" t="str">
        <f>IF(O550="","",'別紙様式3-2（４・５月）'!O552&amp;'別紙様式3-2（４・５月）'!P552&amp;'別紙様式3-2（４・５月）'!Q552&amp;"から"&amp;O550)</f>
        <v/>
      </c>
      <c r="AG550" s="654" t="str">
        <f>IF(OR(W550="",W550="―"),"",'別紙様式3-2（４・５月）'!O552&amp;'別紙様式3-2（４・５月）'!P552&amp;'別紙様式3-2（４・５月）'!Q552&amp;"から"&amp;W550)</f>
        <v/>
      </c>
    </row>
    <row r="551" spans="1:33" ht="24.9" customHeight="1">
      <c r="A551" s="592">
        <v>538</v>
      </c>
      <c r="B551" s="488" t="str">
        <f>IF(基本情報入力シート!C590="","",基本情報入力シート!C590)</f>
        <v/>
      </c>
      <c r="C551" s="488"/>
      <c r="D551" s="488"/>
      <c r="E551" s="488"/>
      <c r="F551" s="488"/>
      <c r="G551" s="488"/>
      <c r="H551" s="488"/>
      <c r="I551" s="488"/>
      <c r="J551" s="495" t="str">
        <f>IF(基本情報入力シート!M590="","",基本情報入力シート!M590)</f>
        <v/>
      </c>
      <c r="K551" s="495" t="str">
        <f>IF(基本情報入力シート!R590="","",基本情報入力シート!R590)</f>
        <v/>
      </c>
      <c r="L551" s="495" t="str">
        <f>IF(基本情報入力シート!W590="","",基本情報入力シート!W590)</f>
        <v/>
      </c>
      <c r="M551" s="503" t="str">
        <f>IF(基本情報入力シート!X590="","",基本情報入力シート!X590)</f>
        <v/>
      </c>
      <c r="N551" s="513" t="str">
        <f>IF(基本情報入力シート!Y590="","",基本情報入力シート!Y590)</f>
        <v/>
      </c>
      <c r="O551" s="606"/>
      <c r="P551" s="610"/>
      <c r="Q551" s="610"/>
      <c r="R551" s="614" t="e">
        <v>#N/A</v>
      </c>
      <c r="S551" s="618"/>
      <c r="T551" s="623"/>
      <c r="U551" s="623"/>
      <c r="V551" s="627" t="e">
        <v>#N/A</v>
      </c>
      <c r="W551" s="634"/>
      <c r="X551" s="638"/>
      <c r="Y551" s="614" t="e">
        <v>#N/A</v>
      </c>
      <c r="Z551" s="614"/>
      <c r="AA551" s="618"/>
      <c r="AB551" s="637"/>
      <c r="AC551" s="651" t="e">
        <v>#N/A</v>
      </c>
      <c r="AD551" s="653" t="str">
        <f t="shared" si="16"/>
        <v/>
      </c>
      <c r="AE551" s="583" t="str">
        <f t="shared" si="17"/>
        <v/>
      </c>
      <c r="AF551" s="654" t="str">
        <f>IF(O551="","",'別紙様式3-2（４・５月）'!O553&amp;'別紙様式3-2（４・５月）'!P553&amp;'別紙様式3-2（４・５月）'!Q553&amp;"から"&amp;O551)</f>
        <v/>
      </c>
      <c r="AG551" s="654" t="str">
        <f>IF(OR(W551="",W551="―"),"",'別紙様式3-2（４・５月）'!O553&amp;'別紙様式3-2（４・５月）'!P553&amp;'別紙様式3-2（４・５月）'!Q553&amp;"から"&amp;W551)</f>
        <v/>
      </c>
    </row>
    <row r="552" spans="1:33" ht="24.9" customHeight="1">
      <c r="A552" s="592">
        <v>539</v>
      </c>
      <c r="B552" s="488" t="str">
        <f>IF(基本情報入力シート!C591="","",基本情報入力シート!C591)</f>
        <v/>
      </c>
      <c r="C552" s="488"/>
      <c r="D552" s="488"/>
      <c r="E552" s="488"/>
      <c r="F552" s="488"/>
      <c r="G552" s="488"/>
      <c r="H552" s="488"/>
      <c r="I552" s="488"/>
      <c r="J552" s="495" t="str">
        <f>IF(基本情報入力シート!M591="","",基本情報入力シート!M591)</f>
        <v/>
      </c>
      <c r="K552" s="495" t="str">
        <f>IF(基本情報入力シート!R591="","",基本情報入力シート!R591)</f>
        <v/>
      </c>
      <c r="L552" s="495" t="str">
        <f>IF(基本情報入力シート!W591="","",基本情報入力シート!W591)</f>
        <v/>
      </c>
      <c r="M552" s="503" t="str">
        <f>IF(基本情報入力シート!X591="","",基本情報入力シート!X591)</f>
        <v/>
      </c>
      <c r="N552" s="513" t="str">
        <f>IF(基本情報入力シート!Y591="","",基本情報入力シート!Y591)</f>
        <v/>
      </c>
      <c r="O552" s="606"/>
      <c r="P552" s="610"/>
      <c r="Q552" s="610"/>
      <c r="R552" s="614" t="e">
        <v>#N/A</v>
      </c>
      <c r="S552" s="618"/>
      <c r="T552" s="623"/>
      <c r="U552" s="623"/>
      <c r="V552" s="627" t="e">
        <v>#N/A</v>
      </c>
      <c r="W552" s="634"/>
      <c r="X552" s="638"/>
      <c r="Y552" s="614" t="e">
        <v>#N/A</v>
      </c>
      <c r="Z552" s="614"/>
      <c r="AA552" s="618"/>
      <c r="AB552" s="637"/>
      <c r="AC552" s="651" t="e">
        <v>#N/A</v>
      </c>
      <c r="AD552" s="653" t="str">
        <f t="shared" si="16"/>
        <v/>
      </c>
      <c r="AE552" s="583" t="str">
        <f t="shared" si="17"/>
        <v/>
      </c>
      <c r="AF552" s="654" t="str">
        <f>IF(O552="","",'別紙様式3-2（４・５月）'!O554&amp;'別紙様式3-2（４・５月）'!P554&amp;'別紙様式3-2（４・５月）'!Q554&amp;"から"&amp;O552)</f>
        <v/>
      </c>
      <c r="AG552" s="654" t="str">
        <f>IF(OR(W552="",W552="―"),"",'別紙様式3-2（４・５月）'!O554&amp;'別紙様式3-2（４・５月）'!P554&amp;'別紙様式3-2（４・５月）'!Q554&amp;"から"&amp;W552)</f>
        <v/>
      </c>
    </row>
    <row r="553" spans="1:33" ht="24.9" customHeight="1">
      <c r="A553" s="592">
        <v>540</v>
      </c>
      <c r="B553" s="488" t="str">
        <f>IF(基本情報入力シート!C592="","",基本情報入力シート!C592)</f>
        <v/>
      </c>
      <c r="C553" s="488"/>
      <c r="D553" s="488"/>
      <c r="E553" s="488"/>
      <c r="F553" s="488"/>
      <c r="G553" s="488"/>
      <c r="H553" s="488"/>
      <c r="I553" s="488"/>
      <c r="J553" s="495" t="str">
        <f>IF(基本情報入力シート!M592="","",基本情報入力シート!M592)</f>
        <v/>
      </c>
      <c r="K553" s="495" t="str">
        <f>IF(基本情報入力シート!R592="","",基本情報入力シート!R592)</f>
        <v/>
      </c>
      <c r="L553" s="495" t="str">
        <f>IF(基本情報入力シート!W592="","",基本情報入力シート!W592)</f>
        <v/>
      </c>
      <c r="M553" s="503" t="str">
        <f>IF(基本情報入力シート!X592="","",基本情報入力シート!X592)</f>
        <v/>
      </c>
      <c r="N553" s="513" t="str">
        <f>IF(基本情報入力シート!Y592="","",基本情報入力シート!Y592)</f>
        <v/>
      </c>
      <c r="O553" s="606"/>
      <c r="P553" s="610"/>
      <c r="Q553" s="610"/>
      <c r="R553" s="614" t="e">
        <v>#N/A</v>
      </c>
      <c r="S553" s="618"/>
      <c r="T553" s="623"/>
      <c r="U553" s="623"/>
      <c r="V553" s="627" t="e">
        <v>#N/A</v>
      </c>
      <c r="W553" s="634"/>
      <c r="X553" s="638"/>
      <c r="Y553" s="614" t="e">
        <v>#N/A</v>
      </c>
      <c r="Z553" s="614"/>
      <c r="AA553" s="618"/>
      <c r="AB553" s="637"/>
      <c r="AC553" s="651" t="e">
        <v>#N/A</v>
      </c>
      <c r="AD553" s="653" t="str">
        <f t="shared" si="16"/>
        <v/>
      </c>
      <c r="AE553" s="583" t="str">
        <f t="shared" si="17"/>
        <v/>
      </c>
      <c r="AF553" s="654" t="str">
        <f>IF(O553="","",'別紙様式3-2（４・５月）'!O555&amp;'別紙様式3-2（４・５月）'!P555&amp;'別紙様式3-2（４・５月）'!Q555&amp;"から"&amp;O553)</f>
        <v/>
      </c>
      <c r="AG553" s="654" t="str">
        <f>IF(OR(W553="",W553="―"),"",'別紙様式3-2（４・５月）'!O555&amp;'別紙様式3-2（４・５月）'!P555&amp;'別紙様式3-2（４・５月）'!Q555&amp;"から"&amp;W553)</f>
        <v/>
      </c>
    </row>
    <row r="554" spans="1:33" ht="24.9" customHeight="1">
      <c r="A554" s="592">
        <v>541</v>
      </c>
      <c r="B554" s="488" t="str">
        <f>IF(基本情報入力シート!C593="","",基本情報入力シート!C593)</f>
        <v/>
      </c>
      <c r="C554" s="488"/>
      <c r="D554" s="488"/>
      <c r="E554" s="488"/>
      <c r="F554" s="488"/>
      <c r="G554" s="488"/>
      <c r="H554" s="488"/>
      <c r="I554" s="488"/>
      <c r="J554" s="495" t="str">
        <f>IF(基本情報入力シート!M593="","",基本情報入力シート!M593)</f>
        <v/>
      </c>
      <c r="K554" s="495" t="str">
        <f>IF(基本情報入力シート!R593="","",基本情報入力シート!R593)</f>
        <v/>
      </c>
      <c r="L554" s="495" t="str">
        <f>IF(基本情報入力シート!W593="","",基本情報入力シート!W593)</f>
        <v/>
      </c>
      <c r="M554" s="503" t="str">
        <f>IF(基本情報入力シート!X593="","",基本情報入力シート!X593)</f>
        <v/>
      </c>
      <c r="N554" s="513" t="str">
        <f>IF(基本情報入力シート!Y593="","",基本情報入力シート!Y593)</f>
        <v/>
      </c>
      <c r="O554" s="606"/>
      <c r="P554" s="610"/>
      <c r="Q554" s="610"/>
      <c r="R554" s="614" t="e">
        <v>#N/A</v>
      </c>
      <c r="S554" s="618"/>
      <c r="T554" s="623"/>
      <c r="U554" s="623"/>
      <c r="V554" s="627" t="e">
        <v>#N/A</v>
      </c>
      <c r="W554" s="634"/>
      <c r="X554" s="638"/>
      <c r="Y554" s="614" t="e">
        <v>#N/A</v>
      </c>
      <c r="Z554" s="614"/>
      <c r="AA554" s="618"/>
      <c r="AB554" s="637"/>
      <c r="AC554" s="651" t="e">
        <v>#N/A</v>
      </c>
      <c r="AD554" s="653" t="str">
        <f t="shared" si="16"/>
        <v/>
      </c>
      <c r="AE554" s="583" t="str">
        <f t="shared" si="17"/>
        <v/>
      </c>
      <c r="AF554" s="654" t="str">
        <f>IF(O554="","",'別紙様式3-2（４・５月）'!O556&amp;'別紙様式3-2（４・５月）'!P556&amp;'別紙様式3-2（４・５月）'!Q556&amp;"から"&amp;O554)</f>
        <v/>
      </c>
      <c r="AG554" s="654" t="str">
        <f>IF(OR(W554="",W554="―"),"",'別紙様式3-2（４・５月）'!O556&amp;'別紙様式3-2（４・５月）'!P556&amp;'別紙様式3-2（４・５月）'!Q556&amp;"から"&amp;W554)</f>
        <v/>
      </c>
    </row>
    <row r="555" spans="1:33" ht="24.9" customHeight="1">
      <c r="A555" s="592">
        <v>542</v>
      </c>
      <c r="B555" s="488" t="str">
        <f>IF(基本情報入力シート!C594="","",基本情報入力シート!C594)</f>
        <v/>
      </c>
      <c r="C555" s="488"/>
      <c r="D555" s="488"/>
      <c r="E555" s="488"/>
      <c r="F555" s="488"/>
      <c r="G555" s="488"/>
      <c r="H555" s="488"/>
      <c r="I555" s="488"/>
      <c r="J555" s="495" t="str">
        <f>IF(基本情報入力シート!M594="","",基本情報入力シート!M594)</f>
        <v/>
      </c>
      <c r="K555" s="495" t="str">
        <f>IF(基本情報入力シート!R594="","",基本情報入力シート!R594)</f>
        <v/>
      </c>
      <c r="L555" s="495" t="str">
        <f>IF(基本情報入力シート!W594="","",基本情報入力シート!W594)</f>
        <v/>
      </c>
      <c r="M555" s="503" t="str">
        <f>IF(基本情報入力シート!X594="","",基本情報入力シート!X594)</f>
        <v/>
      </c>
      <c r="N555" s="513" t="str">
        <f>IF(基本情報入力シート!Y594="","",基本情報入力シート!Y594)</f>
        <v/>
      </c>
      <c r="O555" s="606"/>
      <c r="P555" s="610"/>
      <c r="Q555" s="610"/>
      <c r="R555" s="614" t="e">
        <v>#N/A</v>
      </c>
      <c r="S555" s="618"/>
      <c r="T555" s="623"/>
      <c r="U555" s="623"/>
      <c r="V555" s="627" t="e">
        <v>#N/A</v>
      </c>
      <c r="W555" s="634"/>
      <c r="X555" s="638"/>
      <c r="Y555" s="614" t="e">
        <v>#N/A</v>
      </c>
      <c r="Z555" s="614"/>
      <c r="AA555" s="618"/>
      <c r="AB555" s="637"/>
      <c r="AC555" s="651" t="e">
        <v>#N/A</v>
      </c>
      <c r="AD555" s="653" t="str">
        <f t="shared" si="16"/>
        <v/>
      </c>
      <c r="AE555" s="583" t="str">
        <f t="shared" si="17"/>
        <v/>
      </c>
      <c r="AF555" s="654" t="str">
        <f>IF(O555="","",'別紙様式3-2（４・５月）'!O557&amp;'別紙様式3-2（４・５月）'!P557&amp;'別紙様式3-2（４・５月）'!Q557&amp;"から"&amp;O555)</f>
        <v/>
      </c>
      <c r="AG555" s="654" t="str">
        <f>IF(OR(W555="",W555="―"),"",'別紙様式3-2（４・５月）'!O557&amp;'別紙様式3-2（４・５月）'!P557&amp;'別紙様式3-2（４・５月）'!Q557&amp;"から"&amp;W555)</f>
        <v/>
      </c>
    </row>
    <row r="556" spans="1:33" ht="24.9" customHeight="1">
      <c r="A556" s="592">
        <v>543</v>
      </c>
      <c r="B556" s="488" t="str">
        <f>IF(基本情報入力シート!C595="","",基本情報入力シート!C595)</f>
        <v/>
      </c>
      <c r="C556" s="488"/>
      <c r="D556" s="488"/>
      <c r="E556" s="488"/>
      <c r="F556" s="488"/>
      <c r="G556" s="488"/>
      <c r="H556" s="488"/>
      <c r="I556" s="488"/>
      <c r="J556" s="495" t="str">
        <f>IF(基本情報入力シート!M595="","",基本情報入力シート!M595)</f>
        <v/>
      </c>
      <c r="K556" s="495" t="str">
        <f>IF(基本情報入力シート!R595="","",基本情報入力シート!R595)</f>
        <v/>
      </c>
      <c r="L556" s="495" t="str">
        <f>IF(基本情報入力シート!W595="","",基本情報入力シート!W595)</f>
        <v/>
      </c>
      <c r="M556" s="503" t="str">
        <f>IF(基本情報入力シート!X595="","",基本情報入力シート!X595)</f>
        <v/>
      </c>
      <c r="N556" s="513" t="str">
        <f>IF(基本情報入力シート!Y595="","",基本情報入力シート!Y595)</f>
        <v/>
      </c>
      <c r="O556" s="606"/>
      <c r="P556" s="610"/>
      <c r="Q556" s="610"/>
      <c r="R556" s="614" t="e">
        <v>#N/A</v>
      </c>
      <c r="S556" s="618"/>
      <c r="T556" s="623"/>
      <c r="U556" s="623"/>
      <c r="V556" s="627" t="e">
        <v>#N/A</v>
      </c>
      <c r="W556" s="634"/>
      <c r="X556" s="638"/>
      <c r="Y556" s="614" t="e">
        <v>#N/A</v>
      </c>
      <c r="Z556" s="614"/>
      <c r="AA556" s="618"/>
      <c r="AB556" s="637"/>
      <c r="AC556" s="651" t="e">
        <v>#N/A</v>
      </c>
      <c r="AD556" s="653" t="str">
        <f t="shared" si="16"/>
        <v/>
      </c>
      <c r="AE556" s="583" t="str">
        <f t="shared" si="17"/>
        <v/>
      </c>
      <c r="AF556" s="654" t="str">
        <f>IF(O556="","",'別紙様式3-2（４・５月）'!O558&amp;'別紙様式3-2（４・５月）'!P558&amp;'別紙様式3-2（４・５月）'!Q558&amp;"から"&amp;O556)</f>
        <v/>
      </c>
      <c r="AG556" s="654" t="str">
        <f>IF(OR(W556="",W556="―"),"",'別紙様式3-2（４・５月）'!O558&amp;'別紙様式3-2（４・５月）'!P558&amp;'別紙様式3-2（４・５月）'!Q558&amp;"から"&amp;W556)</f>
        <v/>
      </c>
    </row>
    <row r="557" spans="1:33" ht="24.9" customHeight="1">
      <c r="A557" s="592">
        <v>544</v>
      </c>
      <c r="B557" s="488" t="str">
        <f>IF(基本情報入力シート!C596="","",基本情報入力シート!C596)</f>
        <v/>
      </c>
      <c r="C557" s="488"/>
      <c r="D557" s="488"/>
      <c r="E557" s="488"/>
      <c r="F557" s="488"/>
      <c r="G557" s="488"/>
      <c r="H557" s="488"/>
      <c r="I557" s="488"/>
      <c r="J557" s="495" t="str">
        <f>IF(基本情報入力シート!M596="","",基本情報入力シート!M596)</f>
        <v/>
      </c>
      <c r="K557" s="495" t="str">
        <f>IF(基本情報入力シート!R596="","",基本情報入力シート!R596)</f>
        <v/>
      </c>
      <c r="L557" s="495" t="str">
        <f>IF(基本情報入力シート!W596="","",基本情報入力シート!W596)</f>
        <v/>
      </c>
      <c r="M557" s="503" t="str">
        <f>IF(基本情報入力シート!X596="","",基本情報入力シート!X596)</f>
        <v/>
      </c>
      <c r="N557" s="513" t="str">
        <f>IF(基本情報入力シート!Y596="","",基本情報入力シート!Y596)</f>
        <v/>
      </c>
      <c r="O557" s="606"/>
      <c r="P557" s="610"/>
      <c r="Q557" s="610"/>
      <c r="R557" s="614" t="e">
        <v>#N/A</v>
      </c>
      <c r="S557" s="618"/>
      <c r="T557" s="623"/>
      <c r="U557" s="623"/>
      <c r="V557" s="627" t="e">
        <v>#N/A</v>
      </c>
      <c r="W557" s="634"/>
      <c r="X557" s="638"/>
      <c r="Y557" s="614" t="e">
        <v>#N/A</v>
      </c>
      <c r="Z557" s="614"/>
      <c r="AA557" s="618"/>
      <c r="AB557" s="637"/>
      <c r="AC557" s="651" t="e">
        <v>#N/A</v>
      </c>
      <c r="AD557" s="653" t="str">
        <f t="shared" si="16"/>
        <v/>
      </c>
      <c r="AE557" s="583" t="str">
        <f t="shared" si="17"/>
        <v/>
      </c>
      <c r="AF557" s="654" t="str">
        <f>IF(O557="","",'別紙様式3-2（４・５月）'!O559&amp;'別紙様式3-2（４・５月）'!P559&amp;'別紙様式3-2（４・５月）'!Q559&amp;"から"&amp;O557)</f>
        <v/>
      </c>
      <c r="AG557" s="654" t="str">
        <f>IF(OR(W557="",W557="―"),"",'別紙様式3-2（４・５月）'!O559&amp;'別紙様式3-2（４・５月）'!P559&amp;'別紙様式3-2（４・５月）'!Q559&amp;"から"&amp;W557)</f>
        <v/>
      </c>
    </row>
    <row r="558" spans="1:33" ht="24.9" customHeight="1">
      <c r="A558" s="592">
        <v>545</v>
      </c>
      <c r="B558" s="488" t="str">
        <f>IF(基本情報入力シート!C597="","",基本情報入力シート!C597)</f>
        <v/>
      </c>
      <c r="C558" s="488"/>
      <c r="D558" s="488"/>
      <c r="E558" s="488"/>
      <c r="F558" s="488"/>
      <c r="G558" s="488"/>
      <c r="H558" s="488"/>
      <c r="I558" s="488"/>
      <c r="J558" s="495" t="str">
        <f>IF(基本情報入力シート!M597="","",基本情報入力シート!M597)</f>
        <v/>
      </c>
      <c r="K558" s="495" t="str">
        <f>IF(基本情報入力シート!R597="","",基本情報入力シート!R597)</f>
        <v/>
      </c>
      <c r="L558" s="495" t="str">
        <f>IF(基本情報入力シート!W597="","",基本情報入力シート!W597)</f>
        <v/>
      </c>
      <c r="M558" s="503" t="str">
        <f>IF(基本情報入力シート!X597="","",基本情報入力シート!X597)</f>
        <v/>
      </c>
      <c r="N558" s="513" t="str">
        <f>IF(基本情報入力シート!Y597="","",基本情報入力シート!Y597)</f>
        <v/>
      </c>
      <c r="O558" s="606"/>
      <c r="P558" s="610"/>
      <c r="Q558" s="610"/>
      <c r="R558" s="614" t="e">
        <v>#N/A</v>
      </c>
      <c r="S558" s="618"/>
      <c r="T558" s="623"/>
      <c r="U558" s="623"/>
      <c r="V558" s="627" t="e">
        <v>#N/A</v>
      </c>
      <c r="W558" s="634"/>
      <c r="X558" s="638"/>
      <c r="Y558" s="614" t="e">
        <v>#N/A</v>
      </c>
      <c r="Z558" s="614"/>
      <c r="AA558" s="618"/>
      <c r="AB558" s="637"/>
      <c r="AC558" s="651" t="e">
        <v>#N/A</v>
      </c>
      <c r="AD558" s="653" t="str">
        <f t="shared" si="16"/>
        <v/>
      </c>
      <c r="AE558" s="583" t="str">
        <f t="shared" si="17"/>
        <v/>
      </c>
      <c r="AF558" s="654" t="str">
        <f>IF(O558="","",'別紙様式3-2（４・５月）'!O560&amp;'別紙様式3-2（４・５月）'!P560&amp;'別紙様式3-2（４・５月）'!Q560&amp;"から"&amp;O558)</f>
        <v/>
      </c>
      <c r="AG558" s="654" t="str">
        <f>IF(OR(W558="",W558="―"),"",'別紙様式3-2（４・５月）'!O560&amp;'別紙様式3-2（４・５月）'!P560&amp;'別紙様式3-2（４・５月）'!Q560&amp;"から"&amp;W558)</f>
        <v/>
      </c>
    </row>
    <row r="559" spans="1:33" ht="24.9" customHeight="1">
      <c r="A559" s="592">
        <v>546</v>
      </c>
      <c r="B559" s="488" t="str">
        <f>IF(基本情報入力シート!C598="","",基本情報入力シート!C598)</f>
        <v/>
      </c>
      <c r="C559" s="488"/>
      <c r="D559" s="488"/>
      <c r="E559" s="488"/>
      <c r="F559" s="488"/>
      <c r="G559" s="488"/>
      <c r="H559" s="488"/>
      <c r="I559" s="488"/>
      <c r="J559" s="495" t="str">
        <f>IF(基本情報入力シート!M598="","",基本情報入力シート!M598)</f>
        <v/>
      </c>
      <c r="K559" s="495" t="str">
        <f>IF(基本情報入力シート!R598="","",基本情報入力シート!R598)</f>
        <v/>
      </c>
      <c r="L559" s="495" t="str">
        <f>IF(基本情報入力シート!W598="","",基本情報入力シート!W598)</f>
        <v/>
      </c>
      <c r="M559" s="503" t="str">
        <f>IF(基本情報入力シート!X598="","",基本情報入力シート!X598)</f>
        <v/>
      </c>
      <c r="N559" s="513" t="str">
        <f>IF(基本情報入力シート!Y598="","",基本情報入力シート!Y598)</f>
        <v/>
      </c>
      <c r="O559" s="606"/>
      <c r="P559" s="610"/>
      <c r="Q559" s="610"/>
      <c r="R559" s="614" t="e">
        <v>#N/A</v>
      </c>
      <c r="S559" s="618"/>
      <c r="T559" s="623"/>
      <c r="U559" s="623"/>
      <c r="V559" s="627" t="e">
        <v>#N/A</v>
      </c>
      <c r="W559" s="634"/>
      <c r="X559" s="638"/>
      <c r="Y559" s="614" t="e">
        <v>#N/A</v>
      </c>
      <c r="Z559" s="614"/>
      <c r="AA559" s="618"/>
      <c r="AB559" s="637"/>
      <c r="AC559" s="651" t="e">
        <v>#N/A</v>
      </c>
      <c r="AD559" s="653" t="str">
        <f t="shared" si="16"/>
        <v/>
      </c>
      <c r="AE559" s="583" t="str">
        <f t="shared" si="17"/>
        <v/>
      </c>
      <c r="AF559" s="654" t="str">
        <f>IF(O559="","",'別紙様式3-2（４・５月）'!O561&amp;'別紙様式3-2（４・５月）'!P561&amp;'別紙様式3-2（４・５月）'!Q561&amp;"から"&amp;O559)</f>
        <v/>
      </c>
      <c r="AG559" s="654" t="str">
        <f>IF(OR(W559="",W559="―"),"",'別紙様式3-2（４・５月）'!O561&amp;'別紙様式3-2（４・５月）'!P561&amp;'別紙様式3-2（４・５月）'!Q561&amp;"から"&amp;W559)</f>
        <v/>
      </c>
    </row>
    <row r="560" spans="1:33" ht="24.9" customHeight="1">
      <c r="A560" s="592">
        <v>547</v>
      </c>
      <c r="B560" s="488" t="str">
        <f>IF(基本情報入力シート!C599="","",基本情報入力シート!C599)</f>
        <v/>
      </c>
      <c r="C560" s="488"/>
      <c r="D560" s="488"/>
      <c r="E560" s="488"/>
      <c r="F560" s="488"/>
      <c r="G560" s="488"/>
      <c r="H560" s="488"/>
      <c r="I560" s="488"/>
      <c r="J560" s="495" t="str">
        <f>IF(基本情報入力シート!M599="","",基本情報入力シート!M599)</f>
        <v/>
      </c>
      <c r="K560" s="495" t="str">
        <f>IF(基本情報入力シート!R599="","",基本情報入力シート!R599)</f>
        <v/>
      </c>
      <c r="L560" s="495" t="str">
        <f>IF(基本情報入力シート!W599="","",基本情報入力シート!W599)</f>
        <v/>
      </c>
      <c r="M560" s="503" t="str">
        <f>IF(基本情報入力シート!X599="","",基本情報入力シート!X599)</f>
        <v/>
      </c>
      <c r="N560" s="513" t="str">
        <f>IF(基本情報入力シート!Y599="","",基本情報入力シート!Y599)</f>
        <v/>
      </c>
      <c r="O560" s="606"/>
      <c r="P560" s="610"/>
      <c r="Q560" s="610"/>
      <c r="R560" s="614" t="e">
        <v>#N/A</v>
      </c>
      <c r="S560" s="618"/>
      <c r="T560" s="623"/>
      <c r="U560" s="623"/>
      <c r="V560" s="627" t="e">
        <v>#N/A</v>
      </c>
      <c r="W560" s="634"/>
      <c r="X560" s="638"/>
      <c r="Y560" s="614" t="e">
        <v>#N/A</v>
      </c>
      <c r="Z560" s="614"/>
      <c r="AA560" s="618"/>
      <c r="AB560" s="637"/>
      <c r="AC560" s="651" t="e">
        <v>#N/A</v>
      </c>
      <c r="AD560" s="653" t="str">
        <f t="shared" si="16"/>
        <v/>
      </c>
      <c r="AE560" s="583" t="str">
        <f t="shared" si="17"/>
        <v/>
      </c>
      <c r="AF560" s="654" t="str">
        <f>IF(O560="","",'別紙様式3-2（４・５月）'!O562&amp;'別紙様式3-2（４・５月）'!P562&amp;'別紙様式3-2（４・５月）'!Q562&amp;"から"&amp;O560)</f>
        <v/>
      </c>
      <c r="AG560" s="654" t="str">
        <f>IF(OR(W560="",W560="―"),"",'別紙様式3-2（４・５月）'!O562&amp;'別紙様式3-2（４・５月）'!P562&amp;'別紙様式3-2（４・５月）'!Q562&amp;"から"&amp;W560)</f>
        <v/>
      </c>
    </row>
    <row r="561" spans="1:33" ht="24.9" customHeight="1">
      <c r="A561" s="592">
        <v>548</v>
      </c>
      <c r="B561" s="488" t="str">
        <f>IF(基本情報入力シート!C600="","",基本情報入力シート!C600)</f>
        <v/>
      </c>
      <c r="C561" s="488"/>
      <c r="D561" s="488"/>
      <c r="E561" s="488"/>
      <c r="F561" s="488"/>
      <c r="G561" s="488"/>
      <c r="H561" s="488"/>
      <c r="I561" s="488"/>
      <c r="J561" s="495" t="str">
        <f>IF(基本情報入力シート!M600="","",基本情報入力シート!M600)</f>
        <v/>
      </c>
      <c r="K561" s="495" t="str">
        <f>IF(基本情報入力シート!R600="","",基本情報入力シート!R600)</f>
        <v/>
      </c>
      <c r="L561" s="495" t="str">
        <f>IF(基本情報入力シート!W600="","",基本情報入力シート!W600)</f>
        <v/>
      </c>
      <c r="M561" s="503" t="str">
        <f>IF(基本情報入力シート!X600="","",基本情報入力シート!X600)</f>
        <v/>
      </c>
      <c r="N561" s="513" t="str">
        <f>IF(基本情報入力シート!Y600="","",基本情報入力シート!Y600)</f>
        <v/>
      </c>
      <c r="O561" s="606"/>
      <c r="P561" s="610"/>
      <c r="Q561" s="610"/>
      <c r="R561" s="614" t="e">
        <v>#N/A</v>
      </c>
      <c r="S561" s="618"/>
      <c r="T561" s="623"/>
      <c r="U561" s="623"/>
      <c r="V561" s="627" t="e">
        <v>#N/A</v>
      </c>
      <c r="W561" s="634"/>
      <c r="X561" s="638"/>
      <c r="Y561" s="614" t="e">
        <v>#N/A</v>
      </c>
      <c r="Z561" s="614"/>
      <c r="AA561" s="618"/>
      <c r="AB561" s="637"/>
      <c r="AC561" s="651" t="e">
        <v>#N/A</v>
      </c>
      <c r="AD561" s="653" t="str">
        <f t="shared" si="16"/>
        <v/>
      </c>
      <c r="AE561" s="583" t="str">
        <f t="shared" si="17"/>
        <v/>
      </c>
      <c r="AF561" s="654" t="str">
        <f>IF(O561="","",'別紙様式3-2（４・５月）'!O563&amp;'別紙様式3-2（４・５月）'!P563&amp;'別紙様式3-2（４・５月）'!Q563&amp;"から"&amp;O561)</f>
        <v/>
      </c>
      <c r="AG561" s="654" t="str">
        <f>IF(OR(W561="",W561="―"),"",'別紙様式3-2（４・５月）'!O563&amp;'別紙様式3-2（４・５月）'!P563&amp;'別紙様式3-2（４・５月）'!Q563&amp;"から"&amp;W561)</f>
        <v/>
      </c>
    </row>
    <row r="562" spans="1:33" ht="24.9" customHeight="1">
      <c r="A562" s="592">
        <v>549</v>
      </c>
      <c r="B562" s="488" t="str">
        <f>IF(基本情報入力シート!C601="","",基本情報入力シート!C601)</f>
        <v/>
      </c>
      <c r="C562" s="488"/>
      <c r="D562" s="488"/>
      <c r="E562" s="488"/>
      <c r="F562" s="488"/>
      <c r="G562" s="488"/>
      <c r="H562" s="488"/>
      <c r="I562" s="488"/>
      <c r="J562" s="495" t="str">
        <f>IF(基本情報入力シート!M601="","",基本情報入力シート!M601)</f>
        <v/>
      </c>
      <c r="K562" s="495" t="str">
        <f>IF(基本情報入力シート!R601="","",基本情報入力シート!R601)</f>
        <v/>
      </c>
      <c r="L562" s="495" t="str">
        <f>IF(基本情報入力シート!W601="","",基本情報入力シート!W601)</f>
        <v/>
      </c>
      <c r="M562" s="503" t="str">
        <f>IF(基本情報入力シート!X601="","",基本情報入力シート!X601)</f>
        <v/>
      </c>
      <c r="N562" s="513" t="str">
        <f>IF(基本情報入力シート!Y601="","",基本情報入力シート!Y601)</f>
        <v/>
      </c>
      <c r="O562" s="606"/>
      <c r="P562" s="610"/>
      <c r="Q562" s="610"/>
      <c r="R562" s="614" t="e">
        <v>#N/A</v>
      </c>
      <c r="S562" s="618"/>
      <c r="T562" s="623"/>
      <c r="U562" s="623"/>
      <c r="V562" s="627" t="e">
        <v>#N/A</v>
      </c>
      <c r="W562" s="634"/>
      <c r="X562" s="638"/>
      <c r="Y562" s="614" t="e">
        <v>#N/A</v>
      </c>
      <c r="Z562" s="614"/>
      <c r="AA562" s="618"/>
      <c r="AB562" s="637"/>
      <c r="AC562" s="651" t="e">
        <v>#N/A</v>
      </c>
      <c r="AD562" s="653" t="str">
        <f t="shared" si="16"/>
        <v/>
      </c>
      <c r="AE562" s="583" t="str">
        <f t="shared" si="17"/>
        <v/>
      </c>
      <c r="AF562" s="654" t="str">
        <f>IF(O562="","",'別紙様式3-2（４・５月）'!O564&amp;'別紙様式3-2（４・５月）'!P564&amp;'別紙様式3-2（４・５月）'!Q564&amp;"から"&amp;O562)</f>
        <v/>
      </c>
      <c r="AG562" s="654" t="str">
        <f>IF(OR(W562="",W562="―"),"",'別紙様式3-2（４・５月）'!O564&amp;'別紙様式3-2（４・５月）'!P564&amp;'別紙様式3-2（４・５月）'!Q564&amp;"から"&amp;W562)</f>
        <v/>
      </c>
    </row>
    <row r="563" spans="1:33" ht="24.9" customHeight="1">
      <c r="A563" s="592">
        <v>550</v>
      </c>
      <c r="B563" s="488" t="str">
        <f>IF(基本情報入力シート!C602="","",基本情報入力シート!C602)</f>
        <v/>
      </c>
      <c r="C563" s="488"/>
      <c r="D563" s="488"/>
      <c r="E563" s="488"/>
      <c r="F563" s="488"/>
      <c r="G563" s="488"/>
      <c r="H563" s="488"/>
      <c r="I563" s="488"/>
      <c r="J563" s="495" t="str">
        <f>IF(基本情報入力シート!M602="","",基本情報入力シート!M602)</f>
        <v/>
      </c>
      <c r="K563" s="495" t="str">
        <f>IF(基本情報入力シート!R602="","",基本情報入力シート!R602)</f>
        <v/>
      </c>
      <c r="L563" s="495" t="str">
        <f>IF(基本情報入力シート!W602="","",基本情報入力シート!W602)</f>
        <v/>
      </c>
      <c r="M563" s="503" t="str">
        <f>IF(基本情報入力シート!X602="","",基本情報入力シート!X602)</f>
        <v/>
      </c>
      <c r="N563" s="513" t="str">
        <f>IF(基本情報入力シート!Y602="","",基本情報入力シート!Y602)</f>
        <v/>
      </c>
      <c r="O563" s="606"/>
      <c r="P563" s="610"/>
      <c r="Q563" s="610"/>
      <c r="R563" s="614" t="e">
        <v>#N/A</v>
      </c>
      <c r="S563" s="618"/>
      <c r="T563" s="623"/>
      <c r="U563" s="623"/>
      <c r="V563" s="627" t="e">
        <v>#N/A</v>
      </c>
      <c r="W563" s="634"/>
      <c r="X563" s="638"/>
      <c r="Y563" s="614" t="e">
        <v>#N/A</v>
      </c>
      <c r="Z563" s="614"/>
      <c r="AA563" s="618"/>
      <c r="AB563" s="637"/>
      <c r="AC563" s="651" t="e">
        <v>#N/A</v>
      </c>
      <c r="AD563" s="653" t="str">
        <f t="shared" si="16"/>
        <v/>
      </c>
      <c r="AE563" s="583" t="str">
        <f t="shared" si="17"/>
        <v/>
      </c>
      <c r="AF563" s="654" t="str">
        <f>IF(O563="","",'別紙様式3-2（４・５月）'!O565&amp;'別紙様式3-2（４・５月）'!P565&amp;'別紙様式3-2（４・５月）'!Q565&amp;"から"&amp;O563)</f>
        <v/>
      </c>
      <c r="AG563" s="654" t="str">
        <f>IF(OR(W563="",W563="―"),"",'別紙様式3-2（４・５月）'!O565&amp;'別紙様式3-2（４・５月）'!P565&amp;'別紙様式3-2（４・５月）'!Q565&amp;"から"&amp;W563)</f>
        <v/>
      </c>
    </row>
    <row r="564" spans="1:33" ht="24.9" customHeight="1">
      <c r="A564" s="592">
        <v>551</v>
      </c>
      <c r="B564" s="488" t="str">
        <f>IF(基本情報入力シート!C603="","",基本情報入力シート!C603)</f>
        <v/>
      </c>
      <c r="C564" s="488"/>
      <c r="D564" s="488"/>
      <c r="E564" s="488"/>
      <c r="F564" s="488"/>
      <c r="G564" s="488"/>
      <c r="H564" s="488"/>
      <c r="I564" s="488"/>
      <c r="J564" s="495" t="str">
        <f>IF(基本情報入力シート!M603="","",基本情報入力シート!M603)</f>
        <v/>
      </c>
      <c r="K564" s="495" t="str">
        <f>IF(基本情報入力シート!R603="","",基本情報入力シート!R603)</f>
        <v/>
      </c>
      <c r="L564" s="495" t="str">
        <f>IF(基本情報入力シート!W603="","",基本情報入力シート!W603)</f>
        <v/>
      </c>
      <c r="M564" s="503" t="str">
        <f>IF(基本情報入力シート!X603="","",基本情報入力シート!X603)</f>
        <v/>
      </c>
      <c r="N564" s="513" t="str">
        <f>IF(基本情報入力シート!Y603="","",基本情報入力シート!Y603)</f>
        <v/>
      </c>
      <c r="O564" s="606"/>
      <c r="P564" s="610"/>
      <c r="Q564" s="610"/>
      <c r="R564" s="614" t="e">
        <v>#N/A</v>
      </c>
      <c r="S564" s="618"/>
      <c r="T564" s="623"/>
      <c r="U564" s="623"/>
      <c r="V564" s="627" t="e">
        <v>#N/A</v>
      </c>
      <c r="W564" s="634"/>
      <c r="X564" s="638"/>
      <c r="Y564" s="614" t="e">
        <v>#N/A</v>
      </c>
      <c r="Z564" s="614"/>
      <c r="AA564" s="618"/>
      <c r="AB564" s="637"/>
      <c r="AC564" s="651" t="e">
        <v>#N/A</v>
      </c>
      <c r="AD564" s="653" t="str">
        <f t="shared" si="16"/>
        <v/>
      </c>
      <c r="AE564" s="583" t="str">
        <f t="shared" si="17"/>
        <v/>
      </c>
      <c r="AF564" s="654" t="str">
        <f>IF(O564="","",'別紙様式3-2（４・５月）'!O566&amp;'別紙様式3-2（４・５月）'!P566&amp;'別紙様式3-2（４・５月）'!Q566&amp;"から"&amp;O564)</f>
        <v/>
      </c>
      <c r="AG564" s="654" t="str">
        <f>IF(OR(W564="",W564="―"),"",'別紙様式3-2（４・５月）'!O566&amp;'別紙様式3-2（４・５月）'!P566&amp;'別紙様式3-2（４・５月）'!Q566&amp;"から"&amp;W564)</f>
        <v/>
      </c>
    </row>
    <row r="565" spans="1:33" ht="24.9" customHeight="1">
      <c r="A565" s="592">
        <v>552</v>
      </c>
      <c r="B565" s="488" t="str">
        <f>IF(基本情報入力シート!C604="","",基本情報入力シート!C604)</f>
        <v/>
      </c>
      <c r="C565" s="488"/>
      <c r="D565" s="488"/>
      <c r="E565" s="488"/>
      <c r="F565" s="488"/>
      <c r="G565" s="488"/>
      <c r="H565" s="488"/>
      <c r="I565" s="488"/>
      <c r="J565" s="495" t="str">
        <f>IF(基本情報入力シート!M604="","",基本情報入力シート!M604)</f>
        <v/>
      </c>
      <c r="K565" s="495" t="str">
        <f>IF(基本情報入力シート!R604="","",基本情報入力シート!R604)</f>
        <v/>
      </c>
      <c r="L565" s="495" t="str">
        <f>IF(基本情報入力シート!W604="","",基本情報入力シート!W604)</f>
        <v/>
      </c>
      <c r="M565" s="503" t="str">
        <f>IF(基本情報入力シート!X604="","",基本情報入力シート!X604)</f>
        <v/>
      </c>
      <c r="N565" s="513" t="str">
        <f>IF(基本情報入力シート!Y604="","",基本情報入力シート!Y604)</f>
        <v/>
      </c>
      <c r="O565" s="606"/>
      <c r="P565" s="610"/>
      <c r="Q565" s="610"/>
      <c r="R565" s="614" t="e">
        <v>#N/A</v>
      </c>
      <c r="S565" s="618"/>
      <c r="T565" s="623"/>
      <c r="U565" s="623"/>
      <c r="V565" s="627" t="e">
        <v>#N/A</v>
      </c>
      <c r="W565" s="634"/>
      <c r="X565" s="638"/>
      <c r="Y565" s="614" t="e">
        <v>#N/A</v>
      </c>
      <c r="Z565" s="614"/>
      <c r="AA565" s="618"/>
      <c r="AB565" s="637"/>
      <c r="AC565" s="651" t="e">
        <v>#N/A</v>
      </c>
      <c r="AD565" s="653" t="str">
        <f t="shared" si="16"/>
        <v/>
      </c>
      <c r="AE565" s="583" t="str">
        <f t="shared" si="17"/>
        <v/>
      </c>
      <c r="AF565" s="654" t="str">
        <f>IF(O565="","",'別紙様式3-2（４・５月）'!O567&amp;'別紙様式3-2（４・５月）'!P567&amp;'別紙様式3-2（４・５月）'!Q567&amp;"から"&amp;O565)</f>
        <v/>
      </c>
      <c r="AG565" s="654" t="str">
        <f>IF(OR(W565="",W565="―"),"",'別紙様式3-2（４・５月）'!O567&amp;'別紙様式3-2（４・５月）'!P567&amp;'別紙様式3-2（４・５月）'!Q567&amp;"から"&amp;W565)</f>
        <v/>
      </c>
    </row>
    <row r="566" spans="1:33" ht="24.9" customHeight="1">
      <c r="A566" s="592">
        <v>553</v>
      </c>
      <c r="B566" s="488" t="str">
        <f>IF(基本情報入力シート!C605="","",基本情報入力シート!C605)</f>
        <v/>
      </c>
      <c r="C566" s="488"/>
      <c r="D566" s="488"/>
      <c r="E566" s="488"/>
      <c r="F566" s="488"/>
      <c r="G566" s="488"/>
      <c r="H566" s="488"/>
      <c r="I566" s="488"/>
      <c r="J566" s="495" t="str">
        <f>IF(基本情報入力シート!M605="","",基本情報入力シート!M605)</f>
        <v/>
      </c>
      <c r="K566" s="495" t="str">
        <f>IF(基本情報入力シート!R605="","",基本情報入力シート!R605)</f>
        <v/>
      </c>
      <c r="L566" s="495" t="str">
        <f>IF(基本情報入力シート!W605="","",基本情報入力シート!W605)</f>
        <v/>
      </c>
      <c r="M566" s="503" t="str">
        <f>IF(基本情報入力シート!X605="","",基本情報入力シート!X605)</f>
        <v/>
      </c>
      <c r="N566" s="513" t="str">
        <f>IF(基本情報入力シート!Y605="","",基本情報入力シート!Y605)</f>
        <v/>
      </c>
      <c r="O566" s="606"/>
      <c r="P566" s="610"/>
      <c r="Q566" s="610"/>
      <c r="R566" s="614" t="e">
        <v>#N/A</v>
      </c>
      <c r="S566" s="618"/>
      <c r="T566" s="623"/>
      <c r="U566" s="623"/>
      <c r="V566" s="627" t="e">
        <v>#N/A</v>
      </c>
      <c r="W566" s="634"/>
      <c r="X566" s="638"/>
      <c r="Y566" s="614" t="e">
        <v>#N/A</v>
      </c>
      <c r="Z566" s="614"/>
      <c r="AA566" s="618"/>
      <c r="AB566" s="637"/>
      <c r="AC566" s="651" t="e">
        <v>#N/A</v>
      </c>
      <c r="AD566" s="653" t="str">
        <f t="shared" si="16"/>
        <v/>
      </c>
      <c r="AE566" s="583" t="str">
        <f t="shared" si="17"/>
        <v/>
      </c>
      <c r="AF566" s="654" t="str">
        <f>IF(O566="","",'別紙様式3-2（４・５月）'!O568&amp;'別紙様式3-2（４・５月）'!P568&amp;'別紙様式3-2（４・５月）'!Q568&amp;"から"&amp;O566)</f>
        <v/>
      </c>
      <c r="AG566" s="654" t="str">
        <f>IF(OR(W566="",W566="―"),"",'別紙様式3-2（４・５月）'!O568&amp;'別紙様式3-2（４・５月）'!P568&amp;'別紙様式3-2（４・５月）'!Q568&amp;"から"&amp;W566)</f>
        <v/>
      </c>
    </row>
    <row r="567" spans="1:33" ht="24.9" customHeight="1">
      <c r="A567" s="592">
        <v>554</v>
      </c>
      <c r="B567" s="488" t="str">
        <f>IF(基本情報入力シート!C606="","",基本情報入力シート!C606)</f>
        <v/>
      </c>
      <c r="C567" s="488"/>
      <c r="D567" s="488"/>
      <c r="E567" s="488"/>
      <c r="F567" s="488"/>
      <c r="G567" s="488"/>
      <c r="H567" s="488"/>
      <c r="I567" s="488"/>
      <c r="J567" s="495" t="str">
        <f>IF(基本情報入力シート!M606="","",基本情報入力シート!M606)</f>
        <v/>
      </c>
      <c r="K567" s="495" t="str">
        <f>IF(基本情報入力シート!R606="","",基本情報入力シート!R606)</f>
        <v/>
      </c>
      <c r="L567" s="495" t="str">
        <f>IF(基本情報入力シート!W606="","",基本情報入力シート!W606)</f>
        <v/>
      </c>
      <c r="M567" s="503" t="str">
        <f>IF(基本情報入力シート!X606="","",基本情報入力シート!X606)</f>
        <v/>
      </c>
      <c r="N567" s="513" t="str">
        <f>IF(基本情報入力シート!Y606="","",基本情報入力シート!Y606)</f>
        <v/>
      </c>
      <c r="O567" s="606"/>
      <c r="P567" s="610"/>
      <c r="Q567" s="610"/>
      <c r="R567" s="614" t="e">
        <v>#N/A</v>
      </c>
      <c r="S567" s="618"/>
      <c r="T567" s="623"/>
      <c r="U567" s="623"/>
      <c r="V567" s="627" t="e">
        <v>#N/A</v>
      </c>
      <c r="W567" s="634"/>
      <c r="X567" s="638"/>
      <c r="Y567" s="614" t="e">
        <v>#N/A</v>
      </c>
      <c r="Z567" s="614"/>
      <c r="AA567" s="618"/>
      <c r="AB567" s="637"/>
      <c r="AC567" s="651" t="e">
        <v>#N/A</v>
      </c>
      <c r="AD567" s="653" t="str">
        <f t="shared" si="16"/>
        <v/>
      </c>
      <c r="AE567" s="583" t="str">
        <f t="shared" si="17"/>
        <v/>
      </c>
      <c r="AF567" s="654" t="str">
        <f>IF(O567="","",'別紙様式3-2（４・５月）'!O569&amp;'別紙様式3-2（４・５月）'!P569&amp;'別紙様式3-2（４・５月）'!Q569&amp;"から"&amp;O567)</f>
        <v/>
      </c>
      <c r="AG567" s="654" t="str">
        <f>IF(OR(W567="",W567="―"),"",'別紙様式3-2（４・５月）'!O569&amp;'別紙様式3-2（４・５月）'!P569&amp;'別紙様式3-2（４・５月）'!Q569&amp;"から"&amp;W567)</f>
        <v/>
      </c>
    </row>
    <row r="568" spans="1:33" ht="24.9" customHeight="1">
      <c r="A568" s="592">
        <v>555</v>
      </c>
      <c r="B568" s="488" t="str">
        <f>IF(基本情報入力シート!C607="","",基本情報入力シート!C607)</f>
        <v/>
      </c>
      <c r="C568" s="488"/>
      <c r="D568" s="488"/>
      <c r="E568" s="488"/>
      <c r="F568" s="488"/>
      <c r="G568" s="488"/>
      <c r="H568" s="488"/>
      <c r="I568" s="488"/>
      <c r="J568" s="495" t="str">
        <f>IF(基本情報入力シート!M607="","",基本情報入力シート!M607)</f>
        <v/>
      </c>
      <c r="K568" s="495" t="str">
        <f>IF(基本情報入力シート!R607="","",基本情報入力シート!R607)</f>
        <v/>
      </c>
      <c r="L568" s="495" t="str">
        <f>IF(基本情報入力シート!W607="","",基本情報入力シート!W607)</f>
        <v/>
      </c>
      <c r="M568" s="503" t="str">
        <f>IF(基本情報入力シート!X607="","",基本情報入力シート!X607)</f>
        <v/>
      </c>
      <c r="N568" s="513" t="str">
        <f>IF(基本情報入力シート!Y607="","",基本情報入力シート!Y607)</f>
        <v/>
      </c>
      <c r="O568" s="606"/>
      <c r="P568" s="610"/>
      <c r="Q568" s="610"/>
      <c r="R568" s="614" t="e">
        <v>#N/A</v>
      </c>
      <c r="S568" s="618"/>
      <c r="T568" s="623"/>
      <c r="U568" s="623"/>
      <c r="V568" s="627" t="e">
        <v>#N/A</v>
      </c>
      <c r="W568" s="634"/>
      <c r="X568" s="638"/>
      <c r="Y568" s="614" t="e">
        <v>#N/A</v>
      </c>
      <c r="Z568" s="614"/>
      <c r="AA568" s="618"/>
      <c r="AB568" s="637"/>
      <c r="AC568" s="651" t="e">
        <v>#N/A</v>
      </c>
      <c r="AD568" s="653" t="str">
        <f t="shared" si="16"/>
        <v/>
      </c>
      <c r="AE568" s="583" t="str">
        <f t="shared" si="17"/>
        <v/>
      </c>
      <c r="AF568" s="654" t="str">
        <f>IF(O568="","",'別紙様式3-2（４・５月）'!O570&amp;'別紙様式3-2（４・５月）'!P570&amp;'別紙様式3-2（４・５月）'!Q570&amp;"から"&amp;O568)</f>
        <v/>
      </c>
      <c r="AG568" s="654" t="str">
        <f>IF(OR(W568="",W568="―"),"",'別紙様式3-2（４・５月）'!O570&amp;'別紙様式3-2（４・５月）'!P570&amp;'別紙様式3-2（４・５月）'!Q570&amp;"から"&amp;W568)</f>
        <v/>
      </c>
    </row>
    <row r="569" spans="1:33" ht="24.9" customHeight="1">
      <c r="A569" s="592">
        <v>556</v>
      </c>
      <c r="B569" s="488" t="str">
        <f>IF(基本情報入力シート!C608="","",基本情報入力シート!C608)</f>
        <v/>
      </c>
      <c r="C569" s="488"/>
      <c r="D569" s="488"/>
      <c r="E569" s="488"/>
      <c r="F569" s="488"/>
      <c r="G569" s="488"/>
      <c r="H569" s="488"/>
      <c r="I569" s="488"/>
      <c r="J569" s="495" t="str">
        <f>IF(基本情報入力シート!M608="","",基本情報入力シート!M608)</f>
        <v/>
      </c>
      <c r="K569" s="495" t="str">
        <f>IF(基本情報入力シート!R608="","",基本情報入力シート!R608)</f>
        <v/>
      </c>
      <c r="L569" s="495" t="str">
        <f>IF(基本情報入力シート!W608="","",基本情報入力シート!W608)</f>
        <v/>
      </c>
      <c r="M569" s="503" t="str">
        <f>IF(基本情報入力シート!X608="","",基本情報入力シート!X608)</f>
        <v/>
      </c>
      <c r="N569" s="513" t="str">
        <f>IF(基本情報入力シート!Y608="","",基本情報入力シート!Y608)</f>
        <v/>
      </c>
      <c r="O569" s="606"/>
      <c r="P569" s="610"/>
      <c r="Q569" s="610"/>
      <c r="R569" s="614" t="e">
        <v>#N/A</v>
      </c>
      <c r="S569" s="618"/>
      <c r="T569" s="623"/>
      <c r="U569" s="623"/>
      <c r="V569" s="627" t="e">
        <v>#N/A</v>
      </c>
      <c r="W569" s="634"/>
      <c r="X569" s="638"/>
      <c r="Y569" s="614" t="e">
        <v>#N/A</v>
      </c>
      <c r="Z569" s="614"/>
      <c r="AA569" s="618"/>
      <c r="AB569" s="637"/>
      <c r="AC569" s="651" t="e">
        <v>#N/A</v>
      </c>
      <c r="AD569" s="653" t="str">
        <f t="shared" si="16"/>
        <v/>
      </c>
      <c r="AE569" s="583" t="str">
        <f t="shared" si="17"/>
        <v/>
      </c>
      <c r="AF569" s="654" t="str">
        <f>IF(O569="","",'別紙様式3-2（４・５月）'!O571&amp;'別紙様式3-2（４・５月）'!P571&amp;'別紙様式3-2（４・５月）'!Q571&amp;"から"&amp;O569)</f>
        <v/>
      </c>
      <c r="AG569" s="654" t="str">
        <f>IF(OR(W569="",W569="―"),"",'別紙様式3-2（４・５月）'!O571&amp;'別紙様式3-2（４・５月）'!P571&amp;'別紙様式3-2（４・５月）'!Q571&amp;"から"&amp;W569)</f>
        <v/>
      </c>
    </row>
    <row r="570" spans="1:33" ht="24.9" customHeight="1">
      <c r="A570" s="592">
        <v>557</v>
      </c>
      <c r="B570" s="488" t="str">
        <f>IF(基本情報入力シート!C609="","",基本情報入力シート!C609)</f>
        <v/>
      </c>
      <c r="C570" s="488"/>
      <c r="D570" s="488"/>
      <c r="E570" s="488"/>
      <c r="F570" s="488"/>
      <c r="G570" s="488"/>
      <c r="H570" s="488"/>
      <c r="I570" s="488"/>
      <c r="J570" s="495" t="str">
        <f>IF(基本情報入力シート!M609="","",基本情報入力シート!M609)</f>
        <v/>
      </c>
      <c r="K570" s="495" t="str">
        <f>IF(基本情報入力シート!R609="","",基本情報入力シート!R609)</f>
        <v/>
      </c>
      <c r="L570" s="495" t="str">
        <f>IF(基本情報入力シート!W609="","",基本情報入力シート!W609)</f>
        <v/>
      </c>
      <c r="M570" s="503" t="str">
        <f>IF(基本情報入力シート!X609="","",基本情報入力シート!X609)</f>
        <v/>
      </c>
      <c r="N570" s="513" t="str">
        <f>IF(基本情報入力シート!Y609="","",基本情報入力シート!Y609)</f>
        <v/>
      </c>
      <c r="O570" s="606"/>
      <c r="P570" s="610"/>
      <c r="Q570" s="610"/>
      <c r="R570" s="614" t="e">
        <v>#N/A</v>
      </c>
      <c r="S570" s="618"/>
      <c r="T570" s="623"/>
      <c r="U570" s="623"/>
      <c r="V570" s="627" t="e">
        <v>#N/A</v>
      </c>
      <c r="W570" s="634"/>
      <c r="X570" s="638"/>
      <c r="Y570" s="614" t="e">
        <v>#N/A</v>
      </c>
      <c r="Z570" s="614"/>
      <c r="AA570" s="618"/>
      <c r="AB570" s="637"/>
      <c r="AC570" s="651" t="e">
        <v>#N/A</v>
      </c>
      <c r="AD570" s="653" t="str">
        <f t="shared" si="16"/>
        <v/>
      </c>
      <c r="AE570" s="583" t="str">
        <f t="shared" si="17"/>
        <v/>
      </c>
      <c r="AF570" s="654" t="str">
        <f>IF(O570="","",'別紙様式3-2（４・５月）'!O572&amp;'別紙様式3-2（４・５月）'!P572&amp;'別紙様式3-2（４・５月）'!Q572&amp;"から"&amp;O570)</f>
        <v/>
      </c>
      <c r="AG570" s="654" t="str">
        <f>IF(OR(W570="",W570="―"),"",'別紙様式3-2（４・５月）'!O572&amp;'別紙様式3-2（４・５月）'!P572&amp;'別紙様式3-2（４・５月）'!Q572&amp;"から"&amp;W570)</f>
        <v/>
      </c>
    </row>
    <row r="571" spans="1:33" ht="24.9" customHeight="1">
      <c r="A571" s="592">
        <v>558</v>
      </c>
      <c r="B571" s="488" t="str">
        <f>IF(基本情報入力シート!C610="","",基本情報入力シート!C610)</f>
        <v/>
      </c>
      <c r="C571" s="488"/>
      <c r="D571" s="488"/>
      <c r="E571" s="488"/>
      <c r="F571" s="488"/>
      <c r="G571" s="488"/>
      <c r="H571" s="488"/>
      <c r="I571" s="488"/>
      <c r="J571" s="495" t="str">
        <f>IF(基本情報入力シート!M610="","",基本情報入力シート!M610)</f>
        <v/>
      </c>
      <c r="K571" s="495" t="str">
        <f>IF(基本情報入力シート!R610="","",基本情報入力シート!R610)</f>
        <v/>
      </c>
      <c r="L571" s="495" t="str">
        <f>IF(基本情報入力シート!W610="","",基本情報入力シート!W610)</f>
        <v/>
      </c>
      <c r="M571" s="503" t="str">
        <f>IF(基本情報入力シート!X610="","",基本情報入力シート!X610)</f>
        <v/>
      </c>
      <c r="N571" s="513" t="str">
        <f>IF(基本情報入力シート!Y610="","",基本情報入力シート!Y610)</f>
        <v/>
      </c>
      <c r="O571" s="606"/>
      <c r="P571" s="610"/>
      <c r="Q571" s="610"/>
      <c r="R571" s="614" t="e">
        <v>#N/A</v>
      </c>
      <c r="S571" s="618"/>
      <c r="T571" s="623"/>
      <c r="U571" s="623"/>
      <c r="V571" s="627" t="e">
        <v>#N/A</v>
      </c>
      <c r="W571" s="634"/>
      <c r="X571" s="638"/>
      <c r="Y571" s="614" t="e">
        <v>#N/A</v>
      </c>
      <c r="Z571" s="614"/>
      <c r="AA571" s="618"/>
      <c r="AB571" s="637"/>
      <c r="AC571" s="651" t="e">
        <v>#N/A</v>
      </c>
      <c r="AD571" s="653" t="str">
        <f t="shared" si="16"/>
        <v/>
      </c>
      <c r="AE571" s="583" t="str">
        <f t="shared" si="17"/>
        <v/>
      </c>
      <c r="AF571" s="654" t="str">
        <f>IF(O571="","",'別紙様式3-2（４・５月）'!O573&amp;'別紙様式3-2（４・５月）'!P573&amp;'別紙様式3-2（４・５月）'!Q573&amp;"から"&amp;O571)</f>
        <v/>
      </c>
      <c r="AG571" s="654" t="str">
        <f>IF(OR(W571="",W571="―"),"",'別紙様式3-2（４・５月）'!O573&amp;'別紙様式3-2（４・５月）'!P573&amp;'別紙様式3-2（４・５月）'!Q573&amp;"から"&amp;W571)</f>
        <v/>
      </c>
    </row>
    <row r="572" spans="1:33" ht="24.9" customHeight="1">
      <c r="A572" s="592">
        <v>559</v>
      </c>
      <c r="B572" s="488" t="str">
        <f>IF(基本情報入力シート!C611="","",基本情報入力シート!C611)</f>
        <v/>
      </c>
      <c r="C572" s="488"/>
      <c r="D572" s="488"/>
      <c r="E572" s="488"/>
      <c r="F572" s="488"/>
      <c r="G572" s="488"/>
      <c r="H572" s="488"/>
      <c r="I572" s="488"/>
      <c r="J572" s="495" t="str">
        <f>IF(基本情報入力シート!M611="","",基本情報入力シート!M611)</f>
        <v/>
      </c>
      <c r="K572" s="495" t="str">
        <f>IF(基本情報入力シート!R611="","",基本情報入力シート!R611)</f>
        <v/>
      </c>
      <c r="L572" s="495" t="str">
        <f>IF(基本情報入力シート!W611="","",基本情報入力シート!W611)</f>
        <v/>
      </c>
      <c r="M572" s="503" t="str">
        <f>IF(基本情報入力シート!X611="","",基本情報入力シート!X611)</f>
        <v/>
      </c>
      <c r="N572" s="513" t="str">
        <f>IF(基本情報入力シート!Y611="","",基本情報入力シート!Y611)</f>
        <v/>
      </c>
      <c r="O572" s="606"/>
      <c r="P572" s="610"/>
      <c r="Q572" s="610"/>
      <c r="R572" s="614" t="e">
        <v>#N/A</v>
      </c>
      <c r="S572" s="618"/>
      <c r="T572" s="623"/>
      <c r="U572" s="623"/>
      <c r="V572" s="627" t="e">
        <v>#N/A</v>
      </c>
      <c r="W572" s="634"/>
      <c r="X572" s="638"/>
      <c r="Y572" s="614" t="e">
        <v>#N/A</v>
      </c>
      <c r="Z572" s="614"/>
      <c r="AA572" s="618"/>
      <c r="AB572" s="637"/>
      <c r="AC572" s="651" t="e">
        <v>#N/A</v>
      </c>
      <c r="AD572" s="653" t="str">
        <f t="shared" si="16"/>
        <v/>
      </c>
      <c r="AE572" s="583" t="str">
        <f t="shared" si="17"/>
        <v/>
      </c>
      <c r="AF572" s="654" t="str">
        <f>IF(O572="","",'別紙様式3-2（４・５月）'!O574&amp;'別紙様式3-2（４・５月）'!P574&amp;'別紙様式3-2（４・５月）'!Q574&amp;"から"&amp;O572)</f>
        <v/>
      </c>
      <c r="AG572" s="654" t="str">
        <f>IF(OR(W572="",W572="―"),"",'別紙様式3-2（４・５月）'!O574&amp;'別紙様式3-2（４・５月）'!P574&amp;'別紙様式3-2（４・５月）'!Q574&amp;"から"&amp;W572)</f>
        <v/>
      </c>
    </row>
    <row r="573" spans="1:33" ht="24.9" customHeight="1">
      <c r="A573" s="592">
        <v>560</v>
      </c>
      <c r="B573" s="488" t="str">
        <f>IF(基本情報入力シート!C612="","",基本情報入力シート!C612)</f>
        <v/>
      </c>
      <c r="C573" s="488"/>
      <c r="D573" s="488"/>
      <c r="E573" s="488"/>
      <c r="F573" s="488"/>
      <c r="G573" s="488"/>
      <c r="H573" s="488"/>
      <c r="I573" s="488"/>
      <c r="J573" s="495" t="str">
        <f>IF(基本情報入力シート!M612="","",基本情報入力シート!M612)</f>
        <v/>
      </c>
      <c r="K573" s="495" t="str">
        <f>IF(基本情報入力シート!R612="","",基本情報入力シート!R612)</f>
        <v/>
      </c>
      <c r="L573" s="495" t="str">
        <f>IF(基本情報入力シート!W612="","",基本情報入力シート!W612)</f>
        <v/>
      </c>
      <c r="M573" s="503" t="str">
        <f>IF(基本情報入力シート!X612="","",基本情報入力シート!X612)</f>
        <v/>
      </c>
      <c r="N573" s="513" t="str">
        <f>IF(基本情報入力シート!Y612="","",基本情報入力シート!Y612)</f>
        <v/>
      </c>
      <c r="O573" s="606"/>
      <c r="P573" s="610"/>
      <c r="Q573" s="610"/>
      <c r="R573" s="614" t="e">
        <v>#N/A</v>
      </c>
      <c r="S573" s="618"/>
      <c r="T573" s="623"/>
      <c r="U573" s="623"/>
      <c r="V573" s="627" t="e">
        <v>#N/A</v>
      </c>
      <c r="W573" s="634"/>
      <c r="X573" s="638"/>
      <c r="Y573" s="614" t="e">
        <v>#N/A</v>
      </c>
      <c r="Z573" s="614"/>
      <c r="AA573" s="618"/>
      <c r="AB573" s="637"/>
      <c r="AC573" s="651" t="e">
        <v>#N/A</v>
      </c>
      <c r="AD573" s="653" t="str">
        <f t="shared" si="16"/>
        <v/>
      </c>
      <c r="AE573" s="583" t="str">
        <f t="shared" si="17"/>
        <v/>
      </c>
      <c r="AF573" s="654" t="str">
        <f>IF(O573="","",'別紙様式3-2（４・５月）'!O575&amp;'別紙様式3-2（４・５月）'!P575&amp;'別紙様式3-2（４・５月）'!Q575&amp;"から"&amp;O573)</f>
        <v/>
      </c>
      <c r="AG573" s="654" t="str">
        <f>IF(OR(W573="",W573="―"),"",'別紙様式3-2（４・５月）'!O575&amp;'別紙様式3-2（４・５月）'!P575&amp;'別紙様式3-2（４・５月）'!Q575&amp;"から"&amp;W573)</f>
        <v/>
      </c>
    </row>
    <row r="574" spans="1:33" ht="24.9" customHeight="1">
      <c r="A574" s="592">
        <v>561</v>
      </c>
      <c r="B574" s="488" t="str">
        <f>IF(基本情報入力シート!C613="","",基本情報入力シート!C613)</f>
        <v/>
      </c>
      <c r="C574" s="488"/>
      <c r="D574" s="488"/>
      <c r="E574" s="488"/>
      <c r="F574" s="488"/>
      <c r="G574" s="488"/>
      <c r="H574" s="488"/>
      <c r="I574" s="488"/>
      <c r="J574" s="495" t="str">
        <f>IF(基本情報入力シート!M613="","",基本情報入力シート!M613)</f>
        <v/>
      </c>
      <c r="K574" s="495" t="str">
        <f>IF(基本情報入力シート!R613="","",基本情報入力シート!R613)</f>
        <v/>
      </c>
      <c r="L574" s="495" t="str">
        <f>IF(基本情報入力シート!W613="","",基本情報入力シート!W613)</f>
        <v/>
      </c>
      <c r="M574" s="503" t="str">
        <f>IF(基本情報入力シート!X613="","",基本情報入力シート!X613)</f>
        <v/>
      </c>
      <c r="N574" s="513" t="str">
        <f>IF(基本情報入力シート!Y613="","",基本情報入力シート!Y613)</f>
        <v/>
      </c>
      <c r="O574" s="606"/>
      <c r="P574" s="610"/>
      <c r="Q574" s="610"/>
      <c r="R574" s="614" t="e">
        <v>#N/A</v>
      </c>
      <c r="S574" s="618"/>
      <c r="T574" s="623"/>
      <c r="U574" s="623"/>
      <c r="V574" s="627" t="e">
        <v>#N/A</v>
      </c>
      <c r="W574" s="634"/>
      <c r="X574" s="638"/>
      <c r="Y574" s="614" t="e">
        <v>#N/A</v>
      </c>
      <c r="Z574" s="614"/>
      <c r="AA574" s="618"/>
      <c r="AB574" s="637"/>
      <c r="AC574" s="651" t="e">
        <v>#N/A</v>
      </c>
      <c r="AD574" s="653" t="str">
        <f t="shared" si="16"/>
        <v/>
      </c>
      <c r="AE574" s="583" t="str">
        <f t="shared" si="17"/>
        <v/>
      </c>
      <c r="AF574" s="654" t="str">
        <f>IF(O574="","",'別紙様式3-2（４・５月）'!O576&amp;'別紙様式3-2（４・５月）'!P576&amp;'別紙様式3-2（４・５月）'!Q576&amp;"から"&amp;O574)</f>
        <v/>
      </c>
      <c r="AG574" s="654" t="str">
        <f>IF(OR(W574="",W574="―"),"",'別紙様式3-2（４・５月）'!O576&amp;'別紙様式3-2（４・５月）'!P576&amp;'別紙様式3-2（４・５月）'!Q576&amp;"から"&amp;W574)</f>
        <v/>
      </c>
    </row>
    <row r="575" spans="1:33" ht="24.9" customHeight="1">
      <c r="A575" s="592">
        <v>562</v>
      </c>
      <c r="B575" s="488" t="str">
        <f>IF(基本情報入力シート!C614="","",基本情報入力シート!C614)</f>
        <v/>
      </c>
      <c r="C575" s="488"/>
      <c r="D575" s="488"/>
      <c r="E575" s="488"/>
      <c r="F575" s="488"/>
      <c r="G575" s="488"/>
      <c r="H575" s="488"/>
      <c r="I575" s="488"/>
      <c r="J575" s="495" t="str">
        <f>IF(基本情報入力シート!M614="","",基本情報入力シート!M614)</f>
        <v/>
      </c>
      <c r="K575" s="495" t="str">
        <f>IF(基本情報入力シート!R614="","",基本情報入力シート!R614)</f>
        <v/>
      </c>
      <c r="L575" s="495" t="str">
        <f>IF(基本情報入力シート!W614="","",基本情報入力シート!W614)</f>
        <v/>
      </c>
      <c r="M575" s="503" t="str">
        <f>IF(基本情報入力シート!X614="","",基本情報入力シート!X614)</f>
        <v/>
      </c>
      <c r="N575" s="513" t="str">
        <f>IF(基本情報入力シート!Y614="","",基本情報入力シート!Y614)</f>
        <v/>
      </c>
      <c r="O575" s="606"/>
      <c r="P575" s="610"/>
      <c r="Q575" s="610"/>
      <c r="R575" s="614" t="e">
        <v>#N/A</v>
      </c>
      <c r="S575" s="618"/>
      <c r="T575" s="623"/>
      <c r="U575" s="623"/>
      <c r="V575" s="627" t="e">
        <v>#N/A</v>
      </c>
      <c r="W575" s="634"/>
      <c r="X575" s="638"/>
      <c r="Y575" s="614" t="e">
        <v>#N/A</v>
      </c>
      <c r="Z575" s="614"/>
      <c r="AA575" s="618"/>
      <c r="AB575" s="637"/>
      <c r="AC575" s="651" t="e">
        <v>#N/A</v>
      </c>
      <c r="AD575" s="653" t="str">
        <f t="shared" si="16"/>
        <v/>
      </c>
      <c r="AE575" s="583" t="str">
        <f t="shared" si="17"/>
        <v/>
      </c>
      <c r="AF575" s="654" t="str">
        <f>IF(O575="","",'別紙様式3-2（４・５月）'!O577&amp;'別紙様式3-2（４・５月）'!P577&amp;'別紙様式3-2（４・５月）'!Q577&amp;"から"&amp;O575)</f>
        <v/>
      </c>
      <c r="AG575" s="654" t="str">
        <f>IF(OR(W575="",W575="―"),"",'別紙様式3-2（４・５月）'!O577&amp;'別紙様式3-2（４・５月）'!P577&amp;'別紙様式3-2（４・５月）'!Q577&amp;"から"&amp;W575)</f>
        <v/>
      </c>
    </row>
    <row r="576" spans="1:33" ht="24.9" customHeight="1">
      <c r="A576" s="592">
        <v>563</v>
      </c>
      <c r="B576" s="488" t="str">
        <f>IF(基本情報入力シート!C615="","",基本情報入力シート!C615)</f>
        <v/>
      </c>
      <c r="C576" s="488"/>
      <c r="D576" s="488"/>
      <c r="E576" s="488"/>
      <c r="F576" s="488"/>
      <c r="G576" s="488"/>
      <c r="H576" s="488"/>
      <c r="I576" s="488"/>
      <c r="J576" s="495" t="str">
        <f>IF(基本情報入力シート!M615="","",基本情報入力シート!M615)</f>
        <v/>
      </c>
      <c r="K576" s="495" t="str">
        <f>IF(基本情報入力シート!R615="","",基本情報入力シート!R615)</f>
        <v/>
      </c>
      <c r="L576" s="495" t="str">
        <f>IF(基本情報入力シート!W615="","",基本情報入力シート!W615)</f>
        <v/>
      </c>
      <c r="M576" s="503" t="str">
        <f>IF(基本情報入力シート!X615="","",基本情報入力シート!X615)</f>
        <v/>
      </c>
      <c r="N576" s="513" t="str">
        <f>IF(基本情報入力シート!Y615="","",基本情報入力シート!Y615)</f>
        <v/>
      </c>
      <c r="O576" s="606"/>
      <c r="P576" s="610"/>
      <c r="Q576" s="610"/>
      <c r="R576" s="614" t="e">
        <v>#N/A</v>
      </c>
      <c r="S576" s="618"/>
      <c r="T576" s="623"/>
      <c r="U576" s="623"/>
      <c r="V576" s="627" t="e">
        <v>#N/A</v>
      </c>
      <c r="W576" s="634"/>
      <c r="X576" s="638"/>
      <c r="Y576" s="614" t="e">
        <v>#N/A</v>
      </c>
      <c r="Z576" s="614"/>
      <c r="AA576" s="618"/>
      <c r="AB576" s="637"/>
      <c r="AC576" s="651" t="e">
        <v>#N/A</v>
      </c>
      <c r="AD576" s="653" t="str">
        <f t="shared" si="16"/>
        <v/>
      </c>
      <c r="AE576" s="583" t="str">
        <f t="shared" si="17"/>
        <v/>
      </c>
      <c r="AF576" s="654" t="str">
        <f>IF(O576="","",'別紙様式3-2（４・５月）'!O578&amp;'別紙様式3-2（４・５月）'!P578&amp;'別紙様式3-2（４・５月）'!Q578&amp;"から"&amp;O576)</f>
        <v/>
      </c>
      <c r="AG576" s="654" t="str">
        <f>IF(OR(W576="",W576="―"),"",'別紙様式3-2（４・５月）'!O578&amp;'別紙様式3-2（４・５月）'!P578&amp;'別紙様式3-2（４・５月）'!Q578&amp;"から"&amp;W576)</f>
        <v/>
      </c>
    </row>
    <row r="577" spans="1:33" ht="24.9" customHeight="1">
      <c r="A577" s="592">
        <v>564</v>
      </c>
      <c r="B577" s="488" t="str">
        <f>IF(基本情報入力シート!C616="","",基本情報入力シート!C616)</f>
        <v/>
      </c>
      <c r="C577" s="488"/>
      <c r="D577" s="488"/>
      <c r="E577" s="488"/>
      <c r="F577" s="488"/>
      <c r="G577" s="488"/>
      <c r="H577" s="488"/>
      <c r="I577" s="488"/>
      <c r="J577" s="495" t="str">
        <f>IF(基本情報入力シート!M616="","",基本情報入力シート!M616)</f>
        <v/>
      </c>
      <c r="K577" s="495" t="str">
        <f>IF(基本情報入力シート!R616="","",基本情報入力シート!R616)</f>
        <v/>
      </c>
      <c r="L577" s="495" t="str">
        <f>IF(基本情報入力シート!W616="","",基本情報入力シート!W616)</f>
        <v/>
      </c>
      <c r="M577" s="503" t="str">
        <f>IF(基本情報入力シート!X616="","",基本情報入力シート!X616)</f>
        <v/>
      </c>
      <c r="N577" s="513" t="str">
        <f>IF(基本情報入力シート!Y616="","",基本情報入力シート!Y616)</f>
        <v/>
      </c>
      <c r="O577" s="606"/>
      <c r="P577" s="610"/>
      <c r="Q577" s="610"/>
      <c r="R577" s="614" t="e">
        <v>#N/A</v>
      </c>
      <c r="S577" s="618"/>
      <c r="T577" s="623"/>
      <c r="U577" s="623"/>
      <c r="V577" s="627" t="e">
        <v>#N/A</v>
      </c>
      <c r="W577" s="634"/>
      <c r="X577" s="638"/>
      <c r="Y577" s="614" t="e">
        <v>#N/A</v>
      </c>
      <c r="Z577" s="614"/>
      <c r="AA577" s="618"/>
      <c r="AB577" s="637"/>
      <c r="AC577" s="651" t="e">
        <v>#N/A</v>
      </c>
      <c r="AD577" s="653" t="str">
        <f t="shared" si="16"/>
        <v/>
      </c>
      <c r="AE577" s="583" t="str">
        <f t="shared" si="17"/>
        <v/>
      </c>
      <c r="AF577" s="654" t="str">
        <f>IF(O577="","",'別紙様式3-2（４・５月）'!O579&amp;'別紙様式3-2（４・５月）'!P579&amp;'別紙様式3-2（４・５月）'!Q579&amp;"から"&amp;O577)</f>
        <v/>
      </c>
      <c r="AG577" s="654" t="str">
        <f>IF(OR(W577="",W577="―"),"",'別紙様式3-2（４・５月）'!O579&amp;'別紙様式3-2（４・５月）'!P579&amp;'別紙様式3-2（４・５月）'!Q579&amp;"から"&amp;W577)</f>
        <v/>
      </c>
    </row>
    <row r="578" spans="1:33" ht="24.9" customHeight="1">
      <c r="A578" s="592">
        <v>565</v>
      </c>
      <c r="B578" s="488" t="str">
        <f>IF(基本情報入力シート!C617="","",基本情報入力シート!C617)</f>
        <v/>
      </c>
      <c r="C578" s="488"/>
      <c r="D578" s="488"/>
      <c r="E578" s="488"/>
      <c r="F578" s="488"/>
      <c r="G578" s="488"/>
      <c r="H578" s="488"/>
      <c r="I578" s="488"/>
      <c r="J578" s="495" t="str">
        <f>IF(基本情報入力シート!M617="","",基本情報入力シート!M617)</f>
        <v/>
      </c>
      <c r="K578" s="495" t="str">
        <f>IF(基本情報入力シート!R617="","",基本情報入力シート!R617)</f>
        <v/>
      </c>
      <c r="L578" s="495" t="str">
        <f>IF(基本情報入力シート!W617="","",基本情報入力シート!W617)</f>
        <v/>
      </c>
      <c r="M578" s="503" t="str">
        <f>IF(基本情報入力シート!X617="","",基本情報入力シート!X617)</f>
        <v/>
      </c>
      <c r="N578" s="513" t="str">
        <f>IF(基本情報入力シート!Y617="","",基本情報入力シート!Y617)</f>
        <v/>
      </c>
      <c r="O578" s="606"/>
      <c r="P578" s="610"/>
      <c r="Q578" s="610"/>
      <c r="R578" s="614" t="e">
        <v>#N/A</v>
      </c>
      <c r="S578" s="618"/>
      <c r="T578" s="623"/>
      <c r="U578" s="623"/>
      <c r="V578" s="627" t="e">
        <v>#N/A</v>
      </c>
      <c r="W578" s="634"/>
      <c r="X578" s="638"/>
      <c r="Y578" s="614" t="e">
        <v>#N/A</v>
      </c>
      <c r="Z578" s="614"/>
      <c r="AA578" s="618"/>
      <c r="AB578" s="637"/>
      <c r="AC578" s="651" t="e">
        <v>#N/A</v>
      </c>
      <c r="AD578" s="653" t="str">
        <f t="shared" si="16"/>
        <v/>
      </c>
      <c r="AE578" s="583" t="str">
        <f t="shared" si="17"/>
        <v/>
      </c>
      <c r="AF578" s="654" t="str">
        <f>IF(O578="","",'別紙様式3-2（４・５月）'!O580&amp;'別紙様式3-2（４・５月）'!P580&amp;'別紙様式3-2（４・５月）'!Q580&amp;"から"&amp;O578)</f>
        <v/>
      </c>
      <c r="AG578" s="654" t="str">
        <f>IF(OR(W578="",W578="―"),"",'別紙様式3-2（４・５月）'!O580&amp;'別紙様式3-2（４・５月）'!P580&amp;'別紙様式3-2（４・５月）'!Q580&amp;"から"&amp;W578)</f>
        <v/>
      </c>
    </row>
    <row r="579" spans="1:33" ht="24.9" customHeight="1">
      <c r="A579" s="592">
        <v>566</v>
      </c>
      <c r="B579" s="488" t="str">
        <f>IF(基本情報入力シート!C618="","",基本情報入力シート!C618)</f>
        <v/>
      </c>
      <c r="C579" s="488"/>
      <c r="D579" s="488"/>
      <c r="E579" s="488"/>
      <c r="F579" s="488"/>
      <c r="G579" s="488"/>
      <c r="H579" s="488"/>
      <c r="I579" s="488"/>
      <c r="J579" s="495" t="str">
        <f>IF(基本情報入力シート!M618="","",基本情報入力シート!M618)</f>
        <v/>
      </c>
      <c r="K579" s="495" t="str">
        <f>IF(基本情報入力シート!R618="","",基本情報入力シート!R618)</f>
        <v/>
      </c>
      <c r="L579" s="495" t="str">
        <f>IF(基本情報入力シート!W618="","",基本情報入力シート!W618)</f>
        <v/>
      </c>
      <c r="M579" s="503" t="str">
        <f>IF(基本情報入力シート!X618="","",基本情報入力シート!X618)</f>
        <v/>
      </c>
      <c r="N579" s="513" t="str">
        <f>IF(基本情報入力シート!Y618="","",基本情報入力シート!Y618)</f>
        <v/>
      </c>
      <c r="O579" s="606"/>
      <c r="P579" s="610"/>
      <c r="Q579" s="610"/>
      <c r="R579" s="614" t="e">
        <v>#N/A</v>
      </c>
      <c r="S579" s="618"/>
      <c r="T579" s="623"/>
      <c r="U579" s="623"/>
      <c r="V579" s="627" t="e">
        <v>#N/A</v>
      </c>
      <c r="W579" s="634"/>
      <c r="X579" s="638"/>
      <c r="Y579" s="614" t="e">
        <v>#N/A</v>
      </c>
      <c r="Z579" s="614"/>
      <c r="AA579" s="618"/>
      <c r="AB579" s="637"/>
      <c r="AC579" s="651" t="e">
        <v>#N/A</v>
      </c>
      <c r="AD579" s="653" t="str">
        <f t="shared" si="16"/>
        <v/>
      </c>
      <c r="AE579" s="583" t="str">
        <f t="shared" si="17"/>
        <v/>
      </c>
      <c r="AF579" s="654" t="str">
        <f>IF(O579="","",'別紙様式3-2（４・５月）'!O581&amp;'別紙様式3-2（４・５月）'!P581&amp;'別紙様式3-2（４・５月）'!Q581&amp;"から"&amp;O579)</f>
        <v/>
      </c>
      <c r="AG579" s="654" t="str">
        <f>IF(OR(W579="",W579="―"),"",'別紙様式3-2（４・５月）'!O581&amp;'別紙様式3-2（４・５月）'!P581&amp;'別紙様式3-2（４・５月）'!Q581&amp;"から"&amp;W579)</f>
        <v/>
      </c>
    </row>
    <row r="580" spans="1:33" ht="24.9" customHeight="1">
      <c r="A580" s="592">
        <v>567</v>
      </c>
      <c r="B580" s="488" t="str">
        <f>IF(基本情報入力シート!C619="","",基本情報入力シート!C619)</f>
        <v/>
      </c>
      <c r="C580" s="488"/>
      <c r="D580" s="488"/>
      <c r="E580" s="488"/>
      <c r="F580" s="488"/>
      <c r="G580" s="488"/>
      <c r="H580" s="488"/>
      <c r="I580" s="488"/>
      <c r="J580" s="495" t="str">
        <f>IF(基本情報入力シート!M619="","",基本情報入力シート!M619)</f>
        <v/>
      </c>
      <c r="K580" s="495" t="str">
        <f>IF(基本情報入力シート!R619="","",基本情報入力シート!R619)</f>
        <v/>
      </c>
      <c r="L580" s="495" t="str">
        <f>IF(基本情報入力シート!W619="","",基本情報入力シート!W619)</f>
        <v/>
      </c>
      <c r="M580" s="503" t="str">
        <f>IF(基本情報入力シート!X619="","",基本情報入力シート!X619)</f>
        <v/>
      </c>
      <c r="N580" s="513" t="str">
        <f>IF(基本情報入力シート!Y619="","",基本情報入力シート!Y619)</f>
        <v/>
      </c>
      <c r="O580" s="606"/>
      <c r="P580" s="610"/>
      <c r="Q580" s="610"/>
      <c r="R580" s="614" t="e">
        <v>#N/A</v>
      </c>
      <c r="S580" s="618"/>
      <c r="T580" s="623"/>
      <c r="U580" s="623"/>
      <c r="V580" s="627" t="e">
        <v>#N/A</v>
      </c>
      <c r="W580" s="634"/>
      <c r="X580" s="638"/>
      <c r="Y580" s="614" t="e">
        <v>#N/A</v>
      </c>
      <c r="Z580" s="614"/>
      <c r="AA580" s="618"/>
      <c r="AB580" s="637"/>
      <c r="AC580" s="651" t="e">
        <v>#N/A</v>
      </c>
      <c r="AD580" s="653" t="str">
        <f t="shared" si="16"/>
        <v/>
      </c>
      <c r="AE580" s="583" t="str">
        <f t="shared" si="17"/>
        <v/>
      </c>
      <c r="AF580" s="654" t="str">
        <f>IF(O580="","",'別紙様式3-2（４・５月）'!O582&amp;'別紙様式3-2（４・５月）'!P582&amp;'別紙様式3-2（４・５月）'!Q582&amp;"から"&amp;O580)</f>
        <v/>
      </c>
      <c r="AG580" s="654" t="str">
        <f>IF(OR(W580="",W580="―"),"",'別紙様式3-2（４・５月）'!O582&amp;'別紙様式3-2（４・５月）'!P582&amp;'別紙様式3-2（４・５月）'!Q582&amp;"から"&amp;W580)</f>
        <v/>
      </c>
    </row>
    <row r="581" spans="1:33" ht="24.9" customHeight="1">
      <c r="A581" s="592">
        <v>568</v>
      </c>
      <c r="B581" s="488" t="str">
        <f>IF(基本情報入力シート!C620="","",基本情報入力シート!C620)</f>
        <v/>
      </c>
      <c r="C581" s="488"/>
      <c r="D581" s="488"/>
      <c r="E581" s="488"/>
      <c r="F581" s="488"/>
      <c r="G581" s="488"/>
      <c r="H581" s="488"/>
      <c r="I581" s="488"/>
      <c r="J581" s="495" t="str">
        <f>IF(基本情報入力シート!M620="","",基本情報入力シート!M620)</f>
        <v/>
      </c>
      <c r="K581" s="495" t="str">
        <f>IF(基本情報入力シート!R620="","",基本情報入力シート!R620)</f>
        <v/>
      </c>
      <c r="L581" s="495" t="str">
        <f>IF(基本情報入力シート!W620="","",基本情報入力シート!W620)</f>
        <v/>
      </c>
      <c r="M581" s="503" t="str">
        <f>IF(基本情報入力シート!X620="","",基本情報入力シート!X620)</f>
        <v/>
      </c>
      <c r="N581" s="513" t="str">
        <f>IF(基本情報入力シート!Y620="","",基本情報入力シート!Y620)</f>
        <v/>
      </c>
      <c r="O581" s="606"/>
      <c r="P581" s="610"/>
      <c r="Q581" s="610"/>
      <c r="R581" s="614" t="e">
        <v>#N/A</v>
      </c>
      <c r="S581" s="618"/>
      <c r="T581" s="623"/>
      <c r="U581" s="623"/>
      <c r="V581" s="627" t="e">
        <v>#N/A</v>
      </c>
      <c r="W581" s="634"/>
      <c r="X581" s="638"/>
      <c r="Y581" s="614" t="e">
        <v>#N/A</v>
      </c>
      <c r="Z581" s="614"/>
      <c r="AA581" s="618"/>
      <c r="AB581" s="637"/>
      <c r="AC581" s="651" t="e">
        <v>#N/A</v>
      </c>
      <c r="AD581" s="653" t="str">
        <f t="shared" si="16"/>
        <v/>
      </c>
      <c r="AE581" s="583" t="str">
        <f t="shared" si="17"/>
        <v/>
      </c>
      <c r="AF581" s="654" t="str">
        <f>IF(O581="","",'別紙様式3-2（４・５月）'!O583&amp;'別紙様式3-2（４・５月）'!P583&amp;'別紙様式3-2（４・５月）'!Q583&amp;"から"&amp;O581)</f>
        <v/>
      </c>
      <c r="AG581" s="654" t="str">
        <f>IF(OR(W581="",W581="―"),"",'別紙様式3-2（４・５月）'!O583&amp;'別紙様式3-2（４・５月）'!P583&amp;'別紙様式3-2（４・５月）'!Q583&amp;"から"&amp;W581)</f>
        <v/>
      </c>
    </row>
    <row r="582" spans="1:33" ht="24.9" customHeight="1">
      <c r="A582" s="592">
        <v>569</v>
      </c>
      <c r="B582" s="488" t="str">
        <f>IF(基本情報入力シート!C621="","",基本情報入力シート!C621)</f>
        <v/>
      </c>
      <c r="C582" s="488"/>
      <c r="D582" s="488"/>
      <c r="E582" s="488"/>
      <c r="F582" s="488"/>
      <c r="G582" s="488"/>
      <c r="H582" s="488"/>
      <c r="I582" s="488"/>
      <c r="J582" s="495" t="str">
        <f>IF(基本情報入力シート!M621="","",基本情報入力シート!M621)</f>
        <v/>
      </c>
      <c r="K582" s="495" t="str">
        <f>IF(基本情報入力シート!R621="","",基本情報入力シート!R621)</f>
        <v/>
      </c>
      <c r="L582" s="495" t="str">
        <f>IF(基本情報入力シート!W621="","",基本情報入力シート!W621)</f>
        <v/>
      </c>
      <c r="M582" s="503" t="str">
        <f>IF(基本情報入力シート!X621="","",基本情報入力シート!X621)</f>
        <v/>
      </c>
      <c r="N582" s="513" t="str">
        <f>IF(基本情報入力シート!Y621="","",基本情報入力シート!Y621)</f>
        <v/>
      </c>
      <c r="O582" s="606"/>
      <c r="P582" s="610"/>
      <c r="Q582" s="610"/>
      <c r="R582" s="614" t="e">
        <v>#N/A</v>
      </c>
      <c r="S582" s="618"/>
      <c r="T582" s="623"/>
      <c r="U582" s="623"/>
      <c r="V582" s="627" t="e">
        <v>#N/A</v>
      </c>
      <c r="W582" s="634"/>
      <c r="X582" s="638"/>
      <c r="Y582" s="614" t="e">
        <v>#N/A</v>
      </c>
      <c r="Z582" s="614"/>
      <c r="AA582" s="618"/>
      <c r="AB582" s="637"/>
      <c r="AC582" s="651" t="e">
        <v>#N/A</v>
      </c>
      <c r="AD582" s="653" t="str">
        <f t="shared" si="16"/>
        <v/>
      </c>
      <c r="AE582" s="583" t="str">
        <f t="shared" si="17"/>
        <v/>
      </c>
      <c r="AF582" s="654" t="str">
        <f>IF(O582="","",'別紙様式3-2（４・５月）'!O584&amp;'別紙様式3-2（４・５月）'!P584&amp;'別紙様式3-2（４・５月）'!Q584&amp;"から"&amp;O582)</f>
        <v/>
      </c>
      <c r="AG582" s="654" t="str">
        <f>IF(OR(W582="",W582="―"),"",'別紙様式3-2（４・５月）'!O584&amp;'別紙様式3-2（４・５月）'!P584&amp;'別紙様式3-2（４・５月）'!Q584&amp;"から"&amp;W582)</f>
        <v/>
      </c>
    </row>
    <row r="583" spans="1:33" ht="24.9" customHeight="1">
      <c r="A583" s="592">
        <v>570</v>
      </c>
      <c r="B583" s="488" t="str">
        <f>IF(基本情報入力シート!C622="","",基本情報入力シート!C622)</f>
        <v/>
      </c>
      <c r="C583" s="488"/>
      <c r="D583" s="488"/>
      <c r="E583" s="488"/>
      <c r="F583" s="488"/>
      <c r="G583" s="488"/>
      <c r="H583" s="488"/>
      <c r="I583" s="488"/>
      <c r="J583" s="495" t="str">
        <f>IF(基本情報入力シート!M622="","",基本情報入力シート!M622)</f>
        <v/>
      </c>
      <c r="K583" s="495" t="str">
        <f>IF(基本情報入力シート!R622="","",基本情報入力シート!R622)</f>
        <v/>
      </c>
      <c r="L583" s="495" t="str">
        <f>IF(基本情報入力シート!W622="","",基本情報入力シート!W622)</f>
        <v/>
      </c>
      <c r="M583" s="503" t="str">
        <f>IF(基本情報入力シート!X622="","",基本情報入力シート!X622)</f>
        <v/>
      </c>
      <c r="N583" s="513" t="str">
        <f>IF(基本情報入力シート!Y622="","",基本情報入力シート!Y622)</f>
        <v/>
      </c>
      <c r="O583" s="606"/>
      <c r="P583" s="610"/>
      <c r="Q583" s="610"/>
      <c r="R583" s="614" t="e">
        <v>#N/A</v>
      </c>
      <c r="S583" s="618"/>
      <c r="T583" s="623"/>
      <c r="U583" s="623"/>
      <c r="V583" s="627" t="e">
        <v>#N/A</v>
      </c>
      <c r="W583" s="634"/>
      <c r="X583" s="638"/>
      <c r="Y583" s="614" t="e">
        <v>#N/A</v>
      </c>
      <c r="Z583" s="614"/>
      <c r="AA583" s="618"/>
      <c r="AB583" s="637"/>
      <c r="AC583" s="651" t="e">
        <v>#N/A</v>
      </c>
      <c r="AD583" s="653" t="str">
        <f t="shared" si="16"/>
        <v/>
      </c>
      <c r="AE583" s="583" t="str">
        <f t="shared" si="17"/>
        <v/>
      </c>
      <c r="AF583" s="654" t="str">
        <f>IF(O583="","",'別紙様式3-2（４・５月）'!O585&amp;'別紙様式3-2（４・５月）'!P585&amp;'別紙様式3-2（４・５月）'!Q585&amp;"から"&amp;O583)</f>
        <v/>
      </c>
      <c r="AG583" s="654" t="str">
        <f>IF(OR(W583="",W583="―"),"",'別紙様式3-2（４・５月）'!O585&amp;'別紙様式3-2（４・５月）'!P585&amp;'別紙様式3-2（４・５月）'!Q585&amp;"から"&amp;W583)</f>
        <v/>
      </c>
    </row>
    <row r="584" spans="1:33" ht="24.9" customHeight="1">
      <c r="A584" s="592">
        <v>571</v>
      </c>
      <c r="B584" s="488" t="str">
        <f>IF(基本情報入力シート!C623="","",基本情報入力シート!C623)</f>
        <v/>
      </c>
      <c r="C584" s="488"/>
      <c r="D584" s="488"/>
      <c r="E584" s="488"/>
      <c r="F584" s="488"/>
      <c r="G584" s="488"/>
      <c r="H584" s="488"/>
      <c r="I584" s="488"/>
      <c r="J584" s="495" t="str">
        <f>IF(基本情報入力シート!M623="","",基本情報入力シート!M623)</f>
        <v/>
      </c>
      <c r="K584" s="495" t="str">
        <f>IF(基本情報入力シート!R623="","",基本情報入力シート!R623)</f>
        <v/>
      </c>
      <c r="L584" s="495" t="str">
        <f>IF(基本情報入力シート!W623="","",基本情報入力シート!W623)</f>
        <v/>
      </c>
      <c r="M584" s="503" t="str">
        <f>IF(基本情報入力シート!X623="","",基本情報入力シート!X623)</f>
        <v/>
      </c>
      <c r="N584" s="513" t="str">
        <f>IF(基本情報入力シート!Y623="","",基本情報入力シート!Y623)</f>
        <v/>
      </c>
      <c r="O584" s="606"/>
      <c r="P584" s="610"/>
      <c r="Q584" s="610"/>
      <c r="R584" s="614" t="e">
        <v>#N/A</v>
      </c>
      <c r="S584" s="618"/>
      <c r="T584" s="623"/>
      <c r="U584" s="623"/>
      <c r="V584" s="627" t="e">
        <v>#N/A</v>
      </c>
      <c r="W584" s="634"/>
      <c r="X584" s="638"/>
      <c r="Y584" s="614" t="e">
        <v>#N/A</v>
      </c>
      <c r="Z584" s="614"/>
      <c r="AA584" s="618"/>
      <c r="AB584" s="637"/>
      <c r="AC584" s="651" t="e">
        <v>#N/A</v>
      </c>
      <c r="AD584" s="653" t="str">
        <f t="shared" si="16"/>
        <v/>
      </c>
      <c r="AE584" s="583" t="str">
        <f t="shared" si="17"/>
        <v/>
      </c>
      <c r="AF584" s="654" t="str">
        <f>IF(O584="","",'別紙様式3-2（４・５月）'!O586&amp;'別紙様式3-2（４・５月）'!P586&amp;'別紙様式3-2（４・５月）'!Q586&amp;"から"&amp;O584)</f>
        <v/>
      </c>
      <c r="AG584" s="654" t="str">
        <f>IF(OR(W584="",W584="―"),"",'別紙様式3-2（４・５月）'!O586&amp;'別紙様式3-2（４・５月）'!P586&amp;'別紙様式3-2（４・５月）'!Q586&amp;"から"&amp;W584)</f>
        <v/>
      </c>
    </row>
    <row r="585" spans="1:33" ht="24.9" customHeight="1">
      <c r="A585" s="592">
        <v>572</v>
      </c>
      <c r="B585" s="488" t="str">
        <f>IF(基本情報入力シート!C624="","",基本情報入力シート!C624)</f>
        <v/>
      </c>
      <c r="C585" s="488"/>
      <c r="D585" s="488"/>
      <c r="E585" s="488"/>
      <c r="F585" s="488"/>
      <c r="G585" s="488"/>
      <c r="H585" s="488"/>
      <c r="I585" s="488"/>
      <c r="J585" s="495" t="str">
        <f>IF(基本情報入力シート!M624="","",基本情報入力シート!M624)</f>
        <v/>
      </c>
      <c r="K585" s="495" t="str">
        <f>IF(基本情報入力シート!R624="","",基本情報入力シート!R624)</f>
        <v/>
      </c>
      <c r="L585" s="495" t="str">
        <f>IF(基本情報入力シート!W624="","",基本情報入力シート!W624)</f>
        <v/>
      </c>
      <c r="M585" s="503" t="str">
        <f>IF(基本情報入力シート!X624="","",基本情報入力シート!X624)</f>
        <v/>
      </c>
      <c r="N585" s="513" t="str">
        <f>IF(基本情報入力シート!Y624="","",基本情報入力シート!Y624)</f>
        <v/>
      </c>
      <c r="O585" s="606"/>
      <c r="P585" s="610"/>
      <c r="Q585" s="610"/>
      <c r="R585" s="614" t="e">
        <v>#N/A</v>
      </c>
      <c r="S585" s="618"/>
      <c r="T585" s="623"/>
      <c r="U585" s="623"/>
      <c r="V585" s="627" t="e">
        <v>#N/A</v>
      </c>
      <c r="W585" s="634"/>
      <c r="X585" s="638"/>
      <c r="Y585" s="614" t="e">
        <v>#N/A</v>
      </c>
      <c r="Z585" s="614"/>
      <c r="AA585" s="618"/>
      <c r="AB585" s="637"/>
      <c r="AC585" s="651" t="e">
        <v>#N/A</v>
      </c>
      <c r="AD585" s="653" t="str">
        <f t="shared" si="16"/>
        <v/>
      </c>
      <c r="AE585" s="583" t="str">
        <f t="shared" si="17"/>
        <v/>
      </c>
      <c r="AF585" s="654" t="str">
        <f>IF(O585="","",'別紙様式3-2（４・５月）'!O587&amp;'別紙様式3-2（４・５月）'!P587&amp;'別紙様式3-2（４・５月）'!Q587&amp;"から"&amp;O585)</f>
        <v/>
      </c>
      <c r="AG585" s="654" t="str">
        <f>IF(OR(W585="",W585="―"),"",'別紙様式3-2（４・５月）'!O587&amp;'別紙様式3-2（４・５月）'!P587&amp;'別紙様式3-2（４・５月）'!Q587&amp;"から"&amp;W585)</f>
        <v/>
      </c>
    </row>
    <row r="586" spans="1:33" ht="24.9" customHeight="1">
      <c r="A586" s="592">
        <v>573</v>
      </c>
      <c r="B586" s="488" t="str">
        <f>IF(基本情報入力シート!C625="","",基本情報入力シート!C625)</f>
        <v/>
      </c>
      <c r="C586" s="488"/>
      <c r="D586" s="488"/>
      <c r="E586" s="488"/>
      <c r="F586" s="488"/>
      <c r="G586" s="488"/>
      <c r="H586" s="488"/>
      <c r="I586" s="488"/>
      <c r="J586" s="495" t="str">
        <f>IF(基本情報入力シート!M625="","",基本情報入力シート!M625)</f>
        <v/>
      </c>
      <c r="K586" s="495" t="str">
        <f>IF(基本情報入力シート!R625="","",基本情報入力シート!R625)</f>
        <v/>
      </c>
      <c r="L586" s="495" t="str">
        <f>IF(基本情報入力シート!W625="","",基本情報入力シート!W625)</f>
        <v/>
      </c>
      <c r="M586" s="503" t="str">
        <f>IF(基本情報入力シート!X625="","",基本情報入力シート!X625)</f>
        <v/>
      </c>
      <c r="N586" s="513" t="str">
        <f>IF(基本情報入力シート!Y625="","",基本情報入力シート!Y625)</f>
        <v/>
      </c>
      <c r="O586" s="606"/>
      <c r="P586" s="610"/>
      <c r="Q586" s="610"/>
      <c r="R586" s="614" t="e">
        <v>#N/A</v>
      </c>
      <c r="S586" s="618"/>
      <c r="T586" s="623"/>
      <c r="U586" s="623"/>
      <c r="V586" s="627" t="e">
        <v>#N/A</v>
      </c>
      <c r="W586" s="634"/>
      <c r="X586" s="638"/>
      <c r="Y586" s="614" t="e">
        <v>#N/A</v>
      </c>
      <c r="Z586" s="614"/>
      <c r="AA586" s="618"/>
      <c r="AB586" s="637"/>
      <c r="AC586" s="651" t="e">
        <v>#N/A</v>
      </c>
      <c r="AD586" s="653" t="str">
        <f t="shared" si="16"/>
        <v/>
      </c>
      <c r="AE586" s="583" t="str">
        <f t="shared" si="17"/>
        <v/>
      </c>
      <c r="AF586" s="654" t="str">
        <f>IF(O586="","",'別紙様式3-2（４・５月）'!O588&amp;'別紙様式3-2（４・５月）'!P588&amp;'別紙様式3-2（４・５月）'!Q588&amp;"から"&amp;O586)</f>
        <v/>
      </c>
      <c r="AG586" s="654" t="str">
        <f>IF(OR(W586="",W586="―"),"",'別紙様式3-2（４・５月）'!O588&amp;'別紙様式3-2（４・５月）'!P588&amp;'別紙様式3-2（４・５月）'!Q588&amp;"から"&amp;W586)</f>
        <v/>
      </c>
    </row>
    <row r="587" spans="1:33" ht="24.9" customHeight="1">
      <c r="A587" s="592">
        <v>574</v>
      </c>
      <c r="B587" s="488" t="str">
        <f>IF(基本情報入力シート!C626="","",基本情報入力シート!C626)</f>
        <v/>
      </c>
      <c r="C587" s="488"/>
      <c r="D587" s="488"/>
      <c r="E587" s="488"/>
      <c r="F587" s="488"/>
      <c r="G587" s="488"/>
      <c r="H587" s="488"/>
      <c r="I587" s="488"/>
      <c r="J587" s="495" t="str">
        <f>IF(基本情報入力シート!M626="","",基本情報入力シート!M626)</f>
        <v/>
      </c>
      <c r="K587" s="495" t="str">
        <f>IF(基本情報入力シート!R626="","",基本情報入力シート!R626)</f>
        <v/>
      </c>
      <c r="L587" s="495" t="str">
        <f>IF(基本情報入力シート!W626="","",基本情報入力シート!W626)</f>
        <v/>
      </c>
      <c r="M587" s="503" t="str">
        <f>IF(基本情報入力シート!X626="","",基本情報入力シート!X626)</f>
        <v/>
      </c>
      <c r="N587" s="513" t="str">
        <f>IF(基本情報入力シート!Y626="","",基本情報入力シート!Y626)</f>
        <v/>
      </c>
      <c r="O587" s="606"/>
      <c r="P587" s="610"/>
      <c r="Q587" s="610"/>
      <c r="R587" s="614" t="e">
        <v>#N/A</v>
      </c>
      <c r="S587" s="618"/>
      <c r="T587" s="623"/>
      <c r="U587" s="623"/>
      <c r="V587" s="627" t="e">
        <v>#N/A</v>
      </c>
      <c r="W587" s="634"/>
      <c r="X587" s="638"/>
      <c r="Y587" s="614" t="e">
        <v>#N/A</v>
      </c>
      <c r="Z587" s="614"/>
      <c r="AA587" s="618"/>
      <c r="AB587" s="637"/>
      <c r="AC587" s="651" t="e">
        <v>#N/A</v>
      </c>
      <c r="AD587" s="653" t="str">
        <f t="shared" si="16"/>
        <v/>
      </c>
      <c r="AE587" s="583" t="str">
        <f t="shared" si="17"/>
        <v/>
      </c>
      <c r="AF587" s="654" t="str">
        <f>IF(O587="","",'別紙様式3-2（４・５月）'!O589&amp;'別紙様式3-2（４・５月）'!P589&amp;'別紙様式3-2（４・５月）'!Q589&amp;"から"&amp;O587)</f>
        <v/>
      </c>
      <c r="AG587" s="654" t="str">
        <f>IF(OR(W587="",W587="―"),"",'別紙様式3-2（４・５月）'!O589&amp;'別紙様式3-2（４・５月）'!P589&amp;'別紙様式3-2（４・５月）'!Q589&amp;"から"&amp;W587)</f>
        <v/>
      </c>
    </row>
    <row r="588" spans="1:33" ht="24.9" customHeight="1">
      <c r="A588" s="592">
        <v>575</v>
      </c>
      <c r="B588" s="488" t="str">
        <f>IF(基本情報入力シート!C627="","",基本情報入力シート!C627)</f>
        <v/>
      </c>
      <c r="C588" s="488"/>
      <c r="D588" s="488"/>
      <c r="E588" s="488"/>
      <c r="F588" s="488"/>
      <c r="G588" s="488"/>
      <c r="H588" s="488"/>
      <c r="I588" s="488"/>
      <c r="J588" s="495" t="str">
        <f>IF(基本情報入力シート!M627="","",基本情報入力シート!M627)</f>
        <v/>
      </c>
      <c r="K588" s="495" t="str">
        <f>IF(基本情報入力シート!R627="","",基本情報入力シート!R627)</f>
        <v/>
      </c>
      <c r="L588" s="495" t="str">
        <f>IF(基本情報入力シート!W627="","",基本情報入力シート!W627)</f>
        <v/>
      </c>
      <c r="M588" s="503" t="str">
        <f>IF(基本情報入力シート!X627="","",基本情報入力シート!X627)</f>
        <v/>
      </c>
      <c r="N588" s="513" t="str">
        <f>IF(基本情報入力シート!Y627="","",基本情報入力シート!Y627)</f>
        <v/>
      </c>
      <c r="O588" s="606"/>
      <c r="P588" s="610"/>
      <c r="Q588" s="610"/>
      <c r="R588" s="614" t="e">
        <v>#N/A</v>
      </c>
      <c r="S588" s="618"/>
      <c r="T588" s="623"/>
      <c r="U588" s="623"/>
      <c r="V588" s="627" t="e">
        <v>#N/A</v>
      </c>
      <c r="W588" s="634"/>
      <c r="X588" s="638"/>
      <c r="Y588" s="614" t="e">
        <v>#N/A</v>
      </c>
      <c r="Z588" s="614"/>
      <c r="AA588" s="618"/>
      <c r="AB588" s="637"/>
      <c r="AC588" s="651" t="e">
        <v>#N/A</v>
      </c>
      <c r="AD588" s="653" t="str">
        <f t="shared" si="16"/>
        <v/>
      </c>
      <c r="AE588" s="583" t="str">
        <f t="shared" si="17"/>
        <v/>
      </c>
      <c r="AF588" s="654" t="str">
        <f>IF(O588="","",'別紙様式3-2（４・５月）'!O590&amp;'別紙様式3-2（４・５月）'!P590&amp;'別紙様式3-2（４・５月）'!Q590&amp;"から"&amp;O588)</f>
        <v/>
      </c>
      <c r="AG588" s="654" t="str">
        <f>IF(OR(W588="",W588="―"),"",'別紙様式3-2（４・５月）'!O590&amp;'別紙様式3-2（４・５月）'!P590&amp;'別紙様式3-2（４・５月）'!Q590&amp;"から"&amp;W588)</f>
        <v/>
      </c>
    </row>
    <row r="589" spans="1:33" ht="24.9" customHeight="1">
      <c r="A589" s="592">
        <v>576</v>
      </c>
      <c r="B589" s="488" t="str">
        <f>IF(基本情報入力シート!C628="","",基本情報入力シート!C628)</f>
        <v/>
      </c>
      <c r="C589" s="488"/>
      <c r="D589" s="488"/>
      <c r="E589" s="488"/>
      <c r="F589" s="488"/>
      <c r="G589" s="488"/>
      <c r="H589" s="488"/>
      <c r="I589" s="488"/>
      <c r="J589" s="495" t="str">
        <f>IF(基本情報入力シート!M628="","",基本情報入力シート!M628)</f>
        <v/>
      </c>
      <c r="K589" s="495" t="str">
        <f>IF(基本情報入力シート!R628="","",基本情報入力シート!R628)</f>
        <v/>
      </c>
      <c r="L589" s="495" t="str">
        <f>IF(基本情報入力シート!W628="","",基本情報入力シート!W628)</f>
        <v/>
      </c>
      <c r="M589" s="503" t="str">
        <f>IF(基本情報入力シート!X628="","",基本情報入力シート!X628)</f>
        <v/>
      </c>
      <c r="N589" s="513" t="str">
        <f>IF(基本情報入力シート!Y628="","",基本情報入力シート!Y628)</f>
        <v/>
      </c>
      <c r="O589" s="606"/>
      <c r="P589" s="610"/>
      <c r="Q589" s="610"/>
      <c r="R589" s="614" t="e">
        <v>#N/A</v>
      </c>
      <c r="S589" s="618"/>
      <c r="T589" s="623"/>
      <c r="U589" s="623"/>
      <c r="V589" s="627" t="e">
        <v>#N/A</v>
      </c>
      <c r="W589" s="634"/>
      <c r="X589" s="638"/>
      <c r="Y589" s="614" t="e">
        <v>#N/A</v>
      </c>
      <c r="Z589" s="614"/>
      <c r="AA589" s="618"/>
      <c r="AB589" s="637"/>
      <c r="AC589" s="651" t="e">
        <v>#N/A</v>
      </c>
      <c r="AD589" s="653" t="str">
        <f t="shared" si="16"/>
        <v/>
      </c>
      <c r="AE589" s="583" t="str">
        <f t="shared" si="17"/>
        <v/>
      </c>
      <c r="AF589" s="654" t="str">
        <f>IF(O589="","",'別紙様式3-2（４・５月）'!O591&amp;'別紙様式3-2（４・５月）'!P591&amp;'別紙様式3-2（４・５月）'!Q591&amp;"から"&amp;O589)</f>
        <v/>
      </c>
      <c r="AG589" s="654" t="str">
        <f>IF(OR(W589="",W589="―"),"",'別紙様式3-2（４・５月）'!O591&amp;'別紙様式3-2（４・５月）'!P591&amp;'別紙様式3-2（４・５月）'!Q591&amp;"から"&amp;W589)</f>
        <v/>
      </c>
    </row>
    <row r="590" spans="1:33" ht="24.9" customHeight="1">
      <c r="A590" s="592">
        <v>577</v>
      </c>
      <c r="B590" s="488" t="str">
        <f>IF(基本情報入力シート!C629="","",基本情報入力シート!C629)</f>
        <v/>
      </c>
      <c r="C590" s="488"/>
      <c r="D590" s="488"/>
      <c r="E590" s="488"/>
      <c r="F590" s="488"/>
      <c r="G590" s="488"/>
      <c r="H590" s="488"/>
      <c r="I590" s="488"/>
      <c r="J590" s="495" t="str">
        <f>IF(基本情報入力シート!M629="","",基本情報入力シート!M629)</f>
        <v/>
      </c>
      <c r="K590" s="495" t="str">
        <f>IF(基本情報入力シート!R629="","",基本情報入力シート!R629)</f>
        <v/>
      </c>
      <c r="L590" s="495" t="str">
        <f>IF(基本情報入力シート!W629="","",基本情報入力シート!W629)</f>
        <v/>
      </c>
      <c r="M590" s="503" t="str">
        <f>IF(基本情報入力シート!X629="","",基本情報入力シート!X629)</f>
        <v/>
      </c>
      <c r="N590" s="513" t="str">
        <f>IF(基本情報入力シート!Y629="","",基本情報入力シート!Y629)</f>
        <v/>
      </c>
      <c r="O590" s="606"/>
      <c r="P590" s="610"/>
      <c r="Q590" s="610"/>
      <c r="R590" s="614" t="e">
        <v>#N/A</v>
      </c>
      <c r="S590" s="618"/>
      <c r="T590" s="623"/>
      <c r="U590" s="623"/>
      <c r="V590" s="627" t="e">
        <v>#N/A</v>
      </c>
      <c r="W590" s="634"/>
      <c r="X590" s="638"/>
      <c r="Y590" s="614" t="e">
        <v>#N/A</v>
      </c>
      <c r="Z590" s="614"/>
      <c r="AA590" s="618"/>
      <c r="AB590" s="637"/>
      <c r="AC590" s="651" t="e">
        <v>#N/A</v>
      </c>
      <c r="AD590" s="653" t="str">
        <f t="shared" ref="AD590:AD653" si="18">IF(OR(O590="新加算Ⅰ",O590="新加算Ⅱ",O590="新加算Ⅴ（１）",O590="新加算Ⅴ（２）",O590="新加算Ⅴ（３）",O590="新加算Ⅴ（４）",O590="新加算Ⅴ（５）",O590="新加算Ⅴ（６）",O590="新加算Ⅴ（７）",O590="新加算Ⅴ（９）",O590="新加算Ⅴ（10）",O590="新加算Ⅴ（12）"),IF(AND(N590&lt;&gt;"訪問型サービス（総合事業）",N590&lt;&gt;"通所型サービス（総合事業）",N590&lt;&gt;"（介護予防）短期入所生活介護",N590&lt;&gt;"（介護予防）短期入所療養介護（老健）",N590&lt;&gt;"（介護予防）短期入所療養介護 （病院等（老健以外）)",N590&lt;&gt;"（介護予防）短期入所療養介護（医療院）"),1,""),"")</f>
        <v/>
      </c>
      <c r="AE590" s="583" t="str">
        <f t="shared" ref="AE590:AE653" si="19">IF(OR(W590="新加算Ⅰ",W590="新加算Ⅱ"),IF(AND(N590&lt;&gt;"訪問型サービス（総合事業）",N590&lt;&gt;"通所型サービス（総合事業）",N590&lt;&gt;"（介護予防）短期入所生活介護",N590&lt;&gt;"（介護予防）短期入所療養介護（老健）",N590&lt;&gt;"（介護予防）短期入所療養介護 （病院等（老健以外）)",N590&lt;&gt;"（介護予防）短期入所療養介護（医療院）"),1,""),"")</f>
        <v/>
      </c>
      <c r="AF590" s="654" t="str">
        <f>IF(O590="","",'別紙様式3-2（４・５月）'!O592&amp;'別紙様式3-2（４・５月）'!P592&amp;'別紙様式3-2（４・５月）'!Q592&amp;"から"&amp;O590)</f>
        <v/>
      </c>
      <c r="AG590" s="654" t="str">
        <f>IF(OR(W590="",W590="―"),"",'別紙様式3-2（４・５月）'!O592&amp;'別紙様式3-2（４・５月）'!P592&amp;'別紙様式3-2（４・５月）'!Q592&amp;"から"&amp;W590)</f>
        <v/>
      </c>
    </row>
    <row r="591" spans="1:33" ht="24.9" customHeight="1">
      <c r="A591" s="592">
        <v>578</v>
      </c>
      <c r="B591" s="488" t="str">
        <f>IF(基本情報入力シート!C630="","",基本情報入力シート!C630)</f>
        <v/>
      </c>
      <c r="C591" s="488"/>
      <c r="D591" s="488"/>
      <c r="E591" s="488"/>
      <c r="F591" s="488"/>
      <c r="G591" s="488"/>
      <c r="H591" s="488"/>
      <c r="I591" s="488"/>
      <c r="J591" s="495" t="str">
        <f>IF(基本情報入力シート!M630="","",基本情報入力シート!M630)</f>
        <v/>
      </c>
      <c r="K591" s="495" t="str">
        <f>IF(基本情報入力シート!R630="","",基本情報入力シート!R630)</f>
        <v/>
      </c>
      <c r="L591" s="495" t="str">
        <f>IF(基本情報入力シート!W630="","",基本情報入力シート!W630)</f>
        <v/>
      </c>
      <c r="M591" s="503" t="str">
        <f>IF(基本情報入力シート!X630="","",基本情報入力シート!X630)</f>
        <v/>
      </c>
      <c r="N591" s="513" t="str">
        <f>IF(基本情報入力シート!Y630="","",基本情報入力シート!Y630)</f>
        <v/>
      </c>
      <c r="O591" s="606"/>
      <c r="P591" s="610"/>
      <c r="Q591" s="610"/>
      <c r="R591" s="614" t="e">
        <v>#N/A</v>
      </c>
      <c r="S591" s="618"/>
      <c r="T591" s="623"/>
      <c r="U591" s="623"/>
      <c r="V591" s="627" t="e">
        <v>#N/A</v>
      </c>
      <c r="W591" s="634"/>
      <c r="X591" s="638"/>
      <c r="Y591" s="614" t="e">
        <v>#N/A</v>
      </c>
      <c r="Z591" s="614"/>
      <c r="AA591" s="618"/>
      <c r="AB591" s="637"/>
      <c r="AC591" s="651" t="e">
        <v>#N/A</v>
      </c>
      <c r="AD591" s="653" t="str">
        <f t="shared" si="18"/>
        <v/>
      </c>
      <c r="AE591" s="583" t="str">
        <f t="shared" si="19"/>
        <v/>
      </c>
      <c r="AF591" s="654" t="str">
        <f>IF(O591="","",'別紙様式3-2（４・５月）'!O593&amp;'別紙様式3-2（４・５月）'!P593&amp;'別紙様式3-2（４・５月）'!Q593&amp;"から"&amp;O591)</f>
        <v/>
      </c>
      <c r="AG591" s="654" t="str">
        <f>IF(OR(W591="",W591="―"),"",'別紙様式3-2（４・５月）'!O593&amp;'別紙様式3-2（４・５月）'!P593&amp;'別紙様式3-2（４・５月）'!Q593&amp;"から"&amp;W591)</f>
        <v/>
      </c>
    </row>
    <row r="592" spans="1:33" ht="24.9" customHeight="1">
      <c r="A592" s="592">
        <v>579</v>
      </c>
      <c r="B592" s="488" t="str">
        <f>IF(基本情報入力シート!C631="","",基本情報入力シート!C631)</f>
        <v/>
      </c>
      <c r="C592" s="488"/>
      <c r="D592" s="488"/>
      <c r="E592" s="488"/>
      <c r="F592" s="488"/>
      <c r="G592" s="488"/>
      <c r="H592" s="488"/>
      <c r="I592" s="488"/>
      <c r="J592" s="495" t="str">
        <f>IF(基本情報入力シート!M631="","",基本情報入力シート!M631)</f>
        <v/>
      </c>
      <c r="K592" s="495" t="str">
        <f>IF(基本情報入力シート!R631="","",基本情報入力シート!R631)</f>
        <v/>
      </c>
      <c r="L592" s="495" t="str">
        <f>IF(基本情報入力シート!W631="","",基本情報入力シート!W631)</f>
        <v/>
      </c>
      <c r="M592" s="503" t="str">
        <f>IF(基本情報入力シート!X631="","",基本情報入力シート!X631)</f>
        <v/>
      </c>
      <c r="N592" s="513" t="str">
        <f>IF(基本情報入力シート!Y631="","",基本情報入力シート!Y631)</f>
        <v/>
      </c>
      <c r="O592" s="606"/>
      <c r="P592" s="610"/>
      <c r="Q592" s="610"/>
      <c r="R592" s="614" t="e">
        <v>#N/A</v>
      </c>
      <c r="S592" s="618"/>
      <c r="T592" s="623"/>
      <c r="U592" s="623"/>
      <c r="V592" s="627" t="e">
        <v>#N/A</v>
      </c>
      <c r="W592" s="634"/>
      <c r="X592" s="638"/>
      <c r="Y592" s="614" t="e">
        <v>#N/A</v>
      </c>
      <c r="Z592" s="614"/>
      <c r="AA592" s="618"/>
      <c r="AB592" s="637"/>
      <c r="AC592" s="651" t="e">
        <v>#N/A</v>
      </c>
      <c r="AD592" s="653" t="str">
        <f t="shared" si="18"/>
        <v/>
      </c>
      <c r="AE592" s="583" t="str">
        <f t="shared" si="19"/>
        <v/>
      </c>
      <c r="AF592" s="654" t="str">
        <f>IF(O592="","",'別紙様式3-2（４・５月）'!O594&amp;'別紙様式3-2（４・５月）'!P594&amp;'別紙様式3-2（４・５月）'!Q594&amp;"から"&amp;O592)</f>
        <v/>
      </c>
      <c r="AG592" s="654" t="str">
        <f>IF(OR(W592="",W592="―"),"",'別紙様式3-2（４・５月）'!O594&amp;'別紙様式3-2（４・５月）'!P594&amp;'別紙様式3-2（４・５月）'!Q594&amp;"から"&amp;W592)</f>
        <v/>
      </c>
    </row>
    <row r="593" spans="1:33" ht="24.9" customHeight="1">
      <c r="A593" s="592">
        <v>580</v>
      </c>
      <c r="B593" s="488" t="str">
        <f>IF(基本情報入力シート!C632="","",基本情報入力シート!C632)</f>
        <v/>
      </c>
      <c r="C593" s="488"/>
      <c r="D593" s="488"/>
      <c r="E593" s="488"/>
      <c r="F593" s="488"/>
      <c r="G593" s="488"/>
      <c r="H593" s="488"/>
      <c r="I593" s="488"/>
      <c r="J593" s="495" t="str">
        <f>IF(基本情報入力シート!M632="","",基本情報入力シート!M632)</f>
        <v/>
      </c>
      <c r="K593" s="495" t="str">
        <f>IF(基本情報入力シート!R632="","",基本情報入力シート!R632)</f>
        <v/>
      </c>
      <c r="L593" s="495" t="str">
        <f>IF(基本情報入力シート!W632="","",基本情報入力シート!W632)</f>
        <v/>
      </c>
      <c r="M593" s="503" t="str">
        <f>IF(基本情報入力シート!X632="","",基本情報入力シート!X632)</f>
        <v/>
      </c>
      <c r="N593" s="513" t="str">
        <f>IF(基本情報入力シート!Y632="","",基本情報入力シート!Y632)</f>
        <v/>
      </c>
      <c r="O593" s="606"/>
      <c r="P593" s="610"/>
      <c r="Q593" s="610"/>
      <c r="R593" s="614" t="e">
        <v>#N/A</v>
      </c>
      <c r="S593" s="618"/>
      <c r="T593" s="623"/>
      <c r="U593" s="623"/>
      <c r="V593" s="627" t="e">
        <v>#N/A</v>
      </c>
      <c r="W593" s="634"/>
      <c r="X593" s="638"/>
      <c r="Y593" s="614" t="e">
        <v>#N/A</v>
      </c>
      <c r="Z593" s="614"/>
      <c r="AA593" s="618"/>
      <c r="AB593" s="637"/>
      <c r="AC593" s="651" t="e">
        <v>#N/A</v>
      </c>
      <c r="AD593" s="653" t="str">
        <f t="shared" si="18"/>
        <v/>
      </c>
      <c r="AE593" s="583" t="str">
        <f t="shared" si="19"/>
        <v/>
      </c>
      <c r="AF593" s="654" t="str">
        <f>IF(O593="","",'別紙様式3-2（４・５月）'!O595&amp;'別紙様式3-2（４・５月）'!P595&amp;'別紙様式3-2（４・５月）'!Q595&amp;"から"&amp;O593)</f>
        <v/>
      </c>
      <c r="AG593" s="654" t="str">
        <f>IF(OR(W593="",W593="―"),"",'別紙様式3-2（４・５月）'!O595&amp;'別紙様式3-2（４・５月）'!P595&amp;'別紙様式3-2（４・５月）'!Q595&amp;"から"&amp;W593)</f>
        <v/>
      </c>
    </row>
    <row r="594" spans="1:33" ht="24.9" customHeight="1">
      <c r="A594" s="592">
        <v>581</v>
      </c>
      <c r="B594" s="488" t="str">
        <f>IF(基本情報入力シート!C633="","",基本情報入力シート!C633)</f>
        <v/>
      </c>
      <c r="C594" s="488"/>
      <c r="D594" s="488"/>
      <c r="E594" s="488"/>
      <c r="F594" s="488"/>
      <c r="G594" s="488"/>
      <c r="H594" s="488"/>
      <c r="I594" s="488"/>
      <c r="J594" s="495" t="str">
        <f>IF(基本情報入力シート!M633="","",基本情報入力シート!M633)</f>
        <v/>
      </c>
      <c r="K594" s="495" t="str">
        <f>IF(基本情報入力シート!R633="","",基本情報入力シート!R633)</f>
        <v/>
      </c>
      <c r="L594" s="495" t="str">
        <f>IF(基本情報入力シート!W633="","",基本情報入力シート!W633)</f>
        <v/>
      </c>
      <c r="M594" s="503" t="str">
        <f>IF(基本情報入力シート!X633="","",基本情報入力シート!X633)</f>
        <v/>
      </c>
      <c r="N594" s="513" t="str">
        <f>IF(基本情報入力シート!Y633="","",基本情報入力シート!Y633)</f>
        <v/>
      </c>
      <c r="O594" s="606"/>
      <c r="P594" s="610"/>
      <c r="Q594" s="610"/>
      <c r="R594" s="614" t="e">
        <v>#N/A</v>
      </c>
      <c r="S594" s="618"/>
      <c r="T594" s="623"/>
      <c r="U594" s="623"/>
      <c r="V594" s="627" t="e">
        <v>#N/A</v>
      </c>
      <c r="W594" s="634"/>
      <c r="X594" s="638"/>
      <c r="Y594" s="614" t="e">
        <v>#N/A</v>
      </c>
      <c r="Z594" s="614"/>
      <c r="AA594" s="618"/>
      <c r="AB594" s="637"/>
      <c r="AC594" s="651" t="e">
        <v>#N/A</v>
      </c>
      <c r="AD594" s="653" t="str">
        <f t="shared" si="18"/>
        <v/>
      </c>
      <c r="AE594" s="583" t="str">
        <f t="shared" si="19"/>
        <v/>
      </c>
      <c r="AF594" s="654" t="str">
        <f>IF(O594="","",'別紙様式3-2（４・５月）'!O596&amp;'別紙様式3-2（４・５月）'!P596&amp;'別紙様式3-2（４・５月）'!Q596&amp;"から"&amp;O594)</f>
        <v/>
      </c>
      <c r="AG594" s="654" t="str">
        <f>IF(OR(W594="",W594="―"),"",'別紙様式3-2（４・５月）'!O596&amp;'別紙様式3-2（４・５月）'!P596&amp;'別紙様式3-2（４・５月）'!Q596&amp;"から"&amp;W594)</f>
        <v/>
      </c>
    </row>
    <row r="595" spans="1:33" ht="24.9" customHeight="1">
      <c r="A595" s="592">
        <v>582</v>
      </c>
      <c r="B595" s="488" t="str">
        <f>IF(基本情報入力シート!C634="","",基本情報入力シート!C634)</f>
        <v/>
      </c>
      <c r="C595" s="488"/>
      <c r="D595" s="488"/>
      <c r="E595" s="488"/>
      <c r="F595" s="488"/>
      <c r="G595" s="488"/>
      <c r="H595" s="488"/>
      <c r="I595" s="488"/>
      <c r="J595" s="495" t="str">
        <f>IF(基本情報入力シート!M634="","",基本情報入力シート!M634)</f>
        <v/>
      </c>
      <c r="K595" s="495" t="str">
        <f>IF(基本情報入力シート!R634="","",基本情報入力シート!R634)</f>
        <v/>
      </c>
      <c r="L595" s="495" t="str">
        <f>IF(基本情報入力シート!W634="","",基本情報入力シート!W634)</f>
        <v/>
      </c>
      <c r="M595" s="503" t="str">
        <f>IF(基本情報入力シート!X634="","",基本情報入力シート!X634)</f>
        <v/>
      </c>
      <c r="N595" s="513" t="str">
        <f>IF(基本情報入力シート!Y634="","",基本情報入力シート!Y634)</f>
        <v/>
      </c>
      <c r="O595" s="606"/>
      <c r="P595" s="610"/>
      <c r="Q595" s="610"/>
      <c r="R595" s="614" t="e">
        <v>#N/A</v>
      </c>
      <c r="S595" s="618"/>
      <c r="T595" s="623"/>
      <c r="U595" s="623"/>
      <c r="V595" s="627" t="e">
        <v>#N/A</v>
      </c>
      <c r="W595" s="634"/>
      <c r="X595" s="638"/>
      <c r="Y595" s="614" t="e">
        <v>#N/A</v>
      </c>
      <c r="Z595" s="614"/>
      <c r="AA595" s="618"/>
      <c r="AB595" s="637"/>
      <c r="AC595" s="651" t="e">
        <v>#N/A</v>
      </c>
      <c r="AD595" s="653" t="str">
        <f t="shared" si="18"/>
        <v/>
      </c>
      <c r="AE595" s="583" t="str">
        <f t="shared" si="19"/>
        <v/>
      </c>
      <c r="AF595" s="654" t="str">
        <f>IF(O595="","",'別紙様式3-2（４・５月）'!O597&amp;'別紙様式3-2（４・５月）'!P597&amp;'別紙様式3-2（４・５月）'!Q597&amp;"から"&amp;O595)</f>
        <v/>
      </c>
      <c r="AG595" s="654" t="str">
        <f>IF(OR(W595="",W595="―"),"",'別紙様式3-2（４・５月）'!O597&amp;'別紙様式3-2（４・５月）'!P597&amp;'別紙様式3-2（４・５月）'!Q597&amp;"から"&amp;W595)</f>
        <v/>
      </c>
    </row>
    <row r="596" spans="1:33" ht="24.9" customHeight="1">
      <c r="A596" s="592">
        <v>583</v>
      </c>
      <c r="B596" s="488" t="str">
        <f>IF(基本情報入力シート!C635="","",基本情報入力シート!C635)</f>
        <v/>
      </c>
      <c r="C596" s="488"/>
      <c r="D596" s="488"/>
      <c r="E596" s="488"/>
      <c r="F596" s="488"/>
      <c r="G596" s="488"/>
      <c r="H596" s="488"/>
      <c r="I596" s="488"/>
      <c r="J596" s="495" t="str">
        <f>IF(基本情報入力シート!M635="","",基本情報入力シート!M635)</f>
        <v/>
      </c>
      <c r="K596" s="495" t="str">
        <f>IF(基本情報入力シート!R635="","",基本情報入力シート!R635)</f>
        <v/>
      </c>
      <c r="L596" s="495" t="str">
        <f>IF(基本情報入力シート!W635="","",基本情報入力シート!W635)</f>
        <v/>
      </c>
      <c r="M596" s="503" t="str">
        <f>IF(基本情報入力シート!X635="","",基本情報入力シート!X635)</f>
        <v/>
      </c>
      <c r="N596" s="513" t="str">
        <f>IF(基本情報入力シート!Y635="","",基本情報入力シート!Y635)</f>
        <v/>
      </c>
      <c r="O596" s="606"/>
      <c r="P596" s="610"/>
      <c r="Q596" s="610"/>
      <c r="R596" s="614" t="e">
        <v>#N/A</v>
      </c>
      <c r="S596" s="618"/>
      <c r="T596" s="623"/>
      <c r="U596" s="623"/>
      <c r="V596" s="627" t="e">
        <v>#N/A</v>
      </c>
      <c r="W596" s="634"/>
      <c r="X596" s="638"/>
      <c r="Y596" s="614" t="e">
        <v>#N/A</v>
      </c>
      <c r="Z596" s="614"/>
      <c r="AA596" s="618"/>
      <c r="AB596" s="637"/>
      <c r="AC596" s="651" t="e">
        <v>#N/A</v>
      </c>
      <c r="AD596" s="653" t="str">
        <f t="shared" si="18"/>
        <v/>
      </c>
      <c r="AE596" s="583" t="str">
        <f t="shared" si="19"/>
        <v/>
      </c>
      <c r="AF596" s="654" t="str">
        <f>IF(O596="","",'別紙様式3-2（４・５月）'!O598&amp;'別紙様式3-2（４・５月）'!P598&amp;'別紙様式3-2（４・５月）'!Q598&amp;"から"&amp;O596)</f>
        <v/>
      </c>
      <c r="AG596" s="654" t="str">
        <f>IF(OR(W596="",W596="―"),"",'別紙様式3-2（４・５月）'!O598&amp;'別紙様式3-2（４・５月）'!P598&amp;'別紙様式3-2（４・５月）'!Q598&amp;"から"&amp;W596)</f>
        <v/>
      </c>
    </row>
    <row r="597" spans="1:33" ht="24.9" customHeight="1">
      <c r="A597" s="592">
        <v>584</v>
      </c>
      <c r="B597" s="488" t="str">
        <f>IF(基本情報入力シート!C636="","",基本情報入力シート!C636)</f>
        <v/>
      </c>
      <c r="C597" s="488"/>
      <c r="D597" s="488"/>
      <c r="E597" s="488"/>
      <c r="F597" s="488"/>
      <c r="G597" s="488"/>
      <c r="H597" s="488"/>
      <c r="I597" s="488"/>
      <c r="J597" s="495" t="str">
        <f>IF(基本情報入力シート!M636="","",基本情報入力シート!M636)</f>
        <v/>
      </c>
      <c r="K597" s="495" t="str">
        <f>IF(基本情報入力シート!R636="","",基本情報入力シート!R636)</f>
        <v/>
      </c>
      <c r="L597" s="495" t="str">
        <f>IF(基本情報入力シート!W636="","",基本情報入力シート!W636)</f>
        <v/>
      </c>
      <c r="M597" s="503" t="str">
        <f>IF(基本情報入力シート!X636="","",基本情報入力シート!X636)</f>
        <v/>
      </c>
      <c r="N597" s="513" t="str">
        <f>IF(基本情報入力シート!Y636="","",基本情報入力シート!Y636)</f>
        <v/>
      </c>
      <c r="O597" s="606"/>
      <c r="P597" s="610"/>
      <c r="Q597" s="610"/>
      <c r="R597" s="614" t="e">
        <v>#N/A</v>
      </c>
      <c r="S597" s="618"/>
      <c r="T597" s="623"/>
      <c r="U597" s="623"/>
      <c r="V597" s="627" t="e">
        <v>#N/A</v>
      </c>
      <c r="W597" s="634"/>
      <c r="X597" s="638"/>
      <c r="Y597" s="614" t="e">
        <v>#N/A</v>
      </c>
      <c r="Z597" s="614"/>
      <c r="AA597" s="618"/>
      <c r="AB597" s="637"/>
      <c r="AC597" s="651" t="e">
        <v>#N/A</v>
      </c>
      <c r="AD597" s="653" t="str">
        <f t="shared" si="18"/>
        <v/>
      </c>
      <c r="AE597" s="583" t="str">
        <f t="shared" si="19"/>
        <v/>
      </c>
      <c r="AF597" s="654" t="str">
        <f>IF(O597="","",'別紙様式3-2（４・５月）'!O599&amp;'別紙様式3-2（４・５月）'!P599&amp;'別紙様式3-2（４・５月）'!Q599&amp;"から"&amp;O597)</f>
        <v/>
      </c>
      <c r="AG597" s="654" t="str">
        <f>IF(OR(W597="",W597="―"),"",'別紙様式3-2（４・５月）'!O599&amp;'別紙様式3-2（４・５月）'!P599&amp;'別紙様式3-2（４・５月）'!Q599&amp;"から"&amp;W597)</f>
        <v/>
      </c>
    </row>
    <row r="598" spans="1:33" ht="24.9" customHeight="1">
      <c r="A598" s="592">
        <v>585</v>
      </c>
      <c r="B598" s="488" t="str">
        <f>IF(基本情報入力シート!C637="","",基本情報入力シート!C637)</f>
        <v/>
      </c>
      <c r="C598" s="488"/>
      <c r="D598" s="488"/>
      <c r="E598" s="488"/>
      <c r="F598" s="488"/>
      <c r="G598" s="488"/>
      <c r="H598" s="488"/>
      <c r="I598" s="488"/>
      <c r="J598" s="495" t="str">
        <f>IF(基本情報入力シート!M637="","",基本情報入力シート!M637)</f>
        <v/>
      </c>
      <c r="K598" s="495" t="str">
        <f>IF(基本情報入力シート!R637="","",基本情報入力シート!R637)</f>
        <v/>
      </c>
      <c r="L598" s="495" t="str">
        <f>IF(基本情報入力シート!W637="","",基本情報入力シート!W637)</f>
        <v/>
      </c>
      <c r="M598" s="503" t="str">
        <f>IF(基本情報入力シート!X637="","",基本情報入力シート!X637)</f>
        <v/>
      </c>
      <c r="N598" s="513" t="str">
        <f>IF(基本情報入力シート!Y637="","",基本情報入力シート!Y637)</f>
        <v/>
      </c>
      <c r="O598" s="606"/>
      <c r="P598" s="610"/>
      <c r="Q598" s="610"/>
      <c r="R598" s="614" t="e">
        <v>#N/A</v>
      </c>
      <c r="S598" s="618"/>
      <c r="T598" s="623"/>
      <c r="U598" s="623"/>
      <c r="V598" s="627" t="e">
        <v>#N/A</v>
      </c>
      <c r="W598" s="634"/>
      <c r="X598" s="638"/>
      <c r="Y598" s="614" t="e">
        <v>#N/A</v>
      </c>
      <c r="Z598" s="614"/>
      <c r="AA598" s="618"/>
      <c r="AB598" s="637"/>
      <c r="AC598" s="651" t="e">
        <v>#N/A</v>
      </c>
      <c r="AD598" s="653" t="str">
        <f t="shared" si="18"/>
        <v/>
      </c>
      <c r="AE598" s="583" t="str">
        <f t="shared" si="19"/>
        <v/>
      </c>
      <c r="AF598" s="654" t="str">
        <f>IF(O598="","",'別紙様式3-2（４・５月）'!O600&amp;'別紙様式3-2（４・５月）'!P600&amp;'別紙様式3-2（４・５月）'!Q600&amp;"から"&amp;O598)</f>
        <v/>
      </c>
      <c r="AG598" s="654" t="str">
        <f>IF(OR(W598="",W598="―"),"",'別紙様式3-2（４・５月）'!O600&amp;'別紙様式3-2（４・５月）'!P600&amp;'別紙様式3-2（４・５月）'!Q600&amp;"から"&amp;W598)</f>
        <v/>
      </c>
    </row>
    <row r="599" spans="1:33" ht="24.9" customHeight="1">
      <c r="A599" s="592">
        <v>586</v>
      </c>
      <c r="B599" s="488" t="str">
        <f>IF(基本情報入力シート!C638="","",基本情報入力シート!C638)</f>
        <v/>
      </c>
      <c r="C599" s="488"/>
      <c r="D599" s="488"/>
      <c r="E599" s="488"/>
      <c r="F599" s="488"/>
      <c r="G599" s="488"/>
      <c r="H599" s="488"/>
      <c r="I599" s="488"/>
      <c r="J599" s="495" t="str">
        <f>IF(基本情報入力シート!M638="","",基本情報入力シート!M638)</f>
        <v/>
      </c>
      <c r="K599" s="495" t="str">
        <f>IF(基本情報入力シート!R638="","",基本情報入力シート!R638)</f>
        <v/>
      </c>
      <c r="L599" s="495" t="str">
        <f>IF(基本情報入力シート!W638="","",基本情報入力シート!W638)</f>
        <v/>
      </c>
      <c r="M599" s="503" t="str">
        <f>IF(基本情報入力シート!X638="","",基本情報入力シート!X638)</f>
        <v/>
      </c>
      <c r="N599" s="513" t="str">
        <f>IF(基本情報入力シート!Y638="","",基本情報入力シート!Y638)</f>
        <v/>
      </c>
      <c r="O599" s="606"/>
      <c r="P599" s="610"/>
      <c r="Q599" s="610"/>
      <c r="R599" s="614" t="e">
        <v>#N/A</v>
      </c>
      <c r="S599" s="618"/>
      <c r="T599" s="623"/>
      <c r="U599" s="623"/>
      <c r="V599" s="627" t="e">
        <v>#N/A</v>
      </c>
      <c r="W599" s="634"/>
      <c r="X599" s="638"/>
      <c r="Y599" s="614" t="e">
        <v>#N/A</v>
      </c>
      <c r="Z599" s="614"/>
      <c r="AA599" s="618"/>
      <c r="AB599" s="637"/>
      <c r="AC599" s="651" t="e">
        <v>#N/A</v>
      </c>
      <c r="AD599" s="653" t="str">
        <f t="shared" si="18"/>
        <v/>
      </c>
      <c r="AE599" s="583" t="str">
        <f t="shared" si="19"/>
        <v/>
      </c>
      <c r="AF599" s="654" t="str">
        <f>IF(O599="","",'別紙様式3-2（４・５月）'!O601&amp;'別紙様式3-2（４・５月）'!P601&amp;'別紙様式3-2（４・５月）'!Q601&amp;"から"&amp;O599)</f>
        <v/>
      </c>
      <c r="AG599" s="654" t="str">
        <f>IF(OR(W599="",W599="―"),"",'別紙様式3-2（４・５月）'!O601&amp;'別紙様式3-2（４・５月）'!P601&amp;'別紙様式3-2（４・５月）'!Q601&amp;"から"&amp;W599)</f>
        <v/>
      </c>
    </row>
    <row r="600" spans="1:33" ht="24.9" customHeight="1">
      <c r="A600" s="592">
        <v>587</v>
      </c>
      <c r="B600" s="488" t="str">
        <f>IF(基本情報入力シート!C639="","",基本情報入力シート!C639)</f>
        <v/>
      </c>
      <c r="C600" s="488"/>
      <c r="D600" s="488"/>
      <c r="E600" s="488"/>
      <c r="F600" s="488"/>
      <c r="G600" s="488"/>
      <c r="H600" s="488"/>
      <c r="I600" s="488"/>
      <c r="J600" s="495" t="str">
        <f>IF(基本情報入力シート!M639="","",基本情報入力シート!M639)</f>
        <v/>
      </c>
      <c r="K600" s="495" t="str">
        <f>IF(基本情報入力シート!R639="","",基本情報入力シート!R639)</f>
        <v/>
      </c>
      <c r="L600" s="495" t="str">
        <f>IF(基本情報入力シート!W639="","",基本情報入力シート!W639)</f>
        <v/>
      </c>
      <c r="M600" s="503" t="str">
        <f>IF(基本情報入力シート!X639="","",基本情報入力シート!X639)</f>
        <v/>
      </c>
      <c r="N600" s="513" t="str">
        <f>IF(基本情報入力シート!Y639="","",基本情報入力シート!Y639)</f>
        <v/>
      </c>
      <c r="O600" s="606"/>
      <c r="P600" s="610"/>
      <c r="Q600" s="610"/>
      <c r="R600" s="614" t="e">
        <v>#N/A</v>
      </c>
      <c r="S600" s="618"/>
      <c r="T600" s="623"/>
      <c r="U600" s="623"/>
      <c r="V600" s="627" t="e">
        <v>#N/A</v>
      </c>
      <c r="W600" s="634"/>
      <c r="X600" s="638"/>
      <c r="Y600" s="614" t="e">
        <v>#N/A</v>
      </c>
      <c r="Z600" s="614"/>
      <c r="AA600" s="618"/>
      <c r="AB600" s="637"/>
      <c r="AC600" s="651" t="e">
        <v>#N/A</v>
      </c>
      <c r="AD600" s="653" t="str">
        <f t="shared" si="18"/>
        <v/>
      </c>
      <c r="AE600" s="583" t="str">
        <f t="shared" si="19"/>
        <v/>
      </c>
      <c r="AF600" s="654" t="str">
        <f>IF(O600="","",'別紙様式3-2（４・５月）'!O602&amp;'別紙様式3-2（４・５月）'!P602&amp;'別紙様式3-2（４・５月）'!Q602&amp;"から"&amp;O600)</f>
        <v/>
      </c>
      <c r="AG600" s="654" t="str">
        <f>IF(OR(W600="",W600="―"),"",'別紙様式3-2（４・５月）'!O602&amp;'別紙様式3-2（４・５月）'!P602&amp;'別紙様式3-2（４・５月）'!Q602&amp;"から"&amp;W600)</f>
        <v/>
      </c>
    </row>
    <row r="601" spans="1:33" ht="24.9" customHeight="1">
      <c r="A601" s="592">
        <v>588</v>
      </c>
      <c r="B601" s="488" t="str">
        <f>IF(基本情報入力シート!C640="","",基本情報入力シート!C640)</f>
        <v/>
      </c>
      <c r="C601" s="488"/>
      <c r="D601" s="488"/>
      <c r="E601" s="488"/>
      <c r="F601" s="488"/>
      <c r="G601" s="488"/>
      <c r="H601" s="488"/>
      <c r="I601" s="488"/>
      <c r="J601" s="495" t="str">
        <f>IF(基本情報入力シート!M640="","",基本情報入力シート!M640)</f>
        <v/>
      </c>
      <c r="K601" s="495" t="str">
        <f>IF(基本情報入力シート!R640="","",基本情報入力シート!R640)</f>
        <v/>
      </c>
      <c r="L601" s="495" t="str">
        <f>IF(基本情報入力シート!W640="","",基本情報入力シート!W640)</f>
        <v/>
      </c>
      <c r="M601" s="503" t="str">
        <f>IF(基本情報入力シート!X640="","",基本情報入力シート!X640)</f>
        <v/>
      </c>
      <c r="N601" s="513" t="str">
        <f>IF(基本情報入力シート!Y640="","",基本情報入力シート!Y640)</f>
        <v/>
      </c>
      <c r="O601" s="606"/>
      <c r="P601" s="610"/>
      <c r="Q601" s="610"/>
      <c r="R601" s="614" t="e">
        <v>#N/A</v>
      </c>
      <c r="S601" s="618"/>
      <c r="T601" s="623"/>
      <c r="U601" s="623"/>
      <c r="V601" s="627" t="e">
        <v>#N/A</v>
      </c>
      <c r="W601" s="634"/>
      <c r="X601" s="638"/>
      <c r="Y601" s="614" t="e">
        <v>#N/A</v>
      </c>
      <c r="Z601" s="614"/>
      <c r="AA601" s="618"/>
      <c r="AB601" s="637"/>
      <c r="AC601" s="651" t="e">
        <v>#N/A</v>
      </c>
      <c r="AD601" s="653" t="str">
        <f t="shared" si="18"/>
        <v/>
      </c>
      <c r="AE601" s="583" t="str">
        <f t="shared" si="19"/>
        <v/>
      </c>
      <c r="AF601" s="654" t="str">
        <f>IF(O601="","",'別紙様式3-2（４・５月）'!O603&amp;'別紙様式3-2（４・５月）'!P603&amp;'別紙様式3-2（４・５月）'!Q603&amp;"から"&amp;O601)</f>
        <v/>
      </c>
      <c r="AG601" s="654" t="str">
        <f>IF(OR(W601="",W601="―"),"",'別紙様式3-2（４・５月）'!O603&amp;'別紙様式3-2（４・５月）'!P603&amp;'別紙様式3-2（４・５月）'!Q603&amp;"から"&amp;W601)</f>
        <v/>
      </c>
    </row>
    <row r="602" spans="1:33" ht="24.9" customHeight="1">
      <c r="A602" s="592">
        <v>589</v>
      </c>
      <c r="B602" s="488" t="str">
        <f>IF(基本情報入力シート!C641="","",基本情報入力シート!C641)</f>
        <v/>
      </c>
      <c r="C602" s="488"/>
      <c r="D602" s="488"/>
      <c r="E602" s="488"/>
      <c r="F602" s="488"/>
      <c r="G602" s="488"/>
      <c r="H602" s="488"/>
      <c r="I602" s="488"/>
      <c r="J602" s="495" t="str">
        <f>IF(基本情報入力シート!M641="","",基本情報入力シート!M641)</f>
        <v/>
      </c>
      <c r="K602" s="495" t="str">
        <f>IF(基本情報入力シート!R641="","",基本情報入力シート!R641)</f>
        <v/>
      </c>
      <c r="L602" s="495" t="str">
        <f>IF(基本情報入力シート!W641="","",基本情報入力シート!W641)</f>
        <v/>
      </c>
      <c r="M602" s="503" t="str">
        <f>IF(基本情報入力シート!X641="","",基本情報入力シート!X641)</f>
        <v/>
      </c>
      <c r="N602" s="513" t="str">
        <f>IF(基本情報入力シート!Y641="","",基本情報入力シート!Y641)</f>
        <v/>
      </c>
      <c r="O602" s="606"/>
      <c r="P602" s="610"/>
      <c r="Q602" s="610"/>
      <c r="R602" s="614" t="e">
        <v>#N/A</v>
      </c>
      <c r="S602" s="618"/>
      <c r="T602" s="623"/>
      <c r="U602" s="623"/>
      <c r="V602" s="627" t="e">
        <v>#N/A</v>
      </c>
      <c r="W602" s="634"/>
      <c r="X602" s="638"/>
      <c r="Y602" s="614" t="e">
        <v>#N/A</v>
      </c>
      <c r="Z602" s="614"/>
      <c r="AA602" s="618"/>
      <c r="AB602" s="637"/>
      <c r="AC602" s="651" t="e">
        <v>#N/A</v>
      </c>
      <c r="AD602" s="653" t="str">
        <f t="shared" si="18"/>
        <v/>
      </c>
      <c r="AE602" s="583" t="str">
        <f t="shared" si="19"/>
        <v/>
      </c>
      <c r="AF602" s="654" t="str">
        <f>IF(O602="","",'別紙様式3-2（４・５月）'!O604&amp;'別紙様式3-2（４・５月）'!P604&amp;'別紙様式3-2（４・５月）'!Q604&amp;"から"&amp;O602)</f>
        <v/>
      </c>
      <c r="AG602" s="654" t="str">
        <f>IF(OR(W602="",W602="―"),"",'別紙様式3-2（４・５月）'!O604&amp;'別紙様式3-2（４・５月）'!P604&amp;'別紙様式3-2（４・５月）'!Q604&amp;"から"&amp;W602)</f>
        <v/>
      </c>
    </row>
    <row r="603" spans="1:33" ht="24.9" customHeight="1">
      <c r="A603" s="592">
        <v>590</v>
      </c>
      <c r="B603" s="488" t="str">
        <f>IF(基本情報入力シート!C642="","",基本情報入力シート!C642)</f>
        <v/>
      </c>
      <c r="C603" s="488"/>
      <c r="D603" s="488"/>
      <c r="E603" s="488"/>
      <c r="F603" s="488"/>
      <c r="G603" s="488"/>
      <c r="H603" s="488"/>
      <c r="I603" s="488"/>
      <c r="J603" s="495" t="str">
        <f>IF(基本情報入力シート!M642="","",基本情報入力シート!M642)</f>
        <v/>
      </c>
      <c r="K603" s="495" t="str">
        <f>IF(基本情報入力シート!R642="","",基本情報入力シート!R642)</f>
        <v/>
      </c>
      <c r="L603" s="495" t="str">
        <f>IF(基本情報入力シート!W642="","",基本情報入力シート!W642)</f>
        <v/>
      </c>
      <c r="M603" s="503" t="str">
        <f>IF(基本情報入力シート!X642="","",基本情報入力シート!X642)</f>
        <v/>
      </c>
      <c r="N603" s="513" t="str">
        <f>IF(基本情報入力シート!Y642="","",基本情報入力シート!Y642)</f>
        <v/>
      </c>
      <c r="O603" s="606"/>
      <c r="P603" s="610"/>
      <c r="Q603" s="610"/>
      <c r="R603" s="614" t="e">
        <v>#N/A</v>
      </c>
      <c r="S603" s="618"/>
      <c r="T603" s="623"/>
      <c r="U603" s="623"/>
      <c r="V603" s="627" t="e">
        <v>#N/A</v>
      </c>
      <c r="W603" s="634"/>
      <c r="X603" s="638"/>
      <c r="Y603" s="614" t="e">
        <v>#N/A</v>
      </c>
      <c r="Z603" s="614"/>
      <c r="AA603" s="618"/>
      <c r="AB603" s="637"/>
      <c r="AC603" s="651" t="e">
        <v>#N/A</v>
      </c>
      <c r="AD603" s="653" t="str">
        <f t="shared" si="18"/>
        <v/>
      </c>
      <c r="AE603" s="583" t="str">
        <f t="shared" si="19"/>
        <v/>
      </c>
      <c r="AF603" s="654" t="str">
        <f>IF(O603="","",'別紙様式3-2（４・５月）'!O605&amp;'別紙様式3-2（４・５月）'!P605&amp;'別紙様式3-2（４・５月）'!Q605&amp;"から"&amp;O603)</f>
        <v/>
      </c>
      <c r="AG603" s="654" t="str">
        <f>IF(OR(W603="",W603="―"),"",'別紙様式3-2（４・５月）'!O605&amp;'別紙様式3-2（４・５月）'!P605&amp;'別紙様式3-2（４・５月）'!Q605&amp;"から"&amp;W603)</f>
        <v/>
      </c>
    </row>
    <row r="604" spans="1:33" ht="24.9" customHeight="1">
      <c r="A604" s="592">
        <v>591</v>
      </c>
      <c r="B604" s="488" t="str">
        <f>IF(基本情報入力シート!C643="","",基本情報入力シート!C643)</f>
        <v/>
      </c>
      <c r="C604" s="488"/>
      <c r="D604" s="488"/>
      <c r="E604" s="488"/>
      <c r="F604" s="488"/>
      <c r="G604" s="488"/>
      <c r="H604" s="488"/>
      <c r="I604" s="488"/>
      <c r="J604" s="495" t="str">
        <f>IF(基本情報入力シート!M643="","",基本情報入力シート!M643)</f>
        <v/>
      </c>
      <c r="K604" s="495" t="str">
        <f>IF(基本情報入力シート!R643="","",基本情報入力シート!R643)</f>
        <v/>
      </c>
      <c r="L604" s="495" t="str">
        <f>IF(基本情報入力シート!W643="","",基本情報入力シート!W643)</f>
        <v/>
      </c>
      <c r="M604" s="503" t="str">
        <f>IF(基本情報入力シート!X643="","",基本情報入力シート!X643)</f>
        <v/>
      </c>
      <c r="N604" s="513" t="str">
        <f>IF(基本情報入力シート!Y643="","",基本情報入力シート!Y643)</f>
        <v/>
      </c>
      <c r="O604" s="606"/>
      <c r="P604" s="610"/>
      <c r="Q604" s="610"/>
      <c r="R604" s="614" t="e">
        <v>#N/A</v>
      </c>
      <c r="S604" s="618"/>
      <c r="T604" s="623"/>
      <c r="U604" s="623"/>
      <c r="V604" s="627" t="e">
        <v>#N/A</v>
      </c>
      <c r="W604" s="634"/>
      <c r="X604" s="638"/>
      <c r="Y604" s="614" t="e">
        <v>#N/A</v>
      </c>
      <c r="Z604" s="614"/>
      <c r="AA604" s="618"/>
      <c r="AB604" s="637"/>
      <c r="AC604" s="651" t="e">
        <v>#N/A</v>
      </c>
      <c r="AD604" s="653" t="str">
        <f t="shared" si="18"/>
        <v/>
      </c>
      <c r="AE604" s="583" t="str">
        <f t="shared" si="19"/>
        <v/>
      </c>
      <c r="AF604" s="654" t="str">
        <f>IF(O604="","",'別紙様式3-2（４・５月）'!O606&amp;'別紙様式3-2（４・５月）'!P606&amp;'別紙様式3-2（４・５月）'!Q606&amp;"から"&amp;O604)</f>
        <v/>
      </c>
      <c r="AG604" s="654" t="str">
        <f>IF(OR(W604="",W604="―"),"",'別紙様式3-2（４・５月）'!O606&amp;'別紙様式3-2（４・５月）'!P606&amp;'別紙様式3-2（４・５月）'!Q606&amp;"から"&amp;W604)</f>
        <v/>
      </c>
    </row>
    <row r="605" spans="1:33" ht="24.9" customHeight="1">
      <c r="A605" s="592">
        <v>592</v>
      </c>
      <c r="B605" s="488" t="str">
        <f>IF(基本情報入力シート!C644="","",基本情報入力シート!C644)</f>
        <v/>
      </c>
      <c r="C605" s="488"/>
      <c r="D605" s="488"/>
      <c r="E605" s="488"/>
      <c r="F605" s="488"/>
      <c r="G605" s="488"/>
      <c r="H605" s="488"/>
      <c r="I605" s="488"/>
      <c r="J605" s="495" t="str">
        <f>IF(基本情報入力シート!M644="","",基本情報入力シート!M644)</f>
        <v/>
      </c>
      <c r="K605" s="495" t="str">
        <f>IF(基本情報入力シート!R644="","",基本情報入力シート!R644)</f>
        <v/>
      </c>
      <c r="L605" s="495" t="str">
        <f>IF(基本情報入力シート!W644="","",基本情報入力シート!W644)</f>
        <v/>
      </c>
      <c r="M605" s="503" t="str">
        <f>IF(基本情報入力シート!X644="","",基本情報入力シート!X644)</f>
        <v/>
      </c>
      <c r="N605" s="513" t="str">
        <f>IF(基本情報入力シート!Y644="","",基本情報入力シート!Y644)</f>
        <v/>
      </c>
      <c r="O605" s="606"/>
      <c r="P605" s="610"/>
      <c r="Q605" s="610"/>
      <c r="R605" s="614" t="e">
        <v>#N/A</v>
      </c>
      <c r="S605" s="618"/>
      <c r="T605" s="623"/>
      <c r="U605" s="623"/>
      <c r="V605" s="627" t="e">
        <v>#N/A</v>
      </c>
      <c r="W605" s="634"/>
      <c r="X605" s="638"/>
      <c r="Y605" s="614" t="e">
        <v>#N/A</v>
      </c>
      <c r="Z605" s="614"/>
      <c r="AA605" s="618"/>
      <c r="AB605" s="637"/>
      <c r="AC605" s="651" t="e">
        <v>#N/A</v>
      </c>
      <c r="AD605" s="653" t="str">
        <f t="shared" si="18"/>
        <v/>
      </c>
      <c r="AE605" s="583" t="str">
        <f t="shared" si="19"/>
        <v/>
      </c>
      <c r="AF605" s="654" t="str">
        <f>IF(O605="","",'別紙様式3-2（４・５月）'!O607&amp;'別紙様式3-2（４・５月）'!P607&amp;'別紙様式3-2（４・５月）'!Q607&amp;"から"&amp;O605)</f>
        <v/>
      </c>
      <c r="AG605" s="654" t="str">
        <f>IF(OR(W605="",W605="―"),"",'別紙様式3-2（４・５月）'!O607&amp;'別紙様式3-2（４・５月）'!P607&amp;'別紙様式3-2（４・５月）'!Q607&amp;"から"&amp;W605)</f>
        <v/>
      </c>
    </row>
    <row r="606" spans="1:33" ht="24.9" customHeight="1">
      <c r="A606" s="592">
        <v>593</v>
      </c>
      <c r="B606" s="488" t="str">
        <f>IF(基本情報入力シート!C645="","",基本情報入力シート!C645)</f>
        <v/>
      </c>
      <c r="C606" s="488"/>
      <c r="D606" s="488"/>
      <c r="E606" s="488"/>
      <c r="F606" s="488"/>
      <c r="G606" s="488"/>
      <c r="H606" s="488"/>
      <c r="I606" s="488"/>
      <c r="J606" s="495" t="str">
        <f>IF(基本情報入力シート!M645="","",基本情報入力シート!M645)</f>
        <v/>
      </c>
      <c r="K606" s="495" t="str">
        <f>IF(基本情報入力シート!R645="","",基本情報入力シート!R645)</f>
        <v/>
      </c>
      <c r="L606" s="495" t="str">
        <f>IF(基本情報入力シート!W645="","",基本情報入力シート!W645)</f>
        <v/>
      </c>
      <c r="M606" s="503" t="str">
        <f>IF(基本情報入力シート!X645="","",基本情報入力シート!X645)</f>
        <v/>
      </c>
      <c r="N606" s="513" t="str">
        <f>IF(基本情報入力シート!Y645="","",基本情報入力シート!Y645)</f>
        <v/>
      </c>
      <c r="O606" s="606"/>
      <c r="P606" s="610"/>
      <c r="Q606" s="610"/>
      <c r="R606" s="614" t="e">
        <v>#N/A</v>
      </c>
      <c r="S606" s="618"/>
      <c r="T606" s="623"/>
      <c r="U606" s="623"/>
      <c r="V606" s="627" t="e">
        <v>#N/A</v>
      </c>
      <c r="W606" s="634"/>
      <c r="X606" s="638"/>
      <c r="Y606" s="614" t="e">
        <v>#N/A</v>
      </c>
      <c r="Z606" s="614"/>
      <c r="AA606" s="618"/>
      <c r="AB606" s="637"/>
      <c r="AC606" s="651" t="e">
        <v>#N/A</v>
      </c>
      <c r="AD606" s="653" t="str">
        <f t="shared" si="18"/>
        <v/>
      </c>
      <c r="AE606" s="583" t="str">
        <f t="shared" si="19"/>
        <v/>
      </c>
      <c r="AF606" s="654" t="str">
        <f>IF(O606="","",'別紙様式3-2（４・５月）'!O608&amp;'別紙様式3-2（４・５月）'!P608&amp;'別紙様式3-2（４・５月）'!Q608&amp;"から"&amp;O606)</f>
        <v/>
      </c>
      <c r="AG606" s="654" t="str">
        <f>IF(OR(W606="",W606="―"),"",'別紙様式3-2（４・５月）'!O608&amp;'別紙様式3-2（４・５月）'!P608&amp;'別紙様式3-2（４・５月）'!Q608&amp;"から"&amp;W606)</f>
        <v/>
      </c>
    </row>
    <row r="607" spans="1:33" ht="24.9" customHeight="1">
      <c r="A607" s="592">
        <v>594</v>
      </c>
      <c r="B607" s="488" t="str">
        <f>IF(基本情報入力シート!C646="","",基本情報入力シート!C646)</f>
        <v/>
      </c>
      <c r="C607" s="488"/>
      <c r="D607" s="488"/>
      <c r="E607" s="488"/>
      <c r="F607" s="488"/>
      <c r="G607" s="488"/>
      <c r="H607" s="488"/>
      <c r="I607" s="488"/>
      <c r="J607" s="495" t="str">
        <f>IF(基本情報入力シート!M646="","",基本情報入力シート!M646)</f>
        <v/>
      </c>
      <c r="K607" s="495" t="str">
        <f>IF(基本情報入力シート!R646="","",基本情報入力シート!R646)</f>
        <v/>
      </c>
      <c r="L607" s="495" t="str">
        <f>IF(基本情報入力シート!W646="","",基本情報入力シート!W646)</f>
        <v/>
      </c>
      <c r="M607" s="503" t="str">
        <f>IF(基本情報入力シート!X646="","",基本情報入力シート!X646)</f>
        <v/>
      </c>
      <c r="N607" s="513" t="str">
        <f>IF(基本情報入力シート!Y646="","",基本情報入力シート!Y646)</f>
        <v/>
      </c>
      <c r="O607" s="606"/>
      <c r="P607" s="610"/>
      <c r="Q607" s="610"/>
      <c r="R607" s="614" t="e">
        <v>#N/A</v>
      </c>
      <c r="S607" s="618"/>
      <c r="T607" s="623"/>
      <c r="U607" s="623"/>
      <c r="V607" s="627" t="e">
        <v>#N/A</v>
      </c>
      <c r="W607" s="634"/>
      <c r="X607" s="638"/>
      <c r="Y607" s="614" t="e">
        <v>#N/A</v>
      </c>
      <c r="Z607" s="614"/>
      <c r="AA607" s="618"/>
      <c r="AB607" s="637"/>
      <c r="AC607" s="651" t="e">
        <v>#N/A</v>
      </c>
      <c r="AD607" s="653" t="str">
        <f t="shared" si="18"/>
        <v/>
      </c>
      <c r="AE607" s="583" t="str">
        <f t="shared" si="19"/>
        <v/>
      </c>
      <c r="AF607" s="654" t="str">
        <f>IF(O607="","",'別紙様式3-2（４・５月）'!O609&amp;'別紙様式3-2（４・５月）'!P609&amp;'別紙様式3-2（４・５月）'!Q609&amp;"から"&amp;O607)</f>
        <v/>
      </c>
      <c r="AG607" s="654" t="str">
        <f>IF(OR(W607="",W607="―"),"",'別紙様式3-2（４・５月）'!O609&amp;'別紙様式3-2（４・５月）'!P609&amp;'別紙様式3-2（４・５月）'!Q609&amp;"から"&amp;W607)</f>
        <v/>
      </c>
    </row>
    <row r="608" spans="1:33" ht="24.9" customHeight="1">
      <c r="A608" s="592">
        <v>595</v>
      </c>
      <c r="B608" s="488" t="str">
        <f>IF(基本情報入力シート!C647="","",基本情報入力シート!C647)</f>
        <v/>
      </c>
      <c r="C608" s="488"/>
      <c r="D608" s="488"/>
      <c r="E608" s="488"/>
      <c r="F608" s="488"/>
      <c r="G608" s="488"/>
      <c r="H608" s="488"/>
      <c r="I608" s="488"/>
      <c r="J608" s="495" t="str">
        <f>IF(基本情報入力シート!M647="","",基本情報入力シート!M647)</f>
        <v/>
      </c>
      <c r="K608" s="495" t="str">
        <f>IF(基本情報入力シート!R647="","",基本情報入力シート!R647)</f>
        <v/>
      </c>
      <c r="L608" s="495" t="str">
        <f>IF(基本情報入力シート!W647="","",基本情報入力シート!W647)</f>
        <v/>
      </c>
      <c r="M608" s="503" t="str">
        <f>IF(基本情報入力シート!X647="","",基本情報入力シート!X647)</f>
        <v/>
      </c>
      <c r="N608" s="513" t="str">
        <f>IF(基本情報入力シート!Y647="","",基本情報入力シート!Y647)</f>
        <v/>
      </c>
      <c r="O608" s="606"/>
      <c r="P608" s="610"/>
      <c r="Q608" s="610"/>
      <c r="R608" s="614" t="e">
        <v>#N/A</v>
      </c>
      <c r="S608" s="618"/>
      <c r="T608" s="623"/>
      <c r="U608" s="623"/>
      <c r="V608" s="627" t="e">
        <v>#N/A</v>
      </c>
      <c r="W608" s="634"/>
      <c r="X608" s="638"/>
      <c r="Y608" s="614" t="e">
        <v>#N/A</v>
      </c>
      <c r="Z608" s="614"/>
      <c r="AA608" s="618"/>
      <c r="AB608" s="637"/>
      <c r="AC608" s="651" t="e">
        <v>#N/A</v>
      </c>
      <c r="AD608" s="653" t="str">
        <f t="shared" si="18"/>
        <v/>
      </c>
      <c r="AE608" s="583" t="str">
        <f t="shared" si="19"/>
        <v/>
      </c>
      <c r="AF608" s="654" t="str">
        <f>IF(O608="","",'別紙様式3-2（４・５月）'!O610&amp;'別紙様式3-2（４・５月）'!P610&amp;'別紙様式3-2（４・５月）'!Q610&amp;"から"&amp;O608)</f>
        <v/>
      </c>
      <c r="AG608" s="654" t="str">
        <f>IF(OR(W608="",W608="―"),"",'別紙様式3-2（４・５月）'!O610&amp;'別紙様式3-2（４・５月）'!P610&amp;'別紙様式3-2（４・５月）'!Q610&amp;"から"&amp;W608)</f>
        <v/>
      </c>
    </row>
    <row r="609" spans="1:33" ht="24.9" customHeight="1">
      <c r="A609" s="592">
        <v>596</v>
      </c>
      <c r="B609" s="488" t="str">
        <f>IF(基本情報入力シート!C648="","",基本情報入力シート!C648)</f>
        <v/>
      </c>
      <c r="C609" s="488"/>
      <c r="D609" s="488"/>
      <c r="E609" s="488"/>
      <c r="F609" s="488"/>
      <c r="G609" s="488"/>
      <c r="H609" s="488"/>
      <c r="I609" s="488"/>
      <c r="J609" s="495" t="str">
        <f>IF(基本情報入力シート!M648="","",基本情報入力シート!M648)</f>
        <v/>
      </c>
      <c r="K609" s="495" t="str">
        <f>IF(基本情報入力シート!R648="","",基本情報入力シート!R648)</f>
        <v/>
      </c>
      <c r="L609" s="495" t="str">
        <f>IF(基本情報入力シート!W648="","",基本情報入力シート!W648)</f>
        <v/>
      </c>
      <c r="M609" s="503" t="str">
        <f>IF(基本情報入力シート!X648="","",基本情報入力シート!X648)</f>
        <v/>
      </c>
      <c r="N609" s="513" t="str">
        <f>IF(基本情報入力シート!Y648="","",基本情報入力シート!Y648)</f>
        <v/>
      </c>
      <c r="O609" s="606"/>
      <c r="P609" s="610"/>
      <c r="Q609" s="610"/>
      <c r="R609" s="614" t="e">
        <v>#N/A</v>
      </c>
      <c r="S609" s="618"/>
      <c r="T609" s="623"/>
      <c r="U609" s="623"/>
      <c r="V609" s="627" t="e">
        <v>#N/A</v>
      </c>
      <c r="W609" s="634"/>
      <c r="X609" s="638"/>
      <c r="Y609" s="614" t="e">
        <v>#N/A</v>
      </c>
      <c r="Z609" s="614"/>
      <c r="AA609" s="618"/>
      <c r="AB609" s="637"/>
      <c r="AC609" s="651" t="e">
        <v>#N/A</v>
      </c>
      <c r="AD609" s="653" t="str">
        <f t="shared" si="18"/>
        <v/>
      </c>
      <c r="AE609" s="583" t="str">
        <f t="shared" si="19"/>
        <v/>
      </c>
      <c r="AF609" s="654" t="str">
        <f>IF(O609="","",'別紙様式3-2（４・５月）'!O611&amp;'別紙様式3-2（４・５月）'!P611&amp;'別紙様式3-2（４・５月）'!Q611&amp;"から"&amp;O609)</f>
        <v/>
      </c>
      <c r="AG609" s="654" t="str">
        <f>IF(OR(W609="",W609="―"),"",'別紙様式3-2（４・５月）'!O611&amp;'別紙様式3-2（４・５月）'!P611&amp;'別紙様式3-2（４・５月）'!Q611&amp;"から"&amp;W609)</f>
        <v/>
      </c>
    </row>
    <row r="610" spans="1:33" ht="24.9" customHeight="1">
      <c r="A610" s="592">
        <v>597</v>
      </c>
      <c r="B610" s="488" t="str">
        <f>IF(基本情報入力シート!C649="","",基本情報入力シート!C649)</f>
        <v/>
      </c>
      <c r="C610" s="488"/>
      <c r="D610" s="488"/>
      <c r="E610" s="488"/>
      <c r="F610" s="488"/>
      <c r="G610" s="488"/>
      <c r="H610" s="488"/>
      <c r="I610" s="488"/>
      <c r="J610" s="495" t="str">
        <f>IF(基本情報入力シート!M649="","",基本情報入力シート!M649)</f>
        <v/>
      </c>
      <c r="K610" s="495" t="str">
        <f>IF(基本情報入力シート!R649="","",基本情報入力シート!R649)</f>
        <v/>
      </c>
      <c r="L610" s="495" t="str">
        <f>IF(基本情報入力シート!W649="","",基本情報入力シート!W649)</f>
        <v/>
      </c>
      <c r="M610" s="503" t="str">
        <f>IF(基本情報入力シート!X649="","",基本情報入力シート!X649)</f>
        <v/>
      </c>
      <c r="N610" s="513" t="str">
        <f>IF(基本情報入力シート!Y649="","",基本情報入力シート!Y649)</f>
        <v/>
      </c>
      <c r="O610" s="606"/>
      <c r="P610" s="610"/>
      <c r="Q610" s="610"/>
      <c r="R610" s="614" t="e">
        <v>#N/A</v>
      </c>
      <c r="S610" s="618"/>
      <c r="T610" s="623"/>
      <c r="U610" s="623"/>
      <c r="V610" s="627" t="e">
        <v>#N/A</v>
      </c>
      <c r="W610" s="634"/>
      <c r="X610" s="638"/>
      <c r="Y610" s="614" t="e">
        <v>#N/A</v>
      </c>
      <c r="Z610" s="614"/>
      <c r="AA610" s="618"/>
      <c r="AB610" s="637"/>
      <c r="AC610" s="651" t="e">
        <v>#N/A</v>
      </c>
      <c r="AD610" s="653" t="str">
        <f t="shared" si="18"/>
        <v/>
      </c>
      <c r="AE610" s="583" t="str">
        <f t="shared" si="19"/>
        <v/>
      </c>
      <c r="AF610" s="654" t="str">
        <f>IF(O610="","",'別紙様式3-2（４・５月）'!O612&amp;'別紙様式3-2（４・５月）'!P612&amp;'別紙様式3-2（４・５月）'!Q612&amp;"から"&amp;O610)</f>
        <v/>
      </c>
      <c r="AG610" s="654" t="str">
        <f>IF(OR(W610="",W610="―"),"",'別紙様式3-2（４・５月）'!O612&amp;'別紙様式3-2（４・５月）'!P612&amp;'別紙様式3-2（４・５月）'!Q612&amp;"から"&amp;W610)</f>
        <v/>
      </c>
    </row>
    <row r="611" spans="1:33" ht="24.9" customHeight="1">
      <c r="A611" s="592">
        <v>598</v>
      </c>
      <c r="B611" s="488" t="str">
        <f>IF(基本情報入力シート!C650="","",基本情報入力シート!C650)</f>
        <v/>
      </c>
      <c r="C611" s="488"/>
      <c r="D611" s="488"/>
      <c r="E611" s="488"/>
      <c r="F611" s="488"/>
      <c r="G611" s="488"/>
      <c r="H611" s="488"/>
      <c r="I611" s="488"/>
      <c r="J611" s="495" t="str">
        <f>IF(基本情報入力シート!M650="","",基本情報入力シート!M650)</f>
        <v/>
      </c>
      <c r="K611" s="495" t="str">
        <f>IF(基本情報入力シート!R650="","",基本情報入力シート!R650)</f>
        <v/>
      </c>
      <c r="L611" s="495" t="str">
        <f>IF(基本情報入力シート!W650="","",基本情報入力シート!W650)</f>
        <v/>
      </c>
      <c r="M611" s="503" t="str">
        <f>IF(基本情報入力シート!X650="","",基本情報入力シート!X650)</f>
        <v/>
      </c>
      <c r="N611" s="513" t="str">
        <f>IF(基本情報入力シート!Y650="","",基本情報入力シート!Y650)</f>
        <v/>
      </c>
      <c r="O611" s="606"/>
      <c r="P611" s="610"/>
      <c r="Q611" s="610"/>
      <c r="R611" s="614" t="e">
        <v>#N/A</v>
      </c>
      <c r="S611" s="618"/>
      <c r="T611" s="623"/>
      <c r="U611" s="623"/>
      <c r="V611" s="627" t="e">
        <v>#N/A</v>
      </c>
      <c r="W611" s="634"/>
      <c r="X611" s="638"/>
      <c r="Y611" s="614" t="e">
        <v>#N/A</v>
      </c>
      <c r="Z611" s="614"/>
      <c r="AA611" s="618"/>
      <c r="AB611" s="637"/>
      <c r="AC611" s="651" t="e">
        <v>#N/A</v>
      </c>
      <c r="AD611" s="653" t="str">
        <f t="shared" si="18"/>
        <v/>
      </c>
      <c r="AE611" s="583" t="str">
        <f t="shared" si="19"/>
        <v/>
      </c>
      <c r="AF611" s="654" t="str">
        <f>IF(O611="","",'別紙様式3-2（４・５月）'!O613&amp;'別紙様式3-2（４・５月）'!P613&amp;'別紙様式3-2（４・５月）'!Q613&amp;"から"&amp;O611)</f>
        <v/>
      </c>
      <c r="AG611" s="654" t="str">
        <f>IF(OR(W611="",W611="―"),"",'別紙様式3-2（４・５月）'!O613&amp;'別紙様式3-2（４・５月）'!P613&amp;'別紙様式3-2（４・５月）'!Q613&amp;"から"&amp;W611)</f>
        <v/>
      </c>
    </row>
    <row r="612" spans="1:33" ht="24.9" customHeight="1">
      <c r="A612" s="592">
        <v>599</v>
      </c>
      <c r="B612" s="488" t="str">
        <f>IF(基本情報入力シート!C651="","",基本情報入力シート!C651)</f>
        <v/>
      </c>
      <c r="C612" s="488"/>
      <c r="D612" s="488"/>
      <c r="E612" s="488"/>
      <c r="F612" s="488"/>
      <c r="G612" s="488"/>
      <c r="H612" s="488"/>
      <c r="I612" s="488"/>
      <c r="J612" s="495" t="str">
        <f>IF(基本情報入力シート!M651="","",基本情報入力シート!M651)</f>
        <v/>
      </c>
      <c r="K612" s="495" t="str">
        <f>IF(基本情報入力シート!R651="","",基本情報入力シート!R651)</f>
        <v/>
      </c>
      <c r="L612" s="495" t="str">
        <f>IF(基本情報入力シート!W651="","",基本情報入力シート!W651)</f>
        <v/>
      </c>
      <c r="M612" s="503" t="str">
        <f>IF(基本情報入力シート!X651="","",基本情報入力シート!X651)</f>
        <v/>
      </c>
      <c r="N612" s="513" t="str">
        <f>IF(基本情報入力シート!Y651="","",基本情報入力シート!Y651)</f>
        <v/>
      </c>
      <c r="O612" s="606"/>
      <c r="P612" s="610"/>
      <c r="Q612" s="610"/>
      <c r="R612" s="614" t="e">
        <v>#N/A</v>
      </c>
      <c r="S612" s="618"/>
      <c r="T612" s="623"/>
      <c r="U612" s="623"/>
      <c r="V612" s="627" t="e">
        <v>#N/A</v>
      </c>
      <c r="W612" s="634"/>
      <c r="X612" s="638"/>
      <c r="Y612" s="614" t="e">
        <v>#N/A</v>
      </c>
      <c r="Z612" s="614"/>
      <c r="AA612" s="618"/>
      <c r="AB612" s="637"/>
      <c r="AC612" s="651" t="e">
        <v>#N/A</v>
      </c>
      <c r="AD612" s="653" t="str">
        <f t="shared" si="18"/>
        <v/>
      </c>
      <c r="AE612" s="583" t="str">
        <f t="shared" si="19"/>
        <v/>
      </c>
      <c r="AF612" s="654" t="str">
        <f>IF(O612="","",'別紙様式3-2（４・５月）'!O614&amp;'別紙様式3-2（４・５月）'!P614&amp;'別紙様式3-2（４・５月）'!Q614&amp;"から"&amp;O612)</f>
        <v/>
      </c>
      <c r="AG612" s="654" t="str">
        <f>IF(OR(W612="",W612="―"),"",'別紙様式3-2（４・５月）'!O614&amp;'別紙様式3-2（４・５月）'!P614&amp;'別紙様式3-2（４・５月）'!Q614&amp;"から"&amp;W612)</f>
        <v/>
      </c>
    </row>
    <row r="613" spans="1:33" ht="24.9" customHeight="1">
      <c r="A613" s="592">
        <v>600</v>
      </c>
      <c r="B613" s="488" t="str">
        <f>IF(基本情報入力シート!C652="","",基本情報入力シート!C652)</f>
        <v/>
      </c>
      <c r="C613" s="488"/>
      <c r="D613" s="488"/>
      <c r="E613" s="488"/>
      <c r="F613" s="488"/>
      <c r="G613" s="488"/>
      <c r="H613" s="488"/>
      <c r="I613" s="488"/>
      <c r="J613" s="495" t="str">
        <f>IF(基本情報入力シート!M652="","",基本情報入力シート!M652)</f>
        <v/>
      </c>
      <c r="K613" s="495" t="str">
        <f>IF(基本情報入力シート!R652="","",基本情報入力シート!R652)</f>
        <v/>
      </c>
      <c r="L613" s="495" t="str">
        <f>IF(基本情報入力シート!W652="","",基本情報入力シート!W652)</f>
        <v/>
      </c>
      <c r="M613" s="503" t="str">
        <f>IF(基本情報入力シート!X652="","",基本情報入力シート!X652)</f>
        <v/>
      </c>
      <c r="N613" s="513" t="str">
        <f>IF(基本情報入力シート!Y652="","",基本情報入力シート!Y652)</f>
        <v/>
      </c>
      <c r="O613" s="606"/>
      <c r="P613" s="610"/>
      <c r="Q613" s="610"/>
      <c r="R613" s="614" t="e">
        <v>#N/A</v>
      </c>
      <c r="S613" s="618"/>
      <c r="T613" s="623"/>
      <c r="U613" s="623"/>
      <c r="V613" s="627" t="e">
        <v>#N/A</v>
      </c>
      <c r="W613" s="634"/>
      <c r="X613" s="638"/>
      <c r="Y613" s="614" t="e">
        <v>#N/A</v>
      </c>
      <c r="Z613" s="614"/>
      <c r="AA613" s="618"/>
      <c r="AB613" s="637"/>
      <c r="AC613" s="651" t="e">
        <v>#N/A</v>
      </c>
      <c r="AD613" s="653" t="str">
        <f t="shared" si="18"/>
        <v/>
      </c>
      <c r="AE613" s="583" t="str">
        <f t="shared" si="19"/>
        <v/>
      </c>
      <c r="AF613" s="654" t="str">
        <f>IF(O613="","",'別紙様式3-2（４・５月）'!O615&amp;'別紙様式3-2（４・５月）'!P615&amp;'別紙様式3-2（４・５月）'!Q615&amp;"から"&amp;O613)</f>
        <v/>
      </c>
      <c r="AG613" s="654" t="str">
        <f>IF(OR(W613="",W613="―"),"",'別紙様式3-2（４・５月）'!O615&amp;'別紙様式3-2（４・５月）'!P615&amp;'別紙様式3-2（４・５月）'!Q615&amp;"から"&amp;W613)</f>
        <v/>
      </c>
    </row>
    <row r="614" spans="1:33" ht="24.9" customHeight="1">
      <c r="A614" s="592">
        <v>601</v>
      </c>
      <c r="B614" s="488" t="str">
        <f>IF(基本情報入力シート!C653="","",基本情報入力シート!C653)</f>
        <v/>
      </c>
      <c r="C614" s="488"/>
      <c r="D614" s="488"/>
      <c r="E614" s="488"/>
      <c r="F614" s="488"/>
      <c r="G614" s="488"/>
      <c r="H614" s="488"/>
      <c r="I614" s="488"/>
      <c r="J614" s="495" t="str">
        <f>IF(基本情報入力シート!M653="","",基本情報入力シート!M653)</f>
        <v/>
      </c>
      <c r="K614" s="495" t="str">
        <f>IF(基本情報入力シート!R653="","",基本情報入力シート!R653)</f>
        <v/>
      </c>
      <c r="L614" s="495" t="str">
        <f>IF(基本情報入力シート!W653="","",基本情報入力シート!W653)</f>
        <v/>
      </c>
      <c r="M614" s="503" t="str">
        <f>IF(基本情報入力シート!X653="","",基本情報入力シート!X653)</f>
        <v/>
      </c>
      <c r="N614" s="513" t="str">
        <f>IF(基本情報入力シート!Y653="","",基本情報入力シート!Y653)</f>
        <v/>
      </c>
      <c r="O614" s="606"/>
      <c r="P614" s="610"/>
      <c r="Q614" s="610"/>
      <c r="R614" s="614" t="e">
        <v>#N/A</v>
      </c>
      <c r="S614" s="618"/>
      <c r="T614" s="623"/>
      <c r="U614" s="623"/>
      <c r="V614" s="627" t="e">
        <v>#N/A</v>
      </c>
      <c r="W614" s="634"/>
      <c r="X614" s="638"/>
      <c r="Y614" s="614" t="e">
        <v>#N/A</v>
      </c>
      <c r="Z614" s="614"/>
      <c r="AA614" s="618"/>
      <c r="AB614" s="637"/>
      <c r="AC614" s="651" t="e">
        <v>#N/A</v>
      </c>
      <c r="AD614" s="653" t="str">
        <f t="shared" si="18"/>
        <v/>
      </c>
      <c r="AE614" s="583" t="str">
        <f t="shared" si="19"/>
        <v/>
      </c>
      <c r="AF614" s="654" t="str">
        <f>IF(O614="","",'別紙様式3-2（４・５月）'!O616&amp;'別紙様式3-2（４・５月）'!P616&amp;'別紙様式3-2（４・５月）'!Q616&amp;"から"&amp;O614)</f>
        <v/>
      </c>
      <c r="AG614" s="654" t="str">
        <f>IF(OR(W614="",W614="―"),"",'別紙様式3-2（４・５月）'!O616&amp;'別紙様式3-2（４・５月）'!P616&amp;'別紙様式3-2（４・５月）'!Q616&amp;"から"&amp;W614)</f>
        <v/>
      </c>
    </row>
    <row r="615" spans="1:33" ht="24.9" customHeight="1">
      <c r="A615" s="592">
        <v>602</v>
      </c>
      <c r="B615" s="488" t="str">
        <f>IF(基本情報入力シート!C654="","",基本情報入力シート!C654)</f>
        <v/>
      </c>
      <c r="C615" s="488"/>
      <c r="D615" s="488"/>
      <c r="E615" s="488"/>
      <c r="F615" s="488"/>
      <c r="G615" s="488"/>
      <c r="H615" s="488"/>
      <c r="I615" s="488"/>
      <c r="J615" s="495" t="str">
        <f>IF(基本情報入力シート!M654="","",基本情報入力シート!M654)</f>
        <v/>
      </c>
      <c r="K615" s="495" t="str">
        <f>IF(基本情報入力シート!R654="","",基本情報入力シート!R654)</f>
        <v/>
      </c>
      <c r="L615" s="495" t="str">
        <f>IF(基本情報入力シート!W654="","",基本情報入力シート!W654)</f>
        <v/>
      </c>
      <c r="M615" s="503" t="str">
        <f>IF(基本情報入力シート!X654="","",基本情報入力シート!X654)</f>
        <v/>
      </c>
      <c r="N615" s="513" t="str">
        <f>IF(基本情報入力シート!Y654="","",基本情報入力シート!Y654)</f>
        <v/>
      </c>
      <c r="O615" s="606"/>
      <c r="P615" s="610"/>
      <c r="Q615" s="610"/>
      <c r="R615" s="614" t="e">
        <v>#N/A</v>
      </c>
      <c r="S615" s="618"/>
      <c r="T615" s="623"/>
      <c r="U615" s="623"/>
      <c r="V615" s="627" t="e">
        <v>#N/A</v>
      </c>
      <c r="W615" s="634"/>
      <c r="X615" s="638"/>
      <c r="Y615" s="614" t="e">
        <v>#N/A</v>
      </c>
      <c r="Z615" s="614"/>
      <c r="AA615" s="618"/>
      <c r="AB615" s="637"/>
      <c r="AC615" s="651" t="e">
        <v>#N/A</v>
      </c>
      <c r="AD615" s="653" t="str">
        <f t="shared" si="18"/>
        <v/>
      </c>
      <c r="AE615" s="583" t="str">
        <f t="shared" si="19"/>
        <v/>
      </c>
      <c r="AF615" s="654" t="str">
        <f>IF(O615="","",'別紙様式3-2（４・５月）'!O617&amp;'別紙様式3-2（４・５月）'!P617&amp;'別紙様式3-2（４・５月）'!Q617&amp;"から"&amp;O615)</f>
        <v/>
      </c>
      <c r="AG615" s="654" t="str">
        <f>IF(OR(W615="",W615="―"),"",'別紙様式3-2（４・５月）'!O617&amp;'別紙様式3-2（４・５月）'!P617&amp;'別紙様式3-2（４・５月）'!Q617&amp;"から"&amp;W615)</f>
        <v/>
      </c>
    </row>
    <row r="616" spans="1:33" ht="24.9" customHeight="1">
      <c r="A616" s="592">
        <v>603</v>
      </c>
      <c r="B616" s="488" t="str">
        <f>IF(基本情報入力シート!C655="","",基本情報入力シート!C655)</f>
        <v/>
      </c>
      <c r="C616" s="488"/>
      <c r="D616" s="488"/>
      <c r="E616" s="488"/>
      <c r="F616" s="488"/>
      <c r="G616" s="488"/>
      <c r="H616" s="488"/>
      <c r="I616" s="488"/>
      <c r="J616" s="495" t="str">
        <f>IF(基本情報入力シート!M655="","",基本情報入力シート!M655)</f>
        <v/>
      </c>
      <c r="K616" s="495" t="str">
        <f>IF(基本情報入力シート!R655="","",基本情報入力シート!R655)</f>
        <v/>
      </c>
      <c r="L616" s="495" t="str">
        <f>IF(基本情報入力シート!W655="","",基本情報入力シート!W655)</f>
        <v/>
      </c>
      <c r="M616" s="503" t="str">
        <f>IF(基本情報入力シート!X655="","",基本情報入力シート!X655)</f>
        <v/>
      </c>
      <c r="N616" s="513" t="str">
        <f>IF(基本情報入力シート!Y655="","",基本情報入力シート!Y655)</f>
        <v/>
      </c>
      <c r="O616" s="606"/>
      <c r="P616" s="610"/>
      <c r="Q616" s="610"/>
      <c r="R616" s="614" t="e">
        <v>#N/A</v>
      </c>
      <c r="S616" s="618"/>
      <c r="T616" s="623"/>
      <c r="U616" s="623"/>
      <c r="V616" s="627" t="e">
        <v>#N/A</v>
      </c>
      <c r="W616" s="634"/>
      <c r="X616" s="638"/>
      <c r="Y616" s="614" t="e">
        <v>#N/A</v>
      </c>
      <c r="Z616" s="614"/>
      <c r="AA616" s="618"/>
      <c r="AB616" s="637"/>
      <c r="AC616" s="651" t="e">
        <v>#N/A</v>
      </c>
      <c r="AD616" s="653" t="str">
        <f t="shared" si="18"/>
        <v/>
      </c>
      <c r="AE616" s="583" t="str">
        <f t="shared" si="19"/>
        <v/>
      </c>
      <c r="AF616" s="654" t="str">
        <f>IF(O616="","",'別紙様式3-2（４・５月）'!O618&amp;'別紙様式3-2（４・５月）'!P618&amp;'別紙様式3-2（４・５月）'!Q618&amp;"から"&amp;O616)</f>
        <v/>
      </c>
      <c r="AG616" s="654" t="str">
        <f>IF(OR(W616="",W616="―"),"",'別紙様式3-2（４・５月）'!O618&amp;'別紙様式3-2（４・５月）'!P618&amp;'別紙様式3-2（４・５月）'!Q618&amp;"から"&amp;W616)</f>
        <v/>
      </c>
    </row>
    <row r="617" spans="1:33" ht="24.9" customHeight="1">
      <c r="A617" s="592">
        <v>604</v>
      </c>
      <c r="B617" s="488" t="str">
        <f>IF(基本情報入力シート!C656="","",基本情報入力シート!C656)</f>
        <v/>
      </c>
      <c r="C617" s="488"/>
      <c r="D617" s="488"/>
      <c r="E617" s="488"/>
      <c r="F617" s="488"/>
      <c r="G617" s="488"/>
      <c r="H617" s="488"/>
      <c r="I617" s="488"/>
      <c r="J617" s="495" t="str">
        <f>IF(基本情報入力シート!M656="","",基本情報入力シート!M656)</f>
        <v/>
      </c>
      <c r="K617" s="495" t="str">
        <f>IF(基本情報入力シート!R656="","",基本情報入力シート!R656)</f>
        <v/>
      </c>
      <c r="L617" s="495" t="str">
        <f>IF(基本情報入力シート!W656="","",基本情報入力シート!W656)</f>
        <v/>
      </c>
      <c r="M617" s="503" t="str">
        <f>IF(基本情報入力シート!X656="","",基本情報入力シート!X656)</f>
        <v/>
      </c>
      <c r="N617" s="513" t="str">
        <f>IF(基本情報入力シート!Y656="","",基本情報入力シート!Y656)</f>
        <v/>
      </c>
      <c r="O617" s="606"/>
      <c r="P617" s="610"/>
      <c r="Q617" s="610"/>
      <c r="R617" s="614" t="e">
        <v>#N/A</v>
      </c>
      <c r="S617" s="618"/>
      <c r="T617" s="623"/>
      <c r="U617" s="623"/>
      <c r="V617" s="627" t="e">
        <v>#N/A</v>
      </c>
      <c r="W617" s="634"/>
      <c r="X617" s="638"/>
      <c r="Y617" s="614" t="e">
        <v>#N/A</v>
      </c>
      <c r="Z617" s="614"/>
      <c r="AA617" s="618"/>
      <c r="AB617" s="637"/>
      <c r="AC617" s="651" t="e">
        <v>#N/A</v>
      </c>
      <c r="AD617" s="653" t="str">
        <f t="shared" si="18"/>
        <v/>
      </c>
      <c r="AE617" s="583" t="str">
        <f t="shared" si="19"/>
        <v/>
      </c>
      <c r="AF617" s="654" t="str">
        <f>IF(O617="","",'別紙様式3-2（４・５月）'!O619&amp;'別紙様式3-2（４・５月）'!P619&amp;'別紙様式3-2（４・５月）'!Q619&amp;"から"&amp;O617)</f>
        <v/>
      </c>
      <c r="AG617" s="654" t="str">
        <f>IF(OR(W617="",W617="―"),"",'別紙様式3-2（４・５月）'!O619&amp;'別紙様式3-2（４・５月）'!P619&amp;'別紙様式3-2（４・５月）'!Q619&amp;"から"&amp;W617)</f>
        <v/>
      </c>
    </row>
    <row r="618" spans="1:33" ht="24.9" customHeight="1">
      <c r="A618" s="592">
        <v>605</v>
      </c>
      <c r="B618" s="488" t="str">
        <f>IF(基本情報入力シート!C657="","",基本情報入力シート!C657)</f>
        <v/>
      </c>
      <c r="C618" s="488"/>
      <c r="D618" s="488"/>
      <c r="E618" s="488"/>
      <c r="F618" s="488"/>
      <c r="G618" s="488"/>
      <c r="H618" s="488"/>
      <c r="I618" s="488"/>
      <c r="J618" s="495" t="str">
        <f>IF(基本情報入力シート!M657="","",基本情報入力シート!M657)</f>
        <v/>
      </c>
      <c r="K618" s="495" t="str">
        <f>IF(基本情報入力シート!R657="","",基本情報入力シート!R657)</f>
        <v/>
      </c>
      <c r="L618" s="495" t="str">
        <f>IF(基本情報入力シート!W657="","",基本情報入力シート!W657)</f>
        <v/>
      </c>
      <c r="M618" s="503" t="str">
        <f>IF(基本情報入力シート!X657="","",基本情報入力シート!X657)</f>
        <v/>
      </c>
      <c r="N618" s="513" t="str">
        <f>IF(基本情報入力シート!Y657="","",基本情報入力シート!Y657)</f>
        <v/>
      </c>
      <c r="O618" s="606"/>
      <c r="P618" s="610"/>
      <c r="Q618" s="610"/>
      <c r="R618" s="614" t="e">
        <v>#N/A</v>
      </c>
      <c r="S618" s="618"/>
      <c r="T618" s="623"/>
      <c r="U618" s="623"/>
      <c r="V618" s="627" t="e">
        <v>#N/A</v>
      </c>
      <c r="W618" s="634"/>
      <c r="X618" s="638"/>
      <c r="Y618" s="614" t="e">
        <v>#N/A</v>
      </c>
      <c r="Z618" s="614"/>
      <c r="AA618" s="618"/>
      <c r="AB618" s="637"/>
      <c r="AC618" s="651" t="e">
        <v>#N/A</v>
      </c>
      <c r="AD618" s="653" t="str">
        <f t="shared" si="18"/>
        <v/>
      </c>
      <c r="AE618" s="583" t="str">
        <f t="shared" si="19"/>
        <v/>
      </c>
      <c r="AF618" s="654" t="str">
        <f>IF(O618="","",'別紙様式3-2（４・５月）'!O620&amp;'別紙様式3-2（４・５月）'!P620&amp;'別紙様式3-2（４・５月）'!Q620&amp;"から"&amp;O618)</f>
        <v/>
      </c>
      <c r="AG618" s="654" t="str">
        <f>IF(OR(W618="",W618="―"),"",'別紙様式3-2（４・５月）'!O620&amp;'別紙様式3-2（４・５月）'!P620&amp;'別紙様式3-2（４・５月）'!Q620&amp;"から"&amp;W618)</f>
        <v/>
      </c>
    </row>
    <row r="619" spans="1:33" ht="24.9" customHeight="1">
      <c r="A619" s="592">
        <v>606</v>
      </c>
      <c r="B619" s="488" t="str">
        <f>IF(基本情報入力シート!C658="","",基本情報入力シート!C658)</f>
        <v/>
      </c>
      <c r="C619" s="488"/>
      <c r="D619" s="488"/>
      <c r="E619" s="488"/>
      <c r="F619" s="488"/>
      <c r="G619" s="488"/>
      <c r="H619" s="488"/>
      <c r="I619" s="488"/>
      <c r="J619" s="495" t="str">
        <f>IF(基本情報入力シート!M658="","",基本情報入力シート!M658)</f>
        <v/>
      </c>
      <c r="K619" s="495" t="str">
        <f>IF(基本情報入力シート!R658="","",基本情報入力シート!R658)</f>
        <v/>
      </c>
      <c r="L619" s="495" t="str">
        <f>IF(基本情報入力シート!W658="","",基本情報入力シート!W658)</f>
        <v/>
      </c>
      <c r="M619" s="503" t="str">
        <f>IF(基本情報入力シート!X658="","",基本情報入力シート!X658)</f>
        <v/>
      </c>
      <c r="N619" s="513" t="str">
        <f>IF(基本情報入力シート!Y658="","",基本情報入力シート!Y658)</f>
        <v/>
      </c>
      <c r="O619" s="606"/>
      <c r="P619" s="610"/>
      <c r="Q619" s="610"/>
      <c r="R619" s="614" t="e">
        <v>#N/A</v>
      </c>
      <c r="S619" s="618"/>
      <c r="T619" s="623"/>
      <c r="U619" s="623"/>
      <c r="V619" s="627" t="e">
        <v>#N/A</v>
      </c>
      <c r="W619" s="634"/>
      <c r="X619" s="638"/>
      <c r="Y619" s="614" t="e">
        <v>#N/A</v>
      </c>
      <c r="Z619" s="614"/>
      <c r="AA619" s="618"/>
      <c r="AB619" s="637"/>
      <c r="AC619" s="651" t="e">
        <v>#N/A</v>
      </c>
      <c r="AD619" s="653" t="str">
        <f t="shared" si="18"/>
        <v/>
      </c>
      <c r="AE619" s="583" t="str">
        <f t="shared" si="19"/>
        <v/>
      </c>
      <c r="AF619" s="654" t="str">
        <f>IF(O619="","",'別紙様式3-2（４・５月）'!O621&amp;'別紙様式3-2（４・５月）'!P621&amp;'別紙様式3-2（４・５月）'!Q621&amp;"から"&amp;O619)</f>
        <v/>
      </c>
      <c r="AG619" s="654" t="str">
        <f>IF(OR(W619="",W619="―"),"",'別紙様式3-2（４・５月）'!O621&amp;'別紙様式3-2（４・５月）'!P621&amp;'別紙様式3-2（４・５月）'!Q621&amp;"から"&amp;W619)</f>
        <v/>
      </c>
    </row>
    <row r="620" spans="1:33" ht="24.9" customHeight="1">
      <c r="A620" s="592">
        <v>607</v>
      </c>
      <c r="B620" s="488" t="str">
        <f>IF(基本情報入力シート!C659="","",基本情報入力シート!C659)</f>
        <v/>
      </c>
      <c r="C620" s="488"/>
      <c r="D620" s="488"/>
      <c r="E620" s="488"/>
      <c r="F620" s="488"/>
      <c r="G620" s="488"/>
      <c r="H620" s="488"/>
      <c r="I620" s="488"/>
      <c r="J620" s="495" t="str">
        <f>IF(基本情報入力シート!M659="","",基本情報入力シート!M659)</f>
        <v/>
      </c>
      <c r="K620" s="495" t="str">
        <f>IF(基本情報入力シート!R659="","",基本情報入力シート!R659)</f>
        <v/>
      </c>
      <c r="L620" s="495" t="str">
        <f>IF(基本情報入力シート!W659="","",基本情報入力シート!W659)</f>
        <v/>
      </c>
      <c r="M620" s="503" t="str">
        <f>IF(基本情報入力シート!X659="","",基本情報入力シート!X659)</f>
        <v/>
      </c>
      <c r="N620" s="513" t="str">
        <f>IF(基本情報入力シート!Y659="","",基本情報入力シート!Y659)</f>
        <v/>
      </c>
      <c r="O620" s="606"/>
      <c r="P620" s="610"/>
      <c r="Q620" s="610"/>
      <c r="R620" s="614" t="e">
        <v>#N/A</v>
      </c>
      <c r="S620" s="618"/>
      <c r="T620" s="623"/>
      <c r="U620" s="623"/>
      <c r="V620" s="627" t="e">
        <v>#N/A</v>
      </c>
      <c r="W620" s="634"/>
      <c r="X620" s="638"/>
      <c r="Y620" s="614" t="e">
        <v>#N/A</v>
      </c>
      <c r="Z620" s="614"/>
      <c r="AA620" s="618"/>
      <c r="AB620" s="637"/>
      <c r="AC620" s="651" t="e">
        <v>#N/A</v>
      </c>
      <c r="AD620" s="653" t="str">
        <f t="shared" si="18"/>
        <v/>
      </c>
      <c r="AE620" s="583" t="str">
        <f t="shared" si="19"/>
        <v/>
      </c>
      <c r="AF620" s="654" t="str">
        <f>IF(O620="","",'別紙様式3-2（４・５月）'!O622&amp;'別紙様式3-2（４・５月）'!P622&amp;'別紙様式3-2（４・５月）'!Q622&amp;"から"&amp;O620)</f>
        <v/>
      </c>
      <c r="AG620" s="654" t="str">
        <f>IF(OR(W620="",W620="―"),"",'別紙様式3-2（４・５月）'!O622&amp;'別紙様式3-2（４・５月）'!P622&amp;'別紙様式3-2（４・５月）'!Q622&amp;"から"&amp;W620)</f>
        <v/>
      </c>
    </row>
    <row r="621" spans="1:33" ht="24.9" customHeight="1">
      <c r="A621" s="592">
        <v>608</v>
      </c>
      <c r="B621" s="488" t="str">
        <f>IF(基本情報入力シート!C660="","",基本情報入力シート!C660)</f>
        <v/>
      </c>
      <c r="C621" s="488"/>
      <c r="D621" s="488"/>
      <c r="E621" s="488"/>
      <c r="F621" s="488"/>
      <c r="G621" s="488"/>
      <c r="H621" s="488"/>
      <c r="I621" s="488"/>
      <c r="J621" s="495" t="str">
        <f>IF(基本情報入力シート!M660="","",基本情報入力シート!M660)</f>
        <v/>
      </c>
      <c r="K621" s="495" t="str">
        <f>IF(基本情報入力シート!R660="","",基本情報入力シート!R660)</f>
        <v/>
      </c>
      <c r="L621" s="495" t="str">
        <f>IF(基本情報入力シート!W660="","",基本情報入力シート!W660)</f>
        <v/>
      </c>
      <c r="M621" s="503" t="str">
        <f>IF(基本情報入力シート!X660="","",基本情報入力シート!X660)</f>
        <v/>
      </c>
      <c r="N621" s="513" t="str">
        <f>IF(基本情報入力シート!Y660="","",基本情報入力シート!Y660)</f>
        <v/>
      </c>
      <c r="O621" s="606"/>
      <c r="P621" s="610"/>
      <c r="Q621" s="610"/>
      <c r="R621" s="614" t="e">
        <v>#N/A</v>
      </c>
      <c r="S621" s="618"/>
      <c r="T621" s="623"/>
      <c r="U621" s="623"/>
      <c r="V621" s="627" t="e">
        <v>#N/A</v>
      </c>
      <c r="W621" s="634"/>
      <c r="X621" s="638"/>
      <c r="Y621" s="614" t="e">
        <v>#N/A</v>
      </c>
      <c r="Z621" s="614"/>
      <c r="AA621" s="618"/>
      <c r="AB621" s="637"/>
      <c r="AC621" s="651" t="e">
        <v>#N/A</v>
      </c>
      <c r="AD621" s="653" t="str">
        <f t="shared" si="18"/>
        <v/>
      </c>
      <c r="AE621" s="583" t="str">
        <f t="shared" si="19"/>
        <v/>
      </c>
      <c r="AF621" s="654" t="str">
        <f>IF(O621="","",'別紙様式3-2（４・５月）'!O623&amp;'別紙様式3-2（４・５月）'!P623&amp;'別紙様式3-2（４・５月）'!Q623&amp;"から"&amp;O621)</f>
        <v/>
      </c>
      <c r="AG621" s="654" t="str">
        <f>IF(OR(W621="",W621="―"),"",'別紙様式3-2（４・５月）'!O623&amp;'別紙様式3-2（４・５月）'!P623&amp;'別紙様式3-2（４・５月）'!Q623&amp;"から"&amp;W621)</f>
        <v/>
      </c>
    </row>
    <row r="622" spans="1:33" ht="24.9" customHeight="1">
      <c r="A622" s="592">
        <v>609</v>
      </c>
      <c r="B622" s="488" t="str">
        <f>IF(基本情報入力シート!C661="","",基本情報入力シート!C661)</f>
        <v/>
      </c>
      <c r="C622" s="488"/>
      <c r="D622" s="488"/>
      <c r="E622" s="488"/>
      <c r="F622" s="488"/>
      <c r="G622" s="488"/>
      <c r="H622" s="488"/>
      <c r="I622" s="488"/>
      <c r="J622" s="495" t="str">
        <f>IF(基本情報入力シート!M661="","",基本情報入力シート!M661)</f>
        <v/>
      </c>
      <c r="K622" s="495" t="str">
        <f>IF(基本情報入力シート!R661="","",基本情報入力シート!R661)</f>
        <v/>
      </c>
      <c r="L622" s="495" t="str">
        <f>IF(基本情報入力シート!W661="","",基本情報入力シート!W661)</f>
        <v/>
      </c>
      <c r="M622" s="503" t="str">
        <f>IF(基本情報入力シート!X661="","",基本情報入力シート!X661)</f>
        <v/>
      </c>
      <c r="N622" s="513" t="str">
        <f>IF(基本情報入力シート!Y661="","",基本情報入力シート!Y661)</f>
        <v/>
      </c>
      <c r="O622" s="606"/>
      <c r="P622" s="610"/>
      <c r="Q622" s="610"/>
      <c r="R622" s="614" t="e">
        <v>#N/A</v>
      </c>
      <c r="S622" s="618"/>
      <c r="T622" s="623"/>
      <c r="U622" s="623"/>
      <c r="V622" s="627" t="e">
        <v>#N/A</v>
      </c>
      <c r="W622" s="634"/>
      <c r="X622" s="638"/>
      <c r="Y622" s="614" t="e">
        <v>#N/A</v>
      </c>
      <c r="Z622" s="614"/>
      <c r="AA622" s="618"/>
      <c r="AB622" s="637"/>
      <c r="AC622" s="651" t="e">
        <v>#N/A</v>
      </c>
      <c r="AD622" s="653" t="str">
        <f t="shared" si="18"/>
        <v/>
      </c>
      <c r="AE622" s="583" t="str">
        <f t="shared" si="19"/>
        <v/>
      </c>
      <c r="AF622" s="654" t="str">
        <f>IF(O622="","",'別紙様式3-2（４・５月）'!O624&amp;'別紙様式3-2（４・５月）'!P624&amp;'別紙様式3-2（４・５月）'!Q624&amp;"から"&amp;O622)</f>
        <v/>
      </c>
      <c r="AG622" s="654" t="str">
        <f>IF(OR(W622="",W622="―"),"",'別紙様式3-2（４・５月）'!O624&amp;'別紙様式3-2（４・５月）'!P624&amp;'別紙様式3-2（４・５月）'!Q624&amp;"から"&amp;W622)</f>
        <v/>
      </c>
    </row>
    <row r="623" spans="1:33" ht="24.9" customHeight="1">
      <c r="A623" s="592">
        <v>610</v>
      </c>
      <c r="B623" s="488" t="str">
        <f>IF(基本情報入力シート!C662="","",基本情報入力シート!C662)</f>
        <v/>
      </c>
      <c r="C623" s="488"/>
      <c r="D623" s="488"/>
      <c r="E623" s="488"/>
      <c r="F623" s="488"/>
      <c r="G623" s="488"/>
      <c r="H623" s="488"/>
      <c r="I623" s="488"/>
      <c r="J623" s="495" t="str">
        <f>IF(基本情報入力シート!M662="","",基本情報入力シート!M662)</f>
        <v/>
      </c>
      <c r="K623" s="495" t="str">
        <f>IF(基本情報入力シート!R662="","",基本情報入力シート!R662)</f>
        <v/>
      </c>
      <c r="L623" s="495" t="str">
        <f>IF(基本情報入力シート!W662="","",基本情報入力シート!W662)</f>
        <v/>
      </c>
      <c r="M623" s="503" t="str">
        <f>IF(基本情報入力シート!X662="","",基本情報入力シート!X662)</f>
        <v/>
      </c>
      <c r="N623" s="513" t="str">
        <f>IF(基本情報入力シート!Y662="","",基本情報入力シート!Y662)</f>
        <v/>
      </c>
      <c r="O623" s="606"/>
      <c r="P623" s="610"/>
      <c r="Q623" s="610"/>
      <c r="R623" s="614" t="e">
        <v>#N/A</v>
      </c>
      <c r="S623" s="618"/>
      <c r="T623" s="623"/>
      <c r="U623" s="623"/>
      <c r="V623" s="627" t="e">
        <v>#N/A</v>
      </c>
      <c r="W623" s="634"/>
      <c r="X623" s="638"/>
      <c r="Y623" s="614" t="e">
        <v>#N/A</v>
      </c>
      <c r="Z623" s="614"/>
      <c r="AA623" s="618"/>
      <c r="AB623" s="637"/>
      <c r="AC623" s="651" t="e">
        <v>#N/A</v>
      </c>
      <c r="AD623" s="653" t="str">
        <f t="shared" si="18"/>
        <v/>
      </c>
      <c r="AE623" s="583" t="str">
        <f t="shared" si="19"/>
        <v/>
      </c>
      <c r="AF623" s="654" t="str">
        <f>IF(O623="","",'別紙様式3-2（４・５月）'!O625&amp;'別紙様式3-2（４・５月）'!P625&amp;'別紙様式3-2（４・５月）'!Q625&amp;"から"&amp;O623)</f>
        <v/>
      </c>
      <c r="AG623" s="654" t="str">
        <f>IF(OR(W623="",W623="―"),"",'別紙様式3-2（４・５月）'!O625&amp;'別紙様式3-2（４・５月）'!P625&amp;'別紙様式3-2（４・５月）'!Q625&amp;"から"&amp;W623)</f>
        <v/>
      </c>
    </row>
    <row r="624" spans="1:33" ht="24.9" customHeight="1">
      <c r="A624" s="592">
        <v>611</v>
      </c>
      <c r="B624" s="488" t="str">
        <f>IF(基本情報入力シート!C663="","",基本情報入力シート!C663)</f>
        <v/>
      </c>
      <c r="C624" s="488"/>
      <c r="D624" s="488"/>
      <c r="E624" s="488"/>
      <c r="F624" s="488"/>
      <c r="G624" s="488"/>
      <c r="H624" s="488"/>
      <c r="I624" s="488"/>
      <c r="J624" s="495" t="str">
        <f>IF(基本情報入力シート!M663="","",基本情報入力シート!M663)</f>
        <v/>
      </c>
      <c r="K624" s="495" t="str">
        <f>IF(基本情報入力シート!R663="","",基本情報入力シート!R663)</f>
        <v/>
      </c>
      <c r="L624" s="495" t="str">
        <f>IF(基本情報入力シート!W663="","",基本情報入力シート!W663)</f>
        <v/>
      </c>
      <c r="M624" s="503" t="str">
        <f>IF(基本情報入力シート!X663="","",基本情報入力シート!X663)</f>
        <v/>
      </c>
      <c r="N624" s="513" t="str">
        <f>IF(基本情報入力シート!Y663="","",基本情報入力シート!Y663)</f>
        <v/>
      </c>
      <c r="O624" s="606"/>
      <c r="P624" s="610"/>
      <c r="Q624" s="610"/>
      <c r="R624" s="614" t="e">
        <v>#N/A</v>
      </c>
      <c r="S624" s="618"/>
      <c r="T624" s="623"/>
      <c r="U624" s="623"/>
      <c r="V624" s="627" t="e">
        <v>#N/A</v>
      </c>
      <c r="W624" s="634"/>
      <c r="X624" s="638"/>
      <c r="Y624" s="614" t="e">
        <v>#N/A</v>
      </c>
      <c r="Z624" s="614"/>
      <c r="AA624" s="618"/>
      <c r="AB624" s="637"/>
      <c r="AC624" s="651" t="e">
        <v>#N/A</v>
      </c>
      <c r="AD624" s="653" t="str">
        <f t="shared" si="18"/>
        <v/>
      </c>
      <c r="AE624" s="583" t="str">
        <f t="shared" si="19"/>
        <v/>
      </c>
      <c r="AF624" s="654" t="str">
        <f>IF(O624="","",'別紙様式3-2（４・５月）'!O626&amp;'別紙様式3-2（４・５月）'!P626&amp;'別紙様式3-2（４・５月）'!Q626&amp;"から"&amp;O624)</f>
        <v/>
      </c>
      <c r="AG624" s="654" t="str">
        <f>IF(OR(W624="",W624="―"),"",'別紙様式3-2（４・５月）'!O626&amp;'別紙様式3-2（４・５月）'!P626&amp;'別紙様式3-2（４・５月）'!Q626&amp;"から"&amp;W624)</f>
        <v/>
      </c>
    </row>
    <row r="625" spans="1:33" ht="24.9" customHeight="1">
      <c r="A625" s="592">
        <v>612</v>
      </c>
      <c r="B625" s="488" t="str">
        <f>IF(基本情報入力シート!C664="","",基本情報入力シート!C664)</f>
        <v/>
      </c>
      <c r="C625" s="488"/>
      <c r="D625" s="488"/>
      <c r="E625" s="488"/>
      <c r="F625" s="488"/>
      <c r="G625" s="488"/>
      <c r="H625" s="488"/>
      <c r="I625" s="488"/>
      <c r="J625" s="495" t="str">
        <f>IF(基本情報入力シート!M664="","",基本情報入力シート!M664)</f>
        <v/>
      </c>
      <c r="K625" s="495" t="str">
        <f>IF(基本情報入力シート!R664="","",基本情報入力シート!R664)</f>
        <v/>
      </c>
      <c r="L625" s="495" t="str">
        <f>IF(基本情報入力シート!W664="","",基本情報入力シート!W664)</f>
        <v/>
      </c>
      <c r="M625" s="503" t="str">
        <f>IF(基本情報入力シート!X664="","",基本情報入力シート!X664)</f>
        <v/>
      </c>
      <c r="N625" s="513" t="str">
        <f>IF(基本情報入力シート!Y664="","",基本情報入力シート!Y664)</f>
        <v/>
      </c>
      <c r="O625" s="606"/>
      <c r="P625" s="610"/>
      <c r="Q625" s="610"/>
      <c r="R625" s="614" t="e">
        <v>#N/A</v>
      </c>
      <c r="S625" s="618"/>
      <c r="T625" s="623"/>
      <c r="U625" s="623"/>
      <c r="V625" s="627" t="e">
        <v>#N/A</v>
      </c>
      <c r="W625" s="634"/>
      <c r="X625" s="638"/>
      <c r="Y625" s="614" t="e">
        <v>#N/A</v>
      </c>
      <c r="Z625" s="614"/>
      <c r="AA625" s="618"/>
      <c r="AB625" s="637"/>
      <c r="AC625" s="651" t="e">
        <v>#N/A</v>
      </c>
      <c r="AD625" s="653" t="str">
        <f t="shared" si="18"/>
        <v/>
      </c>
      <c r="AE625" s="583" t="str">
        <f t="shared" si="19"/>
        <v/>
      </c>
      <c r="AF625" s="654" t="str">
        <f>IF(O625="","",'別紙様式3-2（４・５月）'!O627&amp;'別紙様式3-2（４・５月）'!P627&amp;'別紙様式3-2（４・５月）'!Q627&amp;"から"&amp;O625)</f>
        <v/>
      </c>
      <c r="AG625" s="654" t="str">
        <f>IF(OR(W625="",W625="―"),"",'別紙様式3-2（４・５月）'!O627&amp;'別紙様式3-2（４・５月）'!P627&amp;'別紙様式3-2（４・５月）'!Q627&amp;"から"&amp;W625)</f>
        <v/>
      </c>
    </row>
    <row r="626" spans="1:33" ht="24.9" customHeight="1">
      <c r="A626" s="592">
        <v>613</v>
      </c>
      <c r="B626" s="488" t="str">
        <f>IF(基本情報入力シート!C665="","",基本情報入力シート!C665)</f>
        <v/>
      </c>
      <c r="C626" s="488"/>
      <c r="D626" s="488"/>
      <c r="E626" s="488"/>
      <c r="F626" s="488"/>
      <c r="G626" s="488"/>
      <c r="H626" s="488"/>
      <c r="I626" s="488"/>
      <c r="J626" s="495" t="str">
        <f>IF(基本情報入力シート!M665="","",基本情報入力シート!M665)</f>
        <v/>
      </c>
      <c r="K626" s="495" t="str">
        <f>IF(基本情報入力シート!R665="","",基本情報入力シート!R665)</f>
        <v/>
      </c>
      <c r="L626" s="495" t="str">
        <f>IF(基本情報入力シート!W665="","",基本情報入力シート!W665)</f>
        <v/>
      </c>
      <c r="M626" s="503" t="str">
        <f>IF(基本情報入力シート!X665="","",基本情報入力シート!X665)</f>
        <v/>
      </c>
      <c r="N626" s="513" t="str">
        <f>IF(基本情報入力シート!Y665="","",基本情報入力シート!Y665)</f>
        <v/>
      </c>
      <c r="O626" s="606"/>
      <c r="P626" s="610"/>
      <c r="Q626" s="610"/>
      <c r="R626" s="614" t="e">
        <v>#N/A</v>
      </c>
      <c r="S626" s="618"/>
      <c r="T626" s="623"/>
      <c r="U626" s="623"/>
      <c r="V626" s="627" t="e">
        <v>#N/A</v>
      </c>
      <c r="W626" s="634"/>
      <c r="X626" s="638"/>
      <c r="Y626" s="614" t="e">
        <v>#N/A</v>
      </c>
      <c r="Z626" s="614"/>
      <c r="AA626" s="618"/>
      <c r="AB626" s="637"/>
      <c r="AC626" s="651" t="e">
        <v>#N/A</v>
      </c>
      <c r="AD626" s="653" t="str">
        <f t="shared" si="18"/>
        <v/>
      </c>
      <c r="AE626" s="583" t="str">
        <f t="shared" si="19"/>
        <v/>
      </c>
      <c r="AF626" s="654" t="str">
        <f>IF(O626="","",'別紙様式3-2（４・５月）'!O628&amp;'別紙様式3-2（４・５月）'!P628&amp;'別紙様式3-2（４・５月）'!Q628&amp;"から"&amp;O626)</f>
        <v/>
      </c>
      <c r="AG626" s="654" t="str">
        <f>IF(OR(W626="",W626="―"),"",'別紙様式3-2（４・５月）'!O628&amp;'別紙様式3-2（４・５月）'!P628&amp;'別紙様式3-2（４・５月）'!Q628&amp;"から"&amp;W626)</f>
        <v/>
      </c>
    </row>
    <row r="627" spans="1:33" ht="24.9" customHeight="1">
      <c r="A627" s="592">
        <v>614</v>
      </c>
      <c r="B627" s="488" t="str">
        <f>IF(基本情報入力シート!C666="","",基本情報入力シート!C666)</f>
        <v/>
      </c>
      <c r="C627" s="488"/>
      <c r="D627" s="488"/>
      <c r="E627" s="488"/>
      <c r="F627" s="488"/>
      <c r="G627" s="488"/>
      <c r="H627" s="488"/>
      <c r="I627" s="488"/>
      <c r="J627" s="495" t="str">
        <f>IF(基本情報入力シート!M666="","",基本情報入力シート!M666)</f>
        <v/>
      </c>
      <c r="K627" s="495" t="str">
        <f>IF(基本情報入力シート!R666="","",基本情報入力シート!R666)</f>
        <v/>
      </c>
      <c r="L627" s="495" t="str">
        <f>IF(基本情報入力シート!W666="","",基本情報入力シート!W666)</f>
        <v/>
      </c>
      <c r="M627" s="503" t="str">
        <f>IF(基本情報入力シート!X666="","",基本情報入力シート!X666)</f>
        <v/>
      </c>
      <c r="N627" s="513" t="str">
        <f>IF(基本情報入力シート!Y666="","",基本情報入力シート!Y666)</f>
        <v/>
      </c>
      <c r="O627" s="606"/>
      <c r="P627" s="610"/>
      <c r="Q627" s="610"/>
      <c r="R627" s="614" t="e">
        <v>#N/A</v>
      </c>
      <c r="S627" s="618"/>
      <c r="T627" s="623"/>
      <c r="U627" s="623"/>
      <c r="V627" s="627" t="e">
        <v>#N/A</v>
      </c>
      <c r="W627" s="634"/>
      <c r="X627" s="638"/>
      <c r="Y627" s="614" t="e">
        <v>#N/A</v>
      </c>
      <c r="Z627" s="614"/>
      <c r="AA627" s="618"/>
      <c r="AB627" s="637"/>
      <c r="AC627" s="651" t="e">
        <v>#N/A</v>
      </c>
      <c r="AD627" s="653" t="str">
        <f t="shared" si="18"/>
        <v/>
      </c>
      <c r="AE627" s="583" t="str">
        <f t="shared" si="19"/>
        <v/>
      </c>
      <c r="AF627" s="654" t="str">
        <f>IF(O627="","",'別紙様式3-2（４・５月）'!O629&amp;'別紙様式3-2（４・５月）'!P629&amp;'別紙様式3-2（４・５月）'!Q629&amp;"から"&amp;O627)</f>
        <v/>
      </c>
      <c r="AG627" s="654" t="str">
        <f>IF(OR(W627="",W627="―"),"",'別紙様式3-2（４・５月）'!O629&amp;'別紙様式3-2（４・５月）'!P629&amp;'別紙様式3-2（４・５月）'!Q629&amp;"から"&amp;W627)</f>
        <v/>
      </c>
    </row>
    <row r="628" spans="1:33" ht="24.9" customHeight="1">
      <c r="A628" s="592">
        <v>615</v>
      </c>
      <c r="B628" s="488" t="str">
        <f>IF(基本情報入力シート!C667="","",基本情報入力シート!C667)</f>
        <v/>
      </c>
      <c r="C628" s="488"/>
      <c r="D628" s="488"/>
      <c r="E628" s="488"/>
      <c r="F628" s="488"/>
      <c r="G628" s="488"/>
      <c r="H628" s="488"/>
      <c r="I628" s="488"/>
      <c r="J628" s="495" t="str">
        <f>IF(基本情報入力シート!M667="","",基本情報入力シート!M667)</f>
        <v/>
      </c>
      <c r="K628" s="495" t="str">
        <f>IF(基本情報入力シート!R667="","",基本情報入力シート!R667)</f>
        <v/>
      </c>
      <c r="L628" s="495" t="str">
        <f>IF(基本情報入力シート!W667="","",基本情報入力シート!W667)</f>
        <v/>
      </c>
      <c r="M628" s="503" t="str">
        <f>IF(基本情報入力シート!X667="","",基本情報入力シート!X667)</f>
        <v/>
      </c>
      <c r="N628" s="513" t="str">
        <f>IF(基本情報入力シート!Y667="","",基本情報入力シート!Y667)</f>
        <v/>
      </c>
      <c r="O628" s="606"/>
      <c r="P628" s="610"/>
      <c r="Q628" s="610"/>
      <c r="R628" s="614" t="e">
        <v>#N/A</v>
      </c>
      <c r="S628" s="618"/>
      <c r="T628" s="623"/>
      <c r="U628" s="623"/>
      <c r="V628" s="627" t="e">
        <v>#N/A</v>
      </c>
      <c r="W628" s="634"/>
      <c r="X628" s="638"/>
      <c r="Y628" s="614" t="e">
        <v>#N/A</v>
      </c>
      <c r="Z628" s="614"/>
      <c r="AA628" s="618"/>
      <c r="AB628" s="637"/>
      <c r="AC628" s="651" t="e">
        <v>#N/A</v>
      </c>
      <c r="AD628" s="653" t="str">
        <f t="shared" si="18"/>
        <v/>
      </c>
      <c r="AE628" s="583" t="str">
        <f t="shared" si="19"/>
        <v/>
      </c>
      <c r="AF628" s="654" t="str">
        <f>IF(O628="","",'別紙様式3-2（４・５月）'!O630&amp;'別紙様式3-2（４・５月）'!P630&amp;'別紙様式3-2（４・５月）'!Q630&amp;"から"&amp;O628)</f>
        <v/>
      </c>
      <c r="AG628" s="654" t="str">
        <f>IF(OR(W628="",W628="―"),"",'別紙様式3-2（４・５月）'!O630&amp;'別紙様式3-2（４・５月）'!P630&amp;'別紙様式3-2（４・５月）'!Q630&amp;"から"&amp;W628)</f>
        <v/>
      </c>
    </row>
    <row r="629" spans="1:33" ht="24.9" customHeight="1">
      <c r="A629" s="592">
        <v>616</v>
      </c>
      <c r="B629" s="488" t="str">
        <f>IF(基本情報入力シート!C668="","",基本情報入力シート!C668)</f>
        <v/>
      </c>
      <c r="C629" s="488"/>
      <c r="D629" s="488"/>
      <c r="E629" s="488"/>
      <c r="F629" s="488"/>
      <c r="G629" s="488"/>
      <c r="H629" s="488"/>
      <c r="I629" s="488"/>
      <c r="J629" s="495" t="str">
        <f>IF(基本情報入力シート!M668="","",基本情報入力シート!M668)</f>
        <v/>
      </c>
      <c r="K629" s="495" t="str">
        <f>IF(基本情報入力シート!R668="","",基本情報入力シート!R668)</f>
        <v/>
      </c>
      <c r="L629" s="495" t="str">
        <f>IF(基本情報入力シート!W668="","",基本情報入力シート!W668)</f>
        <v/>
      </c>
      <c r="M629" s="503" t="str">
        <f>IF(基本情報入力シート!X668="","",基本情報入力シート!X668)</f>
        <v/>
      </c>
      <c r="N629" s="513" t="str">
        <f>IF(基本情報入力シート!Y668="","",基本情報入力シート!Y668)</f>
        <v/>
      </c>
      <c r="O629" s="606"/>
      <c r="P629" s="610"/>
      <c r="Q629" s="610"/>
      <c r="R629" s="614" t="e">
        <v>#N/A</v>
      </c>
      <c r="S629" s="618"/>
      <c r="T629" s="623"/>
      <c r="U629" s="623"/>
      <c r="V629" s="627" t="e">
        <v>#N/A</v>
      </c>
      <c r="W629" s="634"/>
      <c r="X629" s="638"/>
      <c r="Y629" s="614" t="e">
        <v>#N/A</v>
      </c>
      <c r="Z629" s="614"/>
      <c r="AA629" s="618"/>
      <c r="AB629" s="637"/>
      <c r="AC629" s="651" t="e">
        <v>#N/A</v>
      </c>
      <c r="AD629" s="653" t="str">
        <f t="shared" si="18"/>
        <v/>
      </c>
      <c r="AE629" s="583" t="str">
        <f t="shared" si="19"/>
        <v/>
      </c>
      <c r="AF629" s="654" t="str">
        <f>IF(O629="","",'別紙様式3-2（４・５月）'!O631&amp;'別紙様式3-2（４・５月）'!P631&amp;'別紙様式3-2（４・５月）'!Q631&amp;"から"&amp;O629)</f>
        <v/>
      </c>
      <c r="AG629" s="654" t="str">
        <f>IF(OR(W629="",W629="―"),"",'別紙様式3-2（４・５月）'!O631&amp;'別紙様式3-2（４・５月）'!P631&amp;'別紙様式3-2（４・５月）'!Q631&amp;"から"&amp;W629)</f>
        <v/>
      </c>
    </row>
    <row r="630" spans="1:33" ht="24.9" customHeight="1">
      <c r="A630" s="592">
        <v>617</v>
      </c>
      <c r="B630" s="488" t="str">
        <f>IF(基本情報入力シート!C669="","",基本情報入力シート!C669)</f>
        <v/>
      </c>
      <c r="C630" s="488"/>
      <c r="D630" s="488"/>
      <c r="E630" s="488"/>
      <c r="F630" s="488"/>
      <c r="G630" s="488"/>
      <c r="H630" s="488"/>
      <c r="I630" s="488"/>
      <c r="J630" s="495" t="str">
        <f>IF(基本情報入力シート!M669="","",基本情報入力シート!M669)</f>
        <v/>
      </c>
      <c r="K630" s="495" t="str">
        <f>IF(基本情報入力シート!R669="","",基本情報入力シート!R669)</f>
        <v/>
      </c>
      <c r="L630" s="495" t="str">
        <f>IF(基本情報入力シート!W669="","",基本情報入力シート!W669)</f>
        <v/>
      </c>
      <c r="M630" s="503" t="str">
        <f>IF(基本情報入力シート!X669="","",基本情報入力シート!X669)</f>
        <v/>
      </c>
      <c r="N630" s="513" t="str">
        <f>IF(基本情報入力シート!Y669="","",基本情報入力シート!Y669)</f>
        <v/>
      </c>
      <c r="O630" s="606"/>
      <c r="P630" s="610"/>
      <c r="Q630" s="610"/>
      <c r="R630" s="614" t="e">
        <v>#N/A</v>
      </c>
      <c r="S630" s="618"/>
      <c r="T630" s="623"/>
      <c r="U630" s="623"/>
      <c r="V630" s="627" t="e">
        <v>#N/A</v>
      </c>
      <c r="W630" s="634"/>
      <c r="X630" s="638"/>
      <c r="Y630" s="614" t="e">
        <v>#N/A</v>
      </c>
      <c r="Z630" s="614"/>
      <c r="AA630" s="618"/>
      <c r="AB630" s="637"/>
      <c r="AC630" s="651" t="e">
        <v>#N/A</v>
      </c>
      <c r="AD630" s="653" t="str">
        <f t="shared" si="18"/>
        <v/>
      </c>
      <c r="AE630" s="583" t="str">
        <f t="shared" si="19"/>
        <v/>
      </c>
      <c r="AF630" s="654" t="str">
        <f>IF(O630="","",'別紙様式3-2（４・５月）'!O632&amp;'別紙様式3-2（４・５月）'!P632&amp;'別紙様式3-2（４・５月）'!Q632&amp;"から"&amp;O630)</f>
        <v/>
      </c>
      <c r="AG630" s="654" t="str">
        <f>IF(OR(W630="",W630="―"),"",'別紙様式3-2（４・５月）'!O632&amp;'別紙様式3-2（４・５月）'!P632&amp;'別紙様式3-2（４・５月）'!Q632&amp;"から"&amp;W630)</f>
        <v/>
      </c>
    </row>
    <row r="631" spans="1:33" ht="24.9" customHeight="1">
      <c r="A631" s="592">
        <v>618</v>
      </c>
      <c r="B631" s="488" t="str">
        <f>IF(基本情報入力シート!C670="","",基本情報入力シート!C670)</f>
        <v/>
      </c>
      <c r="C631" s="488"/>
      <c r="D631" s="488"/>
      <c r="E631" s="488"/>
      <c r="F631" s="488"/>
      <c r="G631" s="488"/>
      <c r="H631" s="488"/>
      <c r="I631" s="488"/>
      <c r="J631" s="495" t="str">
        <f>IF(基本情報入力シート!M670="","",基本情報入力シート!M670)</f>
        <v/>
      </c>
      <c r="K631" s="495" t="str">
        <f>IF(基本情報入力シート!R670="","",基本情報入力シート!R670)</f>
        <v/>
      </c>
      <c r="L631" s="495" t="str">
        <f>IF(基本情報入力シート!W670="","",基本情報入力シート!W670)</f>
        <v/>
      </c>
      <c r="M631" s="503" t="str">
        <f>IF(基本情報入力シート!X670="","",基本情報入力シート!X670)</f>
        <v/>
      </c>
      <c r="N631" s="513" t="str">
        <f>IF(基本情報入力シート!Y670="","",基本情報入力シート!Y670)</f>
        <v/>
      </c>
      <c r="O631" s="606"/>
      <c r="P631" s="610"/>
      <c r="Q631" s="610"/>
      <c r="R631" s="614" t="e">
        <v>#N/A</v>
      </c>
      <c r="S631" s="618"/>
      <c r="T631" s="623"/>
      <c r="U631" s="623"/>
      <c r="V631" s="627" t="e">
        <v>#N/A</v>
      </c>
      <c r="W631" s="634"/>
      <c r="X631" s="638"/>
      <c r="Y631" s="614" t="e">
        <v>#N/A</v>
      </c>
      <c r="Z631" s="614"/>
      <c r="AA631" s="618"/>
      <c r="AB631" s="637"/>
      <c r="AC631" s="651" t="e">
        <v>#N/A</v>
      </c>
      <c r="AD631" s="653" t="str">
        <f t="shared" si="18"/>
        <v/>
      </c>
      <c r="AE631" s="583" t="str">
        <f t="shared" si="19"/>
        <v/>
      </c>
      <c r="AF631" s="654" t="str">
        <f>IF(O631="","",'別紙様式3-2（４・５月）'!O633&amp;'別紙様式3-2（４・５月）'!P633&amp;'別紙様式3-2（４・５月）'!Q633&amp;"から"&amp;O631)</f>
        <v/>
      </c>
      <c r="AG631" s="654" t="str">
        <f>IF(OR(W631="",W631="―"),"",'別紙様式3-2（４・５月）'!O633&amp;'別紙様式3-2（４・５月）'!P633&amp;'別紙様式3-2（４・５月）'!Q633&amp;"から"&amp;W631)</f>
        <v/>
      </c>
    </row>
    <row r="632" spans="1:33" ht="24.9" customHeight="1">
      <c r="A632" s="592">
        <v>619</v>
      </c>
      <c r="B632" s="488" t="str">
        <f>IF(基本情報入力シート!C671="","",基本情報入力シート!C671)</f>
        <v/>
      </c>
      <c r="C632" s="488"/>
      <c r="D632" s="488"/>
      <c r="E632" s="488"/>
      <c r="F632" s="488"/>
      <c r="G632" s="488"/>
      <c r="H632" s="488"/>
      <c r="I632" s="488"/>
      <c r="J632" s="495" t="str">
        <f>IF(基本情報入力シート!M671="","",基本情報入力シート!M671)</f>
        <v/>
      </c>
      <c r="K632" s="495" t="str">
        <f>IF(基本情報入力シート!R671="","",基本情報入力シート!R671)</f>
        <v/>
      </c>
      <c r="L632" s="495" t="str">
        <f>IF(基本情報入力シート!W671="","",基本情報入力シート!W671)</f>
        <v/>
      </c>
      <c r="M632" s="503" t="str">
        <f>IF(基本情報入力シート!X671="","",基本情報入力シート!X671)</f>
        <v/>
      </c>
      <c r="N632" s="513" t="str">
        <f>IF(基本情報入力シート!Y671="","",基本情報入力シート!Y671)</f>
        <v/>
      </c>
      <c r="O632" s="606"/>
      <c r="P632" s="610"/>
      <c r="Q632" s="610"/>
      <c r="R632" s="614" t="e">
        <v>#N/A</v>
      </c>
      <c r="S632" s="618"/>
      <c r="T632" s="623"/>
      <c r="U632" s="623"/>
      <c r="V632" s="627" t="e">
        <v>#N/A</v>
      </c>
      <c r="W632" s="634"/>
      <c r="X632" s="638"/>
      <c r="Y632" s="614" t="e">
        <v>#N/A</v>
      </c>
      <c r="Z632" s="614"/>
      <c r="AA632" s="618"/>
      <c r="AB632" s="637"/>
      <c r="AC632" s="651" t="e">
        <v>#N/A</v>
      </c>
      <c r="AD632" s="653" t="str">
        <f t="shared" si="18"/>
        <v/>
      </c>
      <c r="AE632" s="583" t="str">
        <f t="shared" si="19"/>
        <v/>
      </c>
      <c r="AF632" s="654" t="str">
        <f>IF(O632="","",'別紙様式3-2（４・５月）'!O634&amp;'別紙様式3-2（４・５月）'!P634&amp;'別紙様式3-2（４・５月）'!Q634&amp;"から"&amp;O632)</f>
        <v/>
      </c>
      <c r="AG632" s="654" t="str">
        <f>IF(OR(W632="",W632="―"),"",'別紙様式3-2（４・５月）'!O634&amp;'別紙様式3-2（４・５月）'!P634&amp;'別紙様式3-2（４・５月）'!Q634&amp;"から"&amp;W632)</f>
        <v/>
      </c>
    </row>
    <row r="633" spans="1:33" ht="24.9" customHeight="1">
      <c r="A633" s="592">
        <v>620</v>
      </c>
      <c r="B633" s="488" t="str">
        <f>IF(基本情報入力シート!C672="","",基本情報入力シート!C672)</f>
        <v/>
      </c>
      <c r="C633" s="488"/>
      <c r="D633" s="488"/>
      <c r="E633" s="488"/>
      <c r="F633" s="488"/>
      <c r="G633" s="488"/>
      <c r="H633" s="488"/>
      <c r="I633" s="488"/>
      <c r="J633" s="495" t="str">
        <f>IF(基本情報入力シート!M672="","",基本情報入力シート!M672)</f>
        <v/>
      </c>
      <c r="K633" s="495" t="str">
        <f>IF(基本情報入力シート!R672="","",基本情報入力シート!R672)</f>
        <v/>
      </c>
      <c r="L633" s="495" t="str">
        <f>IF(基本情報入力シート!W672="","",基本情報入力シート!W672)</f>
        <v/>
      </c>
      <c r="M633" s="503" t="str">
        <f>IF(基本情報入力シート!X672="","",基本情報入力シート!X672)</f>
        <v/>
      </c>
      <c r="N633" s="513" t="str">
        <f>IF(基本情報入力シート!Y672="","",基本情報入力シート!Y672)</f>
        <v/>
      </c>
      <c r="O633" s="606"/>
      <c r="P633" s="610"/>
      <c r="Q633" s="610"/>
      <c r="R633" s="614" t="e">
        <v>#N/A</v>
      </c>
      <c r="S633" s="618"/>
      <c r="T633" s="623"/>
      <c r="U633" s="623"/>
      <c r="V633" s="627" t="e">
        <v>#N/A</v>
      </c>
      <c r="W633" s="634"/>
      <c r="X633" s="638"/>
      <c r="Y633" s="614" t="e">
        <v>#N/A</v>
      </c>
      <c r="Z633" s="614"/>
      <c r="AA633" s="618"/>
      <c r="AB633" s="637"/>
      <c r="AC633" s="651" t="e">
        <v>#N/A</v>
      </c>
      <c r="AD633" s="653" t="str">
        <f t="shared" si="18"/>
        <v/>
      </c>
      <c r="AE633" s="583" t="str">
        <f t="shared" si="19"/>
        <v/>
      </c>
      <c r="AF633" s="654" t="str">
        <f>IF(O633="","",'別紙様式3-2（４・５月）'!O635&amp;'別紙様式3-2（４・５月）'!P635&amp;'別紙様式3-2（４・５月）'!Q635&amp;"から"&amp;O633)</f>
        <v/>
      </c>
      <c r="AG633" s="654" t="str">
        <f>IF(OR(W633="",W633="―"),"",'別紙様式3-2（４・５月）'!O635&amp;'別紙様式3-2（４・５月）'!P635&amp;'別紙様式3-2（４・５月）'!Q635&amp;"から"&amp;W633)</f>
        <v/>
      </c>
    </row>
    <row r="634" spans="1:33" ht="24.9" customHeight="1">
      <c r="A634" s="592">
        <v>621</v>
      </c>
      <c r="B634" s="488" t="str">
        <f>IF(基本情報入力シート!C673="","",基本情報入力シート!C673)</f>
        <v/>
      </c>
      <c r="C634" s="488"/>
      <c r="D634" s="488"/>
      <c r="E634" s="488"/>
      <c r="F634" s="488"/>
      <c r="G634" s="488"/>
      <c r="H634" s="488"/>
      <c r="I634" s="488"/>
      <c r="J634" s="495" t="str">
        <f>IF(基本情報入力シート!M673="","",基本情報入力シート!M673)</f>
        <v/>
      </c>
      <c r="K634" s="495" t="str">
        <f>IF(基本情報入力シート!R673="","",基本情報入力シート!R673)</f>
        <v/>
      </c>
      <c r="L634" s="495" t="str">
        <f>IF(基本情報入力シート!W673="","",基本情報入力シート!W673)</f>
        <v/>
      </c>
      <c r="M634" s="503" t="str">
        <f>IF(基本情報入力シート!X673="","",基本情報入力シート!X673)</f>
        <v/>
      </c>
      <c r="N634" s="513" t="str">
        <f>IF(基本情報入力シート!Y673="","",基本情報入力シート!Y673)</f>
        <v/>
      </c>
      <c r="O634" s="606"/>
      <c r="P634" s="610"/>
      <c r="Q634" s="610"/>
      <c r="R634" s="614" t="e">
        <v>#N/A</v>
      </c>
      <c r="S634" s="618"/>
      <c r="T634" s="623"/>
      <c r="U634" s="623"/>
      <c r="V634" s="627" t="e">
        <v>#N/A</v>
      </c>
      <c r="W634" s="634"/>
      <c r="X634" s="638"/>
      <c r="Y634" s="614" t="e">
        <v>#N/A</v>
      </c>
      <c r="Z634" s="614"/>
      <c r="AA634" s="618"/>
      <c r="AB634" s="637"/>
      <c r="AC634" s="651" t="e">
        <v>#N/A</v>
      </c>
      <c r="AD634" s="653" t="str">
        <f t="shared" si="18"/>
        <v/>
      </c>
      <c r="AE634" s="583" t="str">
        <f t="shared" si="19"/>
        <v/>
      </c>
      <c r="AF634" s="654" t="str">
        <f>IF(O634="","",'別紙様式3-2（４・５月）'!O636&amp;'別紙様式3-2（４・５月）'!P636&amp;'別紙様式3-2（４・５月）'!Q636&amp;"から"&amp;O634)</f>
        <v/>
      </c>
      <c r="AG634" s="654" t="str">
        <f>IF(OR(W634="",W634="―"),"",'別紙様式3-2（４・５月）'!O636&amp;'別紙様式3-2（４・５月）'!P636&amp;'別紙様式3-2（４・５月）'!Q636&amp;"から"&amp;W634)</f>
        <v/>
      </c>
    </row>
    <row r="635" spans="1:33" ht="24.9" customHeight="1">
      <c r="A635" s="592">
        <v>622</v>
      </c>
      <c r="B635" s="488" t="str">
        <f>IF(基本情報入力シート!C674="","",基本情報入力シート!C674)</f>
        <v/>
      </c>
      <c r="C635" s="488"/>
      <c r="D635" s="488"/>
      <c r="E635" s="488"/>
      <c r="F635" s="488"/>
      <c r="G635" s="488"/>
      <c r="H635" s="488"/>
      <c r="I635" s="488"/>
      <c r="J635" s="495" t="str">
        <f>IF(基本情報入力シート!M674="","",基本情報入力シート!M674)</f>
        <v/>
      </c>
      <c r="K635" s="495" t="str">
        <f>IF(基本情報入力シート!R674="","",基本情報入力シート!R674)</f>
        <v/>
      </c>
      <c r="L635" s="495" t="str">
        <f>IF(基本情報入力シート!W674="","",基本情報入力シート!W674)</f>
        <v/>
      </c>
      <c r="M635" s="503" t="str">
        <f>IF(基本情報入力シート!X674="","",基本情報入力シート!X674)</f>
        <v/>
      </c>
      <c r="N635" s="513" t="str">
        <f>IF(基本情報入力シート!Y674="","",基本情報入力シート!Y674)</f>
        <v/>
      </c>
      <c r="O635" s="606"/>
      <c r="P635" s="610"/>
      <c r="Q635" s="610"/>
      <c r="R635" s="614" t="e">
        <v>#N/A</v>
      </c>
      <c r="S635" s="618"/>
      <c r="T635" s="623"/>
      <c r="U635" s="623"/>
      <c r="V635" s="627" t="e">
        <v>#N/A</v>
      </c>
      <c r="W635" s="634"/>
      <c r="X635" s="638"/>
      <c r="Y635" s="614" t="e">
        <v>#N/A</v>
      </c>
      <c r="Z635" s="614"/>
      <c r="AA635" s="618"/>
      <c r="AB635" s="637"/>
      <c r="AC635" s="651" t="e">
        <v>#N/A</v>
      </c>
      <c r="AD635" s="653" t="str">
        <f t="shared" si="18"/>
        <v/>
      </c>
      <c r="AE635" s="583" t="str">
        <f t="shared" si="19"/>
        <v/>
      </c>
      <c r="AF635" s="654" t="str">
        <f>IF(O635="","",'別紙様式3-2（４・５月）'!O637&amp;'別紙様式3-2（４・５月）'!P637&amp;'別紙様式3-2（４・５月）'!Q637&amp;"から"&amp;O635)</f>
        <v/>
      </c>
      <c r="AG635" s="654" t="str">
        <f>IF(OR(W635="",W635="―"),"",'別紙様式3-2（４・５月）'!O637&amp;'別紙様式3-2（４・５月）'!P637&amp;'別紙様式3-2（４・５月）'!Q637&amp;"から"&amp;W635)</f>
        <v/>
      </c>
    </row>
    <row r="636" spans="1:33" ht="24.9" customHeight="1">
      <c r="A636" s="592">
        <v>623</v>
      </c>
      <c r="B636" s="488" t="str">
        <f>IF(基本情報入力シート!C675="","",基本情報入力シート!C675)</f>
        <v/>
      </c>
      <c r="C636" s="488"/>
      <c r="D636" s="488"/>
      <c r="E636" s="488"/>
      <c r="F636" s="488"/>
      <c r="G636" s="488"/>
      <c r="H636" s="488"/>
      <c r="I636" s="488"/>
      <c r="J636" s="495" t="str">
        <f>IF(基本情報入力シート!M675="","",基本情報入力シート!M675)</f>
        <v/>
      </c>
      <c r="K636" s="495" t="str">
        <f>IF(基本情報入力シート!R675="","",基本情報入力シート!R675)</f>
        <v/>
      </c>
      <c r="L636" s="495" t="str">
        <f>IF(基本情報入力シート!W675="","",基本情報入力シート!W675)</f>
        <v/>
      </c>
      <c r="M636" s="503" t="str">
        <f>IF(基本情報入力シート!X675="","",基本情報入力シート!X675)</f>
        <v/>
      </c>
      <c r="N636" s="513" t="str">
        <f>IF(基本情報入力シート!Y675="","",基本情報入力シート!Y675)</f>
        <v/>
      </c>
      <c r="O636" s="606"/>
      <c r="P636" s="610"/>
      <c r="Q636" s="610"/>
      <c r="R636" s="614" t="e">
        <v>#N/A</v>
      </c>
      <c r="S636" s="618"/>
      <c r="T636" s="623"/>
      <c r="U636" s="623"/>
      <c r="V636" s="627" t="e">
        <v>#N/A</v>
      </c>
      <c r="W636" s="634"/>
      <c r="X636" s="638"/>
      <c r="Y636" s="614" t="e">
        <v>#N/A</v>
      </c>
      <c r="Z636" s="614"/>
      <c r="AA636" s="618"/>
      <c r="AB636" s="637"/>
      <c r="AC636" s="651" t="e">
        <v>#N/A</v>
      </c>
      <c r="AD636" s="653" t="str">
        <f t="shared" si="18"/>
        <v/>
      </c>
      <c r="AE636" s="583" t="str">
        <f t="shared" si="19"/>
        <v/>
      </c>
      <c r="AF636" s="654" t="str">
        <f>IF(O636="","",'別紙様式3-2（４・５月）'!O638&amp;'別紙様式3-2（４・５月）'!P638&amp;'別紙様式3-2（４・５月）'!Q638&amp;"から"&amp;O636)</f>
        <v/>
      </c>
      <c r="AG636" s="654" t="str">
        <f>IF(OR(W636="",W636="―"),"",'別紙様式3-2（４・５月）'!O638&amp;'別紙様式3-2（４・５月）'!P638&amp;'別紙様式3-2（４・５月）'!Q638&amp;"から"&amp;W636)</f>
        <v/>
      </c>
    </row>
    <row r="637" spans="1:33" ht="24.9" customHeight="1">
      <c r="A637" s="592">
        <v>624</v>
      </c>
      <c r="B637" s="488" t="str">
        <f>IF(基本情報入力シート!C676="","",基本情報入力シート!C676)</f>
        <v/>
      </c>
      <c r="C637" s="488"/>
      <c r="D637" s="488"/>
      <c r="E637" s="488"/>
      <c r="F637" s="488"/>
      <c r="G637" s="488"/>
      <c r="H637" s="488"/>
      <c r="I637" s="488"/>
      <c r="J637" s="495" t="str">
        <f>IF(基本情報入力シート!M676="","",基本情報入力シート!M676)</f>
        <v/>
      </c>
      <c r="K637" s="495" t="str">
        <f>IF(基本情報入力シート!R676="","",基本情報入力シート!R676)</f>
        <v/>
      </c>
      <c r="L637" s="495" t="str">
        <f>IF(基本情報入力シート!W676="","",基本情報入力シート!W676)</f>
        <v/>
      </c>
      <c r="M637" s="503" t="str">
        <f>IF(基本情報入力シート!X676="","",基本情報入力シート!X676)</f>
        <v/>
      </c>
      <c r="N637" s="513" t="str">
        <f>IF(基本情報入力シート!Y676="","",基本情報入力シート!Y676)</f>
        <v/>
      </c>
      <c r="O637" s="606"/>
      <c r="P637" s="610"/>
      <c r="Q637" s="610"/>
      <c r="R637" s="614" t="e">
        <v>#N/A</v>
      </c>
      <c r="S637" s="618"/>
      <c r="T637" s="623"/>
      <c r="U637" s="623"/>
      <c r="V637" s="627" t="e">
        <v>#N/A</v>
      </c>
      <c r="W637" s="634"/>
      <c r="X637" s="638"/>
      <c r="Y637" s="614" t="e">
        <v>#N/A</v>
      </c>
      <c r="Z637" s="614"/>
      <c r="AA637" s="618"/>
      <c r="AB637" s="637"/>
      <c r="AC637" s="651" t="e">
        <v>#N/A</v>
      </c>
      <c r="AD637" s="653" t="str">
        <f t="shared" si="18"/>
        <v/>
      </c>
      <c r="AE637" s="583" t="str">
        <f t="shared" si="19"/>
        <v/>
      </c>
      <c r="AF637" s="654" t="str">
        <f>IF(O637="","",'別紙様式3-2（４・５月）'!O639&amp;'別紙様式3-2（４・５月）'!P639&amp;'別紙様式3-2（４・５月）'!Q639&amp;"から"&amp;O637)</f>
        <v/>
      </c>
      <c r="AG637" s="654" t="str">
        <f>IF(OR(W637="",W637="―"),"",'別紙様式3-2（４・５月）'!O639&amp;'別紙様式3-2（４・５月）'!P639&amp;'別紙様式3-2（４・５月）'!Q639&amp;"から"&amp;W637)</f>
        <v/>
      </c>
    </row>
    <row r="638" spans="1:33" ht="24.9" customHeight="1">
      <c r="A638" s="592">
        <v>625</v>
      </c>
      <c r="B638" s="488" t="str">
        <f>IF(基本情報入力シート!C677="","",基本情報入力シート!C677)</f>
        <v/>
      </c>
      <c r="C638" s="488"/>
      <c r="D638" s="488"/>
      <c r="E638" s="488"/>
      <c r="F638" s="488"/>
      <c r="G638" s="488"/>
      <c r="H638" s="488"/>
      <c r="I638" s="488"/>
      <c r="J638" s="495" t="str">
        <f>IF(基本情報入力シート!M677="","",基本情報入力シート!M677)</f>
        <v/>
      </c>
      <c r="K638" s="495" t="str">
        <f>IF(基本情報入力シート!R677="","",基本情報入力シート!R677)</f>
        <v/>
      </c>
      <c r="L638" s="495" t="str">
        <f>IF(基本情報入力シート!W677="","",基本情報入力シート!W677)</f>
        <v/>
      </c>
      <c r="M638" s="503" t="str">
        <f>IF(基本情報入力シート!X677="","",基本情報入力シート!X677)</f>
        <v/>
      </c>
      <c r="N638" s="513" t="str">
        <f>IF(基本情報入力シート!Y677="","",基本情報入力シート!Y677)</f>
        <v/>
      </c>
      <c r="O638" s="606"/>
      <c r="P638" s="610"/>
      <c r="Q638" s="610"/>
      <c r="R638" s="614" t="e">
        <v>#N/A</v>
      </c>
      <c r="S638" s="618"/>
      <c r="T638" s="623"/>
      <c r="U638" s="623"/>
      <c r="V638" s="627" t="e">
        <v>#N/A</v>
      </c>
      <c r="W638" s="634"/>
      <c r="X638" s="638"/>
      <c r="Y638" s="614" t="e">
        <v>#N/A</v>
      </c>
      <c r="Z638" s="614"/>
      <c r="AA638" s="618"/>
      <c r="AB638" s="637"/>
      <c r="AC638" s="651" t="e">
        <v>#N/A</v>
      </c>
      <c r="AD638" s="653" t="str">
        <f t="shared" si="18"/>
        <v/>
      </c>
      <c r="AE638" s="583" t="str">
        <f t="shared" si="19"/>
        <v/>
      </c>
      <c r="AF638" s="654" t="str">
        <f>IF(O638="","",'別紙様式3-2（４・５月）'!O640&amp;'別紙様式3-2（４・５月）'!P640&amp;'別紙様式3-2（４・５月）'!Q640&amp;"から"&amp;O638)</f>
        <v/>
      </c>
      <c r="AG638" s="654" t="str">
        <f>IF(OR(W638="",W638="―"),"",'別紙様式3-2（４・５月）'!O640&amp;'別紙様式3-2（４・５月）'!P640&amp;'別紙様式3-2（４・５月）'!Q640&amp;"から"&amp;W638)</f>
        <v/>
      </c>
    </row>
    <row r="639" spans="1:33" ht="24.9" customHeight="1">
      <c r="A639" s="592">
        <v>626</v>
      </c>
      <c r="B639" s="488" t="str">
        <f>IF(基本情報入力シート!C678="","",基本情報入力シート!C678)</f>
        <v/>
      </c>
      <c r="C639" s="488"/>
      <c r="D639" s="488"/>
      <c r="E639" s="488"/>
      <c r="F639" s="488"/>
      <c r="G639" s="488"/>
      <c r="H639" s="488"/>
      <c r="I639" s="488"/>
      <c r="J639" s="495" t="str">
        <f>IF(基本情報入力シート!M678="","",基本情報入力シート!M678)</f>
        <v/>
      </c>
      <c r="K639" s="495" t="str">
        <f>IF(基本情報入力シート!R678="","",基本情報入力シート!R678)</f>
        <v/>
      </c>
      <c r="L639" s="495" t="str">
        <f>IF(基本情報入力シート!W678="","",基本情報入力シート!W678)</f>
        <v/>
      </c>
      <c r="M639" s="503" t="str">
        <f>IF(基本情報入力シート!X678="","",基本情報入力シート!X678)</f>
        <v/>
      </c>
      <c r="N639" s="513" t="str">
        <f>IF(基本情報入力シート!Y678="","",基本情報入力シート!Y678)</f>
        <v/>
      </c>
      <c r="O639" s="606"/>
      <c r="P639" s="610"/>
      <c r="Q639" s="610"/>
      <c r="R639" s="614" t="e">
        <v>#N/A</v>
      </c>
      <c r="S639" s="618"/>
      <c r="T639" s="623"/>
      <c r="U639" s="623"/>
      <c r="V639" s="627" t="e">
        <v>#N/A</v>
      </c>
      <c r="W639" s="634"/>
      <c r="X639" s="638"/>
      <c r="Y639" s="614" t="e">
        <v>#N/A</v>
      </c>
      <c r="Z639" s="614"/>
      <c r="AA639" s="618"/>
      <c r="AB639" s="637"/>
      <c r="AC639" s="651" t="e">
        <v>#N/A</v>
      </c>
      <c r="AD639" s="653" t="str">
        <f t="shared" si="18"/>
        <v/>
      </c>
      <c r="AE639" s="583" t="str">
        <f t="shared" si="19"/>
        <v/>
      </c>
      <c r="AF639" s="654" t="str">
        <f>IF(O639="","",'別紙様式3-2（４・５月）'!O641&amp;'別紙様式3-2（４・５月）'!P641&amp;'別紙様式3-2（４・５月）'!Q641&amp;"から"&amp;O639)</f>
        <v/>
      </c>
      <c r="AG639" s="654" t="str">
        <f>IF(OR(W639="",W639="―"),"",'別紙様式3-2（４・５月）'!O641&amp;'別紙様式3-2（４・５月）'!P641&amp;'別紙様式3-2（４・５月）'!Q641&amp;"から"&amp;W639)</f>
        <v/>
      </c>
    </row>
    <row r="640" spans="1:33" ht="24.9" customHeight="1">
      <c r="A640" s="592">
        <v>627</v>
      </c>
      <c r="B640" s="488" t="str">
        <f>IF(基本情報入力シート!C679="","",基本情報入力シート!C679)</f>
        <v/>
      </c>
      <c r="C640" s="488"/>
      <c r="D640" s="488"/>
      <c r="E640" s="488"/>
      <c r="F640" s="488"/>
      <c r="G640" s="488"/>
      <c r="H640" s="488"/>
      <c r="I640" s="488"/>
      <c r="J640" s="495" t="str">
        <f>IF(基本情報入力シート!M679="","",基本情報入力シート!M679)</f>
        <v/>
      </c>
      <c r="K640" s="495" t="str">
        <f>IF(基本情報入力シート!R679="","",基本情報入力シート!R679)</f>
        <v/>
      </c>
      <c r="L640" s="495" t="str">
        <f>IF(基本情報入力シート!W679="","",基本情報入力シート!W679)</f>
        <v/>
      </c>
      <c r="M640" s="503" t="str">
        <f>IF(基本情報入力シート!X679="","",基本情報入力シート!X679)</f>
        <v/>
      </c>
      <c r="N640" s="513" t="str">
        <f>IF(基本情報入力シート!Y679="","",基本情報入力シート!Y679)</f>
        <v/>
      </c>
      <c r="O640" s="606"/>
      <c r="P640" s="610"/>
      <c r="Q640" s="610"/>
      <c r="R640" s="614" t="e">
        <v>#N/A</v>
      </c>
      <c r="S640" s="618"/>
      <c r="T640" s="623"/>
      <c r="U640" s="623"/>
      <c r="V640" s="627" t="e">
        <v>#N/A</v>
      </c>
      <c r="W640" s="634"/>
      <c r="X640" s="638"/>
      <c r="Y640" s="614" t="e">
        <v>#N/A</v>
      </c>
      <c r="Z640" s="614"/>
      <c r="AA640" s="618"/>
      <c r="AB640" s="637"/>
      <c r="AC640" s="651" t="e">
        <v>#N/A</v>
      </c>
      <c r="AD640" s="653" t="str">
        <f t="shared" si="18"/>
        <v/>
      </c>
      <c r="AE640" s="583" t="str">
        <f t="shared" si="19"/>
        <v/>
      </c>
      <c r="AF640" s="654" t="str">
        <f>IF(O640="","",'別紙様式3-2（４・５月）'!O642&amp;'別紙様式3-2（４・５月）'!P642&amp;'別紙様式3-2（４・５月）'!Q642&amp;"から"&amp;O640)</f>
        <v/>
      </c>
      <c r="AG640" s="654" t="str">
        <f>IF(OR(W640="",W640="―"),"",'別紙様式3-2（４・５月）'!O642&amp;'別紙様式3-2（４・５月）'!P642&amp;'別紙様式3-2（４・５月）'!Q642&amp;"から"&amp;W640)</f>
        <v/>
      </c>
    </row>
    <row r="641" spans="1:33" ht="24.9" customHeight="1">
      <c r="A641" s="592">
        <v>628</v>
      </c>
      <c r="B641" s="488" t="str">
        <f>IF(基本情報入力シート!C680="","",基本情報入力シート!C680)</f>
        <v/>
      </c>
      <c r="C641" s="488"/>
      <c r="D641" s="488"/>
      <c r="E641" s="488"/>
      <c r="F641" s="488"/>
      <c r="G641" s="488"/>
      <c r="H641" s="488"/>
      <c r="I641" s="488"/>
      <c r="J641" s="495" t="str">
        <f>IF(基本情報入力シート!M680="","",基本情報入力シート!M680)</f>
        <v/>
      </c>
      <c r="K641" s="495" t="str">
        <f>IF(基本情報入力シート!R680="","",基本情報入力シート!R680)</f>
        <v/>
      </c>
      <c r="L641" s="495" t="str">
        <f>IF(基本情報入力シート!W680="","",基本情報入力シート!W680)</f>
        <v/>
      </c>
      <c r="M641" s="503" t="str">
        <f>IF(基本情報入力シート!X680="","",基本情報入力シート!X680)</f>
        <v/>
      </c>
      <c r="N641" s="513" t="str">
        <f>IF(基本情報入力シート!Y680="","",基本情報入力シート!Y680)</f>
        <v/>
      </c>
      <c r="O641" s="606"/>
      <c r="P641" s="610"/>
      <c r="Q641" s="610"/>
      <c r="R641" s="614" t="e">
        <v>#N/A</v>
      </c>
      <c r="S641" s="618"/>
      <c r="T641" s="623"/>
      <c r="U641" s="623"/>
      <c r="V641" s="627" t="e">
        <v>#N/A</v>
      </c>
      <c r="W641" s="634"/>
      <c r="X641" s="638"/>
      <c r="Y641" s="614" t="e">
        <v>#N/A</v>
      </c>
      <c r="Z641" s="614"/>
      <c r="AA641" s="618"/>
      <c r="AB641" s="637"/>
      <c r="AC641" s="651" t="e">
        <v>#N/A</v>
      </c>
      <c r="AD641" s="653" t="str">
        <f t="shared" si="18"/>
        <v/>
      </c>
      <c r="AE641" s="583" t="str">
        <f t="shared" si="19"/>
        <v/>
      </c>
      <c r="AF641" s="654" t="str">
        <f>IF(O641="","",'別紙様式3-2（４・５月）'!O643&amp;'別紙様式3-2（４・５月）'!P643&amp;'別紙様式3-2（４・５月）'!Q643&amp;"から"&amp;O641)</f>
        <v/>
      </c>
      <c r="AG641" s="654" t="str">
        <f>IF(OR(W641="",W641="―"),"",'別紙様式3-2（４・５月）'!O643&amp;'別紙様式3-2（４・５月）'!P643&amp;'別紙様式3-2（４・５月）'!Q643&amp;"から"&amp;W641)</f>
        <v/>
      </c>
    </row>
    <row r="642" spans="1:33" ht="24.9" customHeight="1">
      <c r="A642" s="592">
        <v>629</v>
      </c>
      <c r="B642" s="488" t="str">
        <f>IF(基本情報入力シート!C681="","",基本情報入力シート!C681)</f>
        <v/>
      </c>
      <c r="C642" s="488"/>
      <c r="D642" s="488"/>
      <c r="E642" s="488"/>
      <c r="F642" s="488"/>
      <c r="G642" s="488"/>
      <c r="H642" s="488"/>
      <c r="I642" s="488"/>
      <c r="J642" s="495" t="str">
        <f>IF(基本情報入力シート!M681="","",基本情報入力シート!M681)</f>
        <v/>
      </c>
      <c r="K642" s="495" t="str">
        <f>IF(基本情報入力シート!R681="","",基本情報入力シート!R681)</f>
        <v/>
      </c>
      <c r="L642" s="495" t="str">
        <f>IF(基本情報入力シート!W681="","",基本情報入力シート!W681)</f>
        <v/>
      </c>
      <c r="M642" s="503" t="str">
        <f>IF(基本情報入力シート!X681="","",基本情報入力シート!X681)</f>
        <v/>
      </c>
      <c r="N642" s="513" t="str">
        <f>IF(基本情報入力シート!Y681="","",基本情報入力シート!Y681)</f>
        <v/>
      </c>
      <c r="O642" s="606"/>
      <c r="P642" s="610"/>
      <c r="Q642" s="610"/>
      <c r="R642" s="614" t="e">
        <v>#N/A</v>
      </c>
      <c r="S642" s="618"/>
      <c r="T642" s="623"/>
      <c r="U642" s="623"/>
      <c r="V642" s="627" t="e">
        <v>#N/A</v>
      </c>
      <c r="W642" s="634"/>
      <c r="X642" s="638"/>
      <c r="Y642" s="614" t="e">
        <v>#N/A</v>
      </c>
      <c r="Z642" s="614"/>
      <c r="AA642" s="618"/>
      <c r="AB642" s="637"/>
      <c r="AC642" s="651" t="e">
        <v>#N/A</v>
      </c>
      <c r="AD642" s="653" t="str">
        <f t="shared" si="18"/>
        <v/>
      </c>
      <c r="AE642" s="583" t="str">
        <f t="shared" si="19"/>
        <v/>
      </c>
      <c r="AF642" s="654" t="str">
        <f>IF(O642="","",'別紙様式3-2（４・５月）'!O644&amp;'別紙様式3-2（４・５月）'!P644&amp;'別紙様式3-2（４・５月）'!Q644&amp;"から"&amp;O642)</f>
        <v/>
      </c>
      <c r="AG642" s="654" t="str">
        <f>IF(OR(W642="",W642="―"),"",'別紙様式3-2（４・５月）'!O644&amp;'別紙様式3-2（４・５月）'!P644&amp;'別紙様式3-2（４・５月）'!Q644&amp;"から"&amp;W642)</f>
        <v/>
      </c>
    </row>
    <row r="643" spans="1:33" ht="24.9" customHeight="1">
      <c r="A643" s="592">
        <v>630</v>
      </c>
      <c r="B643" s="488" t="str">
        <f>IF(基本情報入力シート!C682="","",基本情報入力シート!C682)</f>
        <v/>
      </c>
      <c r="C643" s="488"/>
      <c r="D643" s="488"/>
      <c r="E643" s="488"/>
      <c r="F643" s="488"/>
      <c r="G643" s="488"/>
      <c r="H643" s="488"/>
      <c r="I643" s="488"/>
      <c r="J643" s="495" t="str">
        <f>IF(基本情報入力シート!M682="","",基本情報入力シート!M682)</f>
        <v/>
      </c>
      <c r="K643" s="495" t="str">
        <f>IF(基本情報入力シート!R682="","",基本情報入力シート!R682)</f>
        <v/>
      </c>
      <c r="L643" s="495" t="str">
        <f>IF(基本情報入力シート!W682="","",基本情報入力シート!W682)</f>
        <v/>
      </c>
      <c r="M643" s="503" t="str">
        <f>IF(基本情報入力シート!X682="","",基本情報入力シート!X682)</f>
        <v/>
      </c>
      <c r="N643" s="513" t="str">
        <f>IF(基本情報入力シート!Y682="","",基本情報入力シート!Y682)</f>
        <v/>
      </c>
      <c r="O643" s="606"/>
      <c r="P643" s="610"/>
      <c r="Q643" s="610"/>
      <c r="R643" s="614" t="e">
        <v>#N/A</v>
      </c>
      <c r="S643" s="618"/>
      <c r="T643" s="623"/>
      <c r="U643" s="623"/>
      <c r="V643" s="627" t="e">
        <v>#N/A</v>
      </c>
      <c r="W643" s="634"/>
      <c r="X643" s="638"/>
      <c r="Y643" s="614" t="e">
        <v>#N/A</v>
      </c>
      <c r="Z643" s="614"/>
      <c r="AA643" s="618"/>
      <c r="AB643" s="637"/>
      <c r="AC643" s="651" t="e">
        <v>#N/A</v>
      </c>
      <c r="AD643" s="653" t="str">
        <f t="shared" si="18"/>
        <v/>
      </c>
      <c r="AE643" s="583" t="str">
        <f t="shared" si="19"/>
        <v/>
      </c>
      <c r="AF643" s="654" t="str">
        <f>IF(O643="","",'別紙様式3-2（４・５月）'!O645&amp;'別紙様式3-2（４・５月）'!P645&amp;'別紙様式3-2（４・５月）'!Q645&amp;"から"&amp;O643)</f>
        <v/>
      </c>
      <c r="AG643" s="654" t="str">
        <f>IF(OR(W643="",W643="―"),"",'別紙様式3-2（４・５月）'!O645&amp;'別紙様式3-2（４・５月）'!P645&amp;'別紙様式3-2（４・５月）'!Q645&amp;"から"&amp;W643)</f>
        <v/>
      </c>
    </row>
    <row r="644" spans="1:33" ht="24.9" customHeight="1">
      <c r="A644" s="592">
        <v>631</v>
      </c>
      <c r="B644" s="488" t="str">
        <f>IF(基本情報入力シート!C683="","",基本情報入力シート!C683)</f>
        <v/>
      </c>
      <c r="C644" s="488"/>
      <c r="D644" s="488"/>
      <c r="E644" s="488"/>
      <c r="F644" s="488"/>
      <c r="G644" s="488"/>
      <c r="H644" s="488"/>
      <c r="I644" s="488"/>
      <c r="J644" s="495" t="str">
        <f>IF(基本情報入力シート!M683="","",基本情報入力シート!M683)</f>
        <v/>
      </c>
      <c r="K644" s="495" t="str">
        <f>IF(基本情報入力シート!R683="","",基本情報入力シート!R683)</f>
        <v/>
      </c>
      <c r="L644" s="495" t="str">
        <f>IF(基本情報入力シート!W683="","",基本情報入力シート!W683)</f>
        <v/>
      </c>
      <c r="M644" s="503" t="str">
        <f>IF(基本情報入力シート!X683="","",基本情報入力シート!X683)</f>
        <v/>
      </c>
      <c r="N644" s="513" t="str">
        <f>IF(基本情報入力シート!Y683="","",基本情報入力シート!Y683)</f>
        <v/>
      </c>
      <c r="O644" s="606"/>
      <c r="P644" s="610"/>
      <c r="Q644" s="610"/>
      <c r="R644" s="614" t="e">
        <v>#N/A</v>
      </c>
      <c r="S644" s="618"/>
      <c r="T644" s="623"/>
      <c r="U644" s="623"/>
      <c r="V644" s="627" t="e">
        <v>#N/A</v>
      </c>
      <c r="W644" s="634"/>
      <c r="X644" s="638"/>
      <c r="Y644" s="614" t="e">
        <v>#N/A</v>
      </c>
      <c r="Z644" s="614"/>
      <c r="AA644" s="618"/>
      <c r="AB644" s="637"/>
      <c r="AC644" s="651" t="e">
        <v>#N/A</v>
      </c>
      <c r="AD644" s="653" t="str">
        <f t="shared" si="18"/>
        <v/>
      </c>
      <c r="AE644" s="583" t="str">
        <f t="shared" si="19"/>
        <v/>
      </c>
      <c r="AF644" s="654" t="str">
        <f>IF(O644="","",'別紙様式3-2（４・５月）'!O646&amp;'別紙様式3-2（４・５月）'!P646&amp;'別紙様式3-2（４・５月）'!Q646&amp;"から"&amp;O644)</f>
        <v/>
      </c>
      <c r="AG644" s="654" t="str">
        <f>IF(OR(W644="",W644="―"),"",'別紙様式3-2（４・５月）'!O646&amp;'別紙様式3-2（４・５月）'!P646&amp;'別紙様式3-2（４・５月）'!Q646&amp;"から"&amp;W644)</f>
        <v/>
      </c>
    </row>
    <row r="645" spans="1:33" ht="24.9" customHeight="1">
      <c r="A645" s="592">
        <v>632</v>
      </c>
      <c r="B645" s="488" t="str">
        <f>IF(基本情報入力シート!C684="","",基本情報入力シート!C684)</f>
        <v/>
      </c>
      <c r="C645" s="488"/>
      <c r="D645" s="488"/>
      <c r="E645" s="488"/>
      <c r="F645" s="488"/>
      <c r="G645" s="488"/>
      <c r="H645" s="488"/>
      <c r="I645" s="488"/>
      <c r="J645" s="495" t="str">
        <f>IF(基本情報入力シート!M684="","",基本情報入力シート!M684)</f>
        <v/>
      </c>
      <c r="K645" s="495" t="str">
        <f>IF(基本情報入力シート!R684="","",基本情報入力シート!R684)</f>
        <v/>
      </c>
      <c r="L645" s="495" t="str">
        <f>IF(基本情報入力シート!W684="","",基本情報入力シート!W684)</f>
        <v/>
      </c>
      <c r="M645" s="503" t="str">
        <f>IF(基本情報入力シート!X684="","",基本情報入力シート!X684)</f>
        <v/>
      </c>
      <c r="N645" s="513" t="str">
        <f>IF(基本情報入力シート!Y684="","",基本情報入力シート!Y684)</f>
        <v/>
      </c>
      <c r="O645" s="606"/>
      <c r="P645" s="610"/>
      <c r="Q645" s="610"/>
      <c r="R645" s="614" t="e">
        <v>#N/A</v>
      </c>
      <c r="S645" s="618"/>
      <c r="T645" s="623"/>
      <c r="U645" s="623"/>
      <c r="V645" s="627" t="e">
        <v>#N/A</v>
      </c>
      <c r="W645" s="634"/>
      <c r="X645" s="638"/>
      <c r="Y645" s="614" t="e">
        <v>#N/A</v>
      </c>
      <c r="Z645" s="614"/>
      <c r="AA645" s="618"/>
      <c r="AB645" s="637"/>
      <c r="AC645" s="651" t="e">
        <v>#N/A</v>
      </c>
      <c r="AD645" s="653" t="str">
        <f t="shared" si="18"/>
        <v/>
      </c>
      <c r="AE645" s="583" t="str">
        <f t="shared" si="19"/>
        <v/>
      </c>
      <c r="AF645" s="654" t="str">
        <f>IF(O645="","",'別紙様式3-2（４・５月）'!O647&amp;'別紙様式3-2（４・５月）'!P647&amp;'別紙様式3-2（４・５月）'!Q647&amp;"から"&amp;O645)</f>
        <v/>
      </c>
      <c r="AG645" s="654" t="str">
        <f>IF(OR(W645="",W645="―"),"",'別紙様式3-2（４・５月）'!O647&amp;'別紙様式3-2（４・５月）'!P647&amp;'別紙様式3-2（４・５月）'!Q647&amp;"から"&amp;W645)</f>
        <v/>
      </c>
    </row>
    <row r="646" spans="1:33" ht="24.9" customHeight="1">
      <c r="A646" s="592">
        <v>633</v>
      </c>
      <c r="B646" s="488" t="str">
        <f>IF(基本情報入力シート!C685="","",基本情報入力シート!C685)</f>
        <v/>
      </c>
      <c r="C646" s="488"/>
      <c r="D646" s="488"/>
      <c r="E646" s="488"/>
      <c r="F646" s="488"/>
      <c r="G646" s="488"/>
      <c r="H646" s="488"/>
      <c r="I646" s="488"/>
      <c r="J646" s="495" t="str">
        <f>IF(基本情報入力シート!M685="","",基本情報入力シート!M685)</f>
        <v/>
      </c>
      <c r="K646" s="495" t="str">
        <f>IF(基本情報入力シート!R685="","",基本情報入力シート!R685)</f>
        <v/>
      </c>
      <c r="L646" s="495" t="str">
        <f>IF(基本情報入力シート!W685="","",基本情報入力シート!W685)</f>
        <v/>
      </c>
      <c r="M646" s="503" t="str">
        <f>IF(基本情報入力シート!X685="","",基本情報入力シート!X685)</f>
        <v/>
      </c>
      <c r="N646" s="513" t="str">
        <f>IF(基本情報入力シート!Y685="","",基本情報入力シート!Y685)</f>
        <v/>
      </c>
      <c r="O646" s="606"/>
      <c r="P646" s="610"/>
      <c r="Q646" s="610"/>
      <c r="R646" s="614" t="e">
        <v>#N/A</v>
      </c>
      <c r="S646" s="618"/>
      <c r="T646" s="623"/>
      <c r="U646" s="623"/>
      <c r="V646" s="627" t="e">
        <v>#N/A</v>
      </c>
      <c r="W646" s="634"/>
      <c r="X646" s="638"/>
      <c r="Y646" s="614" t="e">
        <v>#N/A</v>
      </c>
      <c r="Z646" s="614"/>
      <c r="AA646" s="618"/>
      <c r="AB646" s="637"/>
      <c r="AC646" s="651" t="e">
        <v>#N/A</v>
      </c>
      <c r="AD646" s="653" t="str">
        <f t="shared" si="18"/>
        <v/>
      </c>
      <c r="AE646" s="583" t="str">
        <f t="shared" si="19"/>
        <v/>
      </c>
      <c r="AF646" s="654" t="str">
        <f>IF(O646="","",'別紙様式3-2（４・５月）'!O648&amp;'別紙様式3-2（４・５月）'!P648&amp;'別紙様式3-2（４・５月）'!Q648&amp;"から"&amp;O646)</f>
        <v/>
      </c>
      <c r="AG646" s="654" t="str">
        <f>IF(OR(W646="",W646="―"),"",'別紙様式3-2（４・５月）'!O648&amp;'別紙様式3-2（４・５月）'!P648&amp;'別紙様式3-2（４・５月）'!Q648&amp;"から"&amp;W646)</f>
        <v/>
      </c>
    </row>
    <row r="647" spans="1:33" ht="24.9" customHeight="1">
      <c r="A647" s="592">
        <v>634</v>
      </c>
      <c r="B647" s="488" t="str">
        <f>IF(基本情報入力シート!C686="","",基本情報入力シート!C686)</f>
        <v/>
      </c>
      <c r="C647" s="488"/>
      <c r="D647" s="488"/>
      <c r="E647" s="488"/>
      <c r="F647" s="488"/>
      <c r="G647" s="488"/>
      <c r="H647" s="488"/>
      <c r="I647" s="488"/>
      <c r="J647" s="495" t="str">
        <f>IF(基本情報入力シート!M686="","",基本情報入力シート!M686)</f>
        <v/>
      </c>
      <c r="K647" s="495" t="str">
        <f>IF(基本情報入力シート!R686="","",基本情報入力シート!R686)</f>
        <v/>
      </c>
      <c r="L647" s="495" t="str">
        <f>IF(基本情報入力シート!W686="","",基本情報入力シート!W686)</f>
        <v/>
      </c>
      <c r="M647" s="503" t="str">
        <f>IF(基本情報入力シート!X686="","",基本情報入力シート!X686)</f>
        <v/>
      </c>
      <c r="N647" s="513" t="str">
        <f>IF(基本情報入力シート!Y686="","",基本情報入力シート!Y686)</f>
        <v/>
      </c>
      <c r="O647" s="606"/>
      <c r="P647" s="610"/>
      <c r="Q647" s="610"/>
      <c r="R647" s="614" t="e">
        <v>#N/A</v>
      </c>
      <c r="S647" s="618"/>
      <c r="T647" s="623"/>
      <c r="U647" s="623"/>
      <c r="V647" s="627" t="e">
        <v>#N/A</v>
      </c>
      <c r="W647" s="634"/>
      <c r="X647" s="638"/>
      <c r="Y647" s="614" t="e">
        <v>#N/A</v>
      </c>
      <c r="Z647" s="614"/>
      <c r="AA647" s="618"/>
      <c r="AB647" s="637"/>
      <c r="AC647" s="651" t="e">
        <v>#N/A</v>
      </c>
      <c r="AD647" s="653" t="str">
        <f t="shared" si="18"/>
        <v/>
      </c>
      <c r="AE647" s="583" t="str">
        <f t="shared" si="19"/>
        <v/>
      </c>
      <c r="AF647" s="654" t="str">
        <f>IF(O647="","",'別紙様式3-2（４・５月）'!O649&amp;'別紙様式3-2（４・５月）'!P649&amp;'別紙様式3-2（４・５月）'!Q649&amp;"から"&amp;O647)</f>
        <v/>
      </c>
      <c r="AG647" s="654" t="str">
        <f>IF(OR(W647="",W647="―"),"",'別紙様式3-2（４・５月）'!O649&amp;'別紙様式3-2（４・５月）'!P649&amp;'別紙様式3-2（４・５月）'!Q649&amp;"から"&amp;W647)</f>
        <v/>
      </c>
    </row>
    <row r="648" spans="1:33" ht="24.9" customHeight="1">
      <c r="A648" s="592">
        <v>635</v>
      </c>
      <c r="B648" s="488" t="str">
        <f>IF(基本情報入力シート!C687="","",基本情報入力シート!C687)</f>
        <v/>
      </c>
      <c r="C648" s="488"/>
      <c r="D648" s="488"/>
      <c r="E648" s="488"/>
      <c r="F648" s="488"/>
      <c r="G648" s="488"/>
      <c r="H648" s="488"/>
      <c r="I648" s="488"/>
      <c r="J648" s="495" t="str">
        <f>IF(基本情報入力シート!M687="","",基本情報入力シート!M687)</f>
        <v/>
      </c>
      <c r="K648" s="495" t="str">
        <f>IF(基本情報入力シート!R687="","",基本情報入力シート!R687)</f>
        <v/>
      </c>
      <c r="L648" s="495" t="str">
        <f>IF(基本情報入力シート!W687="","",基本情報入力シート!W687)</f>
        <v/>
      </c>
      <c r="M648" s="503" t="str">
        <f>IF(基本情報入力シート!X687="","",基本情報入力シート!X687)</f>
        <v/>
      </c>
      <c r="N648" s="513" t="str">
        <f>IF(基本情報入力シート!Y687="","",基本情報入力シート!Y687)</f>
        <v/>
      </c>
      <c r="O648" s="606"/>
      <c r="P648" s="610"/>
      <c r="Q648" s="610"/>
      <c r="R648" s="614" t="e">
        <v>#N/A</v>
      </c>
      <c r="S648" s="618"/>
      <c r="T648" s="623"/>
      <c r="U648" s="623"/>
      <c r="V648" s="627" t="e">
        <v>#N/A</v>
      </c>
      <c r="W648" s="634"/>
      <c r="X648" s="638"/>
      <c r="Y648" s="614" t="e">
        <v>#N/A</v>
      </c>
      <c r="Z648" s="614"/>
      <c r="AA648" s="618"/>
      <c r="AB648" s="637"/>
      <c r="AC648" s="651" t="e">
        <v>#N/A</v>
      </c>
      <c r="AD648" s="653" t="str">
        <f t="shared" si="18"/>
        <v/>
      </c>
      <c r="AE648" s="583" t="str">
        <f t="shared" si="19"/>
        <v/>
      </c>
      <c r="AF648" s="654" t="str">
        <f>IF(O648="","",'別紙様式3-2（４・５月）'!O650&amp;'別紙様式3-2（４・５月）'!P650&amp;'別紙様式3-2（４・５月）'!Q650&amp;"から"&amp;O648)</f>
        <v/>
      </c>
      <c r="AG648" s="654" t="str">
        <f>IF(OR(W648="",W648="―"),"",'別紙様式3-2（４・５月）'!O650&amp;'別紙様式3-2（４・５月）'!P650&amp;'別紙様式3-2（４・５月）'!Q650&amp;"から"&amp;W648)</f>
        <v/>
      </c>
    </row>
    <row r="649" spans="1:33" ht="24.9" customHeight="1">
      <c r="A649" s="592">
        <v>636</v>
      </c>
      <c r="B649" s="488" t="str">
        <f>IF(基本情報入力シート!C688="","",基本情報入力シート!C688)</f>
        <v/>
      </c>
      <c r="C649" s="488"/>
      <c r="D649" s="488"/>
      <c r="E649" s="488"/>
      <c r="F649" s="488"/>
      <c r="G649" s="488"/>
      <c r="H649" s="488"/>
      <c r="I649" s="488"/>
      <c r="J649" s="495" t="str">
        <f>IF(基本情報入力シート!M688="","",基本情報入力シート!M688)</f>
        <v/>
      </c>
      <c r="K649" s="495" t="str">
        <f>IF(基本情報入力シート!R688="","",基本情報入力シート!R688)</f>
        <v/>
      </c>
      <c r="L649" s="495" t="str">
        <f>IF(基本情報入力シート!W688="","",基本情報入力シート!W688)</f>
        <v/>
      </c>
      <c r="M649" s="503" t="str">
        <f>IF(基本情報入力シート!X688="","",基本情報入力シート!X688)</f>
        <v/>
      </c>
      <c r="N649" s="513" t="str">
        <f>IF(基本情報入力シート!Y688="","",基本情報入力シート!Y688)</f>
        <v/>
      </c>
      <c r="O649" s="606"/>
      <c r="P649" s="610"/>
      <c r="Q649" s="610"/>
      <c r="R649" s="614" t="e">
        <v>#N/A</v>
      </c>
      <c r="S649" s="618"/>
      <c r="T649" s="623"/>
      <c r="U649" s="623"/>
      <c r="V649" s="627" t="e">
        <v>#N/A</v>
      </c>
      <c r="W649" s="634"/>
      <c r="X649" s="638"/>
      <c r="Y649" s="614" t="e">
        <v>#N/A</v>
      </c>
      <c r="Z649" s="614"/>
      <c r="AA649" s="618"/>
      <c r="AB649" s="637"/>
      <c r="AC649" s="651" t="e">
        <v>#N/A</v>
      </c>
      <c r="AD649" s="653" t="str">
        <f t="shared" si="18"/>
        <v/>
      </c>
      <c r="AE649" s="583" t="str">
        <f t="shared" si="19"/>
        <v/>
      </c>
      <c r="AF649" s="654" t="str">
        <f>IF(O649="","",'別紙様式3-2（４・５月）'!O651&amp;'別紙様式3-2（４・５月）'!P651&amp;'別紙様式3-2（４・５月）'!Q651&amp;"から"&amp;O649)</f>
        <v/>
      </c>
      <c r="AG649" s="654" t="str">
        <f>IF(OR(W649="",W649="―"),"",'別紙様式3-2（４・５月）'!O651&amp;'別紙様式3-2（４・５月）'!P651&amp;'別紙様式3-2（４・５月）'!Q651&amp;"から"&amp;W649)</f>
        <v/>
      </c>
    </row>
    <row r="650" spans="1:33" ht="24.9" customHeight="1">
      <c r="A650" s="592">
        <v>637</v>
      </c>
      <c r="B650" s="488" t="str">
        <f>IF(基本情報入力シート!C689="","",基本情報入力シート!C689)</f>
        <v/>
      </c>
      <c r="C650" s="488"/>
      <c r="D650" s="488"/>
      <c r="E650" s="488"/>
      <c r="F650" s="488"/>
      <c r="G650" s="488"/>
      <c r="H650" s="488"/>
      <c r="I650" s="488"/>
      <c r="J650" s="495" t="str">
        <f>IF(基本情報入力シート!M689="","",基本情報入力シート!M689)</f>
        <v/>
      </c>
      <c r="K650" s="495" t="str">
        <f>IF(基本情報入力シート!R689="","",基本情報入力シート!R689)</f>
        <v/>
      </c>
      <c r="L650" s="495" t="str">
        <f>IF(基本情報入力シート!W689="","",基本情報入力シート!W689)</f>
        <v/>
      </c>
      <c r="M650" s="503" t="str">
        <f>IF(基本情報入力シート!X689="","",基本情報入力シート!X689)</f>
        <v/>
      </c>
      <c r="N650" s="513" t="str">
        <f>IF(基本情報入力シート!Y689="","",基本情報入力シート!Y689)</f>
        <v/>
      </c>
      <c r="O650" s="606"/>
      <c r="P650" s="610"/>
      <c r="Q650" s="610"/>
      <c r="R650" s="614" t="e">
        <v>#N/A</v>
      </c>
      <c r="S650" s="618"/>
      <c r="T650" s="623"/>
      <c r="U650" s="623"/>
      <c r="V650" s="627" t="e">
        <v>#N/A</v>
      </c>
      <c r="W650" s="634"/>
      <c r="X650" s="638"/>
      <c r="Y650" s="614" t="e">
        <v>#N/A</v>
      </c>
      <c r="Z650" s="614"/>
      <c r="AA650" s="618"/>
      <c r="AB650" s="637"/>
      <c r="AC650" s="651" t="e">
        <v>#N/A</v>
      </c>
      <c r="AD650" s="653" t="str">
        <f t="shared" si="18"/>
        <v/>
      </c>
      <c r="AE650" s="583" t="str">
        <f t="shared" si="19"/>
        <v/>
      </c>
      <c r="AF650" s="654" t="str">
        <f>IF(O650="","",'別紙様式3-2（４・５月）'!O652&amp;'別紙様式3-2（４・５月）'!P652&amp;'別紙様式3-2（４・５月）'!Q652&amp;"から"&amp;O650)</f>
        <v/>
      </c>
      <c r="AG650" s="654" t="str">
        <f>IF(OR(W650="",W650="―"),"",'別紙様式3-2（４・５月）'!O652&amp;'別紙様式3-2（４・５月）'!P652&amp;'別紙様式3-2（４・５月）'!Q652&amp;"から"&amp;W650)</f>
        <v/>
      </c>
    </row>
    <row r="651" spans="1:33" ht="24.9" customHeight="1">
      <c r="A651" s="592">
        <v>638</v>
      </c>
      <c r="B651" s="488" t="str">
        <f>IF(基本情報入力シート!C690="","",基本情報入力シート!C690)</f>
        <v/>
      </c>
      <c r="C651" s="488"/>
      <c r="D651" s="488"/>
      <c r="E651" s="488"/>
      <c r="F651" s="488"/>
      <c r="G651" s="488"/>
      <c r="H651" s="488"/>
      <c r="I651" s="488"/>
      <c r="J651" s="495" t="str">
        <f>IF(基本情報入力シート!M690="","",基本情報入力シート!M690)</f>
        <v/>
      </c>
      <c r="K651" s="495" t="str">
        <f>IF(基本情報入力シート!R690="","",基本情報入力シート!R690)</f>
        <v/>
      </c>
      <c r="L651" s="495" t="str">
        <f>IF(基本情報入力シート!W690="","",基本情報入力シート!W690)</f>
        <v/>
      </c>
      <c r="M651" s="503" t="str">
        <f>IF(基本情報入力シート!X690="","",基本情報入力シート!X690)</f>
        <v/>
      </c>
      <c r="N651" s="513" t="str">
        <f>IF(基本情報入力シート!Y690="","",基本情報入力シート!Y690)</f>
        <v/>
      </c>
      <c r="O651" s="606"/>
      <c r="P651" s="610"/>
      <c r="Q651" s="610"/>
      <c r="R651" s="614" t="e">
        <v>#N/A</v>
      </c>
      <c r="S651" s="618"/>
      <c r="T651" s="623"/>
      <c r="U651" s="623"/>
      <c r="V651" s="627" t="e">
        <v>#N/A</v>
      </c>
      <c r="W651" s="634"/>
      <c r="X651" s="638"/>
      <c r="Y651" s="614" t="e">
        <v>#N/A</v>
      </c>
      <c r="Z651" s="614"/>
      <c r="AA651" s="618"/>
      <c r="AB651" s="637"/>
      <c r="AC651" s="651" t="e">
        <v>#N/A</v>
      </c>
      <c r="AD651" s="653" t="str">
        <f t="shared" si="18"/>
        <v/>
      </c>
      <c r="AE651" s="583" t="str">
        <f t="shared" si="19"/>
        <v/>
      </c>
      <c r="AF651" s="654" t="str">
        <f>IF(O651="","",'別紙様式3-2（４・５月）'!O653&amp;'別紙様式3-2（４・５月）'!P653&amp;'別紙様式3-2（４・５月）'!Q653&amp;"から"&amp;O651)</f>
        <v/>
      </c>
      <c r="AG651" s="654" t="str">
        <f>IF(OR(W651="",W651="―"),"",'別紙様式3-2（４・５月）'!O653&amp;'別紙様式3-2（４・５月）'!P653&amp;'別紙様式3-2（４・５月）'!Q653&amp;"から"&amp;W651)</f>
        <v/>
      </c>
    </row>
    <row r="652" spans="1:33" ht="24.9" customHeight="1">
      <c r="A652" s="592">
        <v>639</v>
      </c>
      <c r="B652" s="488" t="str">
        <f>IF(基本情報入力シート!C691="","",基本情報入力シート!C691)</f>
        <v/>
      </c>
      <c r="C652" s="488"/>
      <c r="D652" s="488"/>
      <c r="E652" s="488"/>
      <c r="F652" s="488"/>
      <c r="G652" s="488"/>
      <c r="H652" s="488"/>
      <c r="I652" s="488"/>
      <c r="J652" s="495" t="str">
        <f>IF(基本情報入力シート!M691="","",基本情報入力シート!M691)</f>
        <v/>
      </c>
      <c r="K652" s="495" t="str">
        <f>IF(基本情報入力シート!R691="","",基本情報入力シート!R691)</f>
        <v/>
      </c>
      <c r="L652" s="495" t="str">
        <f>IF(基本情報入力シート!W691="","",基本情報入力シート!W691)</f>
        <v/>
      </c>
      <c r="M652" s="503" t="str">
        <f>IF(基本情報入力シート!X691="","",基本情報入力シート!X691)</f>
        <v/>
      </c>
      <c r="N652" s="513" t="str">
        <f>IF(基本情報入力シート!Y691="","",基本情報入力シート!Y691)</f>
        <v/>
      </c>
      <c r="O652" s="606"/>
      <c r="P652" s="610"/>
      <c r="Q652" s="610"/>
      <c r="R652" s="614" t="e">
        <v>#N/A</v>
      </c>
      <c r="S652" s="618"/>
      <c r="T652" s="623"/>
      <c r="U652" s="623"/>
      <c r="V652" s="627" t="e">
        <v>#N/A</v>
      </c>
      <c r="W652" s="634"/>
      <c r="X652" s="638"/>
      <c r="Y652" s="614" t="e">
        <v>#N/A</v>
      </c>
      <c r="Z652" s="614"/>
      <c r="AA652" s="618"/>
      <c r="AB652" s="637"/>
      <c r="AC652" s="651" t="e">
        <v>#N/A</v>
      </c>
      <c r="AD652" s="653" t="str">
        <f t="shared" si="18"/>
        <v/>
      </c>
      <c r="AE652" s="583" t="str">
        <f t="shared" si="19"/>
        <v/>
      </c>
      <c r="AF652" s="654" t="str">
        <f>IF(O652="","",'別紙様式3-2（４・５月）'!O654&amp;'別紙様式3-2（４・５月）'!P654&amp;'別紙様式3-2（４・５月）'!Q654&amp;"から"&amp;O652)</f>
        <v/>
      </c>
      <c r="AG652" s="654" t="str">
        <f>IF(OR(W652="",W652="―"),"",'別紙様式3-2（４・５月）'!O654&amp;'別紙様式3-2（４・５月）'!P654&amp;'別紙様式3-2（４・５月）'!Q654&amp;"から"&amp;W652)</f>
        <v/>
      </c>
    </row>
    <row r="653" spans="1:33" ht="24.9" customHeight="1">
      <c r="A653" s="592">
        <v>640</v>
      </c>
      <c r="B653" s="488" t="str">
        <f>IF(基本情報入力シート!C692="","",基本情報入力シート!C692)</f>
        <v/>
      </c>
      <c r="C653" s="488"/>
      <c r="D653" s="488"/>
      <c r="E653" s="488"/>
      <c r="F653" s="488"/>
      <c r="G653" s="488"/>
      <c r="H653" s="488"/>
      <c r="I653" s="488"/>
      <c r="J653" s="495" t="str">
        <f>IF(基本情報入力シート!M692="","",基本情報入力シート!M692)</f>
        <v/>
      </c>
      <c r="K653" s="495" t="str">
        <f>IF(基本情報入力シート!R692="","",基本情報入力シート!R692)</f>
        <v/>
      </c>
      <c r="L653" s="495" t="str">
        <f>IF(基本情報入力シート!W692="","",基本情報入力シート!W692)</f>
        <v/>
      </c>
      <c r="M653" s="503" t="str">
        <f>IF(基本情報入力シート!X692="","",基本情報入力シート!X692)</f>
        <v/>
      </c>
      <c r="N653" s="513" t="str">
        <f>IF(基本情報入力シート!Y692="","",基本情報入力シート!Y692)</f>
        <v/>
      </c>
      <c r="O653" s="606"/>
      <c r="P653" s="610"/>
      <c r="Q653" s="610"/>
      <c r="R653" s="614" t="e">
        <v>#N/A</v>
      </c>
      <c r="S653" s="618"/>
      <c r="T653" s="623"/>
      <c r="U653" s="623"/>
      <c r="V653" s="627" t="e">
        <v>#N/A</v>
      </c>
      <c r="W653" s="634"/>
      <c r="X653" s="638"/>
      <c r="Y653" s="614" t="e">
        <v>#N/A</v>
      </c>
      <c r="Z653" s="614"/>
      <c r="AA653" s="618"/>
      <c r="AB653" s="637"/>
      <c r="AC653" s="651" t="e">
        <v>#N/A</v>
      </c>
      <c r="AD653" s="653" t="str">
        <f t="shared" si="18"/>
        <v/>
      </c>
      <c r="AE653" s="583" t="str">
        <f t="shared" si="19"/>
        <v/>
      </c>
      <c r="AF653" s="654" t="str">
        <f>IF(O653="","",'別紙様式3-2（４・５月）'!O655&amp;'別紙様式3-2（４・５月）'!P655&amp;'別紙様式3-2（４・５月）'!Q655&amp;"から"&amp;O653)</f>
        <v/>
      </c>
      <c r="AG653" s="654" t="str">
        <f>IF(OR(W653="",W653="―"),"",'別紙様式3-2（４・５月）'!O655&amp;'別紙様式3-2（４・５月）'!P655&amp;'別紙様式3-2（４・５月）'!Q655&amp;"から"&amp;W653)</f>
        <v/>
      </c>
    </row>
    <row r="654" spans="1:33" ht="24.9" customHeight="1">
      <c r="A654" s="592">
        <v>641</v>
      </c>
      <c r="B654" s="488" t="str">
        <f>IF(基本情報入力シート!C693="","",基本情報入力シート!C693)</f>
        <v/>
      </c>
      <c r="C654" s="488"/>
      <c r="D654" s="488"/>
      <c r="E654" s="488"/>
      <c r="F654" s="488"/>
      <c r="G654" s="488"/>
      <c r="H654" s="488"/>
      <c r="I654" s="488"/>
      <c r="J654" s="495" t="str">
        <f>IF(基本情報入力シート!M693="","",基本情報入力シート!M693)</f>
        <v/>
      </c>
      <c r="K654" s="495" t="str">
        <f>IF(基本情報入力シート!R693="","",基本情報入力シート!R693)</f>
        <v/>
      </c>
      <c r="L654" s="495" t="str">
        <f>IF(基本情報入力シート!W693="","",基本情報入力シート!W693)</f>
        <v/>
      </c>
      <c r="M654" s="503" t="str">
        <f>IF(基本情報入力シート!X693="","",基本情報入力シート!X693)</f>
        <v/>
      </c>
      <c r="N654" s="513" t="str">
        <f>IF(基本情報入力シート!Y693="","",基本情報入力シート!Y693)</f>
        <v/>
      </c>
      <c r="O654" s="606"/>
      <c r="P654" s="610"/>
      <c r="Q654" s="610"/>
      <c r="R654" s="614" t="e">
        <v>#N/A</v>
      </c>
      <c r="S654" s="618"/>
      <c r="T654" s="623"/>
      <c r="U654" s="623"/>
      <c r="V654" s="627" t="e">
        <v>#N/A</v>
      </c>
      <c r="W654" s="634"/>
      <c r="X654" s="638"/>
      <c r="Y654" s="614" t="e">
        <v>#N/A</v>
      </c>
      <c r="Z654" s="614"/>
      <c r="AA654" s="618"/>
      <c r="AB654" s="637"/>
      <c r="AC654" s="651" t="e">
        <v>#N/A</v>
      </c>
      <c r="AD654" s="653" t="str">
        <f t="shared" ref="AD654:AD717" si="20">IF(OR(O654="新加算Ⅰ",O654="新加算Ⅱ",O654="新加算Ⅴ（１）",O654="新加算Ⅴ（２）",O654="新加算Ⅴ（３）",O654="新加算Ⅴ（４）",O654="新加算Ⅴ（５）",O654="新加算Ⅴ（６）",O654="新加算Ⅴ（７）",O654="新加算Ⅴ（９）",O654="新加算Ⅴ（10）",O654="新加算Ⅴ（12）"),IF(AND(N654&lt;&gt;"訪問型サービス（総合事業）",N654&lt;&gt;"通所型サービス（総合事業）",N654&lt;&gt;"（介護予防）短期入所生活介護",N654&lt;&gt;"（介護予防）短期入所療養介護（老健）",N654&lt;&gt;"（介護予防）短期入所療養介護 （病院等（老健以外）)",N654&lt;&gt;"（介護予防）短期入所療養介護（医療院）"),1,""),"")</f>
        <v/>
      </c>
      <c r="AE654" s="583" t="str">
        <f t="shared" ref="AE654:AE717" si="21">IF(OR(W654="新加算Ⅰ",W654="新加算Ⅱ"),IF(AND(N654&lt;&gt;"訪問型サービス（総合事業）",N654&lt;&gt;"通所型サービス（総合事業）",N654&lt;&gt;"（介護予防）短期入所生活介護",N654&lt;&gt;"（介護予防）短期入所療養介護（老健）",N654&lt;&gt;"（介護予防）短期入所療養介護 （病院等（老健以外）)",N654&lt;&gt;"（介護予防）短期入所療養介護（医療院）"),1,""),"")</f>
        <v/>
      </c>
      <c r="AF654" s="654" t="str">
        <f>IF(O654="","",'別紙様式3-2（４・５月）'!O656&amp;'別紙様式3-2（４・５月）'!P656&amp;'別紙様式3-2（４・５月）'!Q656&amp;"から"&amp;O654)</f>
        <v/>
      </c>
      <c r="AG654" s="654" t="str">
        <f>IF(OR(W654="",W654="―"),"",'別紙様式3-2（４・５月）'!O656&amp;'別紙様式3-2（４・５月）'!P656&amp;'別紙様式3-2（４・５月）'!Q656&amp;"から"&amp;W654)</f>
        <v/>
      </c>
    </row>
    <row r="655" spans="1:33" ht="24.9" customHeight="1">
      <c r="A655" s="592">
        <v>642</v>
      </c>
      <c r="B655" s="488" t="str">
        <f>IF(基本情報入力シート!C694="","",基本情報入力シート!C694)</f>
        <v/>
      </c>
      <c r="C655" s="488"/>
      <c r="D655" s="488"/>
      <c r="E655" s="488"/>
      <c r="F655" s="488"/>
      <c r="G655" s="488"/>
      <c r="H655" s="488"/>
      <c r="I655" s="488"/>
      <c r="J655" s="495" t="str">
        <f>IF(基本情報入力シート!M694="","",基本情報入力シート!M694)</f>
        <v/>
      </c>
      <c r="K655" s="495" t="str">
        <f>IF(基本情報入力シート!R694="","",基本情報入力シート!R694)</f>
        <v/>
      </c>
      <c r="L655" s="495" t="str">
        <f>IF(基本情報入力シート!W694="","",基本情報入力シート!W694)</f>
        <v/>
      </c>
      <c r="M655" s="503" t="str">
        <f>IF(基本情報入力シート!X694="","",基本情報入力シート!X694)</f>
        <v/>
      </c>
      <c r="N655" s="513" t="str">
        <f>IF(基本情報入力シート!Y694="","",基本情報入力シート!Y694)</f>
        <v/>
      </c>
      <c r="O655" s="606"/>
      <c r="P655" s="610"/>
      <c r="Q655" s="610"/>
      <c r="R655" s="614" t="e">
        <v>#N/A</v>
      </c>
      <c r="S655" s="618"/>
      <c r="T655" s="623"/>
      <c r="U655" s="623"/>
      <c r="V655" s="627" t="e">
        <v>#N/A</v>
      </c>
      <c r="W655" s="634"/>
      <c r="X655" s="638"/>
      <c r="Y655" s="614" t="e">
        <v>#N/A</v>
      </c>
      <c r="Z655" s="614"/>
      <c r="AA655" s="618"/>
      <c r="AB655" s="637"/>
      <c r="AC655" s="651" t="e">
        <v>#N/A</v>
      </c>
      <c r="AD655" s="653" t="str">
        <f t="shared" si="20"/>
        <v/>
      </c>
      <c r="AE655" s="583" t="str">
        <f t="shared" si="21"/>
        <v/>
      </c>
      <c r="AF655" s="654" t="str">
        <f>IF(O655="","",'別紙様式3-2（４・５月）'!O657&amp;'別紙様式3-2（４・５月）'!P657&amp;'別紙様式3-2（４・５月）'!Q657&amp;"から"&amp;O655)</f>
        <v/>
      </c>
      <c r="AG655" s="654" t="str">
        <f>IF(OR(W655="",W655="―"),"",'別紙様式3-2（４・５月）'!O657&amp;'別紙様式3-2（４・５月）'!P657&amp;'別紙様式3-2（４・５月）'!Q657&amp;"から"&amp;W655)</f>
        <v/>
      </c>
    </row>
    <row r="656" spans="1:33" ht="24.9" customHeight="1">
      <c r="A656" s="592">
        <v>643</v>
      </c>
      <c r="B656" s="488" t="str">
        <f>IF(基本情報入力シート!C695="","",基本情報入力シート!C695)</f>
        <v/>
      </c>
      <c r="C656" s="488"/>
      <c r="D656" s="488"/>
      <c r="E656" s="488"/>
      <c r="F656" s="488"/>
      <c r="G656" s="488"/>
      <c r="H656" s="488"/>
      <c r="I656" s="488"/>
      <c r="J656" s="495" t="str">
        <f>IF(基本情報入力シート!M695="","",基本情報入力シート!M695)</f>
        <v/>
      </c>
      <c r="K656" s="495" t="str">
        <f>IF(基本情報入力シート!R695="","",基本情報入力シート!R695)</f>
        <v/>
      </c>
      <c r="L656" s="495" t="str">
        <f>IF(基本情報入力シート!W695="","",基本情報入力シート!W695)</f>
        <v/>
      </c>
      <c r="M656" s="503" t="str">
        <f>IF(基本情報入力シート!X695="","",基本情報入力シート!X695)</f>
        <v/>
      </c>
      <c r="N656" s="513" t="str">
        <f>IF(基本情報入力シート!Y695="","",基本情報入力シート!Y695)</f>
        <v/>
      </c>
      <c r="O656" s="606"/>
      <c r="P656" s="610"/>
      <c r="Q656" s="610"/>
      <c r="R656" s="614" t="e">
        <v>#N/A</v>
      </c>
      <c r="S656" s="618"/>
      <c r="T656" s="623"/>
      <c r="U656" s="623"/>
      <c r="V656" s="627" t="e">
        <v>#N/A</v>
      </c>
      <c r="W656" s="634"/>
      <c r="X656" s="638"/>
      <c r="Y656" s="614" t="e">
        <v>#N/A</v>
      </c>
      <c r="Z656" s="614"/>
      <c r="AA656" s="618"/>
      <c r="AB656" s="637"/>
      <c r="AC656" s="651" t="e">
        <v>#N/A</v>
      </c>
      <c r="AD656" s="653" t="str">
        <f t="shared" si="20"/>
        <v/>
      </c>
      <c r="AE656" s="583" t="str">
        <f t="shared" si="21"/>
        <v/>
      </c>
      <c r="AF656" s="654" t="str">
        <f>IF(O656="","",'別紙様式3-2（４・５月）'!O658&amp;'別紙様式3-2（４・５月）'!P658&amp;'別紙様式3-2（４・５月）'!Q658&amp;"から"&amp;O656)</f>
        <v/>
      </c>
      <c r="AG656" s="654" t="str">
        <f>IF(OR(W656="",W656="―"),"",'別紙様式3-2（４・５月）'!O658&amp;'別紙様式3-2（４・５月）'!P658&amp;'別紙様式3-2（４・５月）'!Q658&amp;"から"&amp;W656)</f>
        <v/>
      </c>
    </row>
    <row r="657" spans="1:33" ht="24.9" customHeight="1">
      <c r="A657" s="592">
        <v>644</v>
      </c>
      <c r="B657" s="488" t="str">
        <f>IF(基本情報入力シート!C696="","",基本情報入力シート!C696)</f>
        <v/>
      </c>
      <c r="C657" s="488"/>
      <c r="D657" s="488"/>
      <c r="E657" s="488"/>
      <c r="F657" s="488"/>
      <c r="G657" s="488"/>
      <c r="H657" s="488"/>
      <c r="I657" s="488"/>
      <c r="J657" s="495" t="str">
        <f>IF(基本情報入力シート!M696="","",基本情報入力シート!M696)</f>
        <v/>
      </c>
      <c r="K657" s="495" t="str">
        <f>IF(基本情報入力シート!R696="","",基本情報入力シート!R696)</f>
        <v/>
      </c>
      <c r="L657" s="495" t="str">
        <f>IF(基本情報入力シート!W696="","",基本情報入力シート!W696)</f>
        <v/>
      </c>
      <c r="M657" s="503" t="str">
        <f>IF(基本情報入力シート!X696="","",基本情報入力シート!X696)</f>
        <v/>
      </c>
      <c r="N657" s="513" t="str">
        <f>IF(基本情報入力シート!Y696="","",基本情報入力シート!Y696)</f>
        <v/>
      </c>
      <c r="O657" s="606"/>
      <c r="P657" s="610"/>
      <c r="Q657" s="610"/>
      <c r="R657" s="614" t="e">
        <v>#N/A</v>
      </c>
      <c r="S657" s="618"/>
      <c r="T657" s="623"/>
      <c r="U657" s="623"/>
      <c r="V657" s="627" t="e">
        <v>#N/A</v>
      </c>
      <c r="W657" s="634"/>
      <c r="X657" s="638"/>
      <c r="Y657" s="614" t="e">
        <v>#N/A</v>
      </c>
      <c r="Z657" s="614"/>
      <c r="AA657" s="618"/>
      <c r="AB657" s="637"/>
      <c r="AC657" s="651" t="e">
        <v>#N/A</v>
      </c>
      <c r="AD657" s="653" t="str">
        <f t="shared" si="20"/>
        <v/>
      </c>
      <c r="AE657" s="583" t="str">
        <f t="shared" si="21"/>
        <v/>
      </c>
      <c r="AF657" s="654" t="str">
        <f>IF(O657="","",'別紙様式3-2（４・５月）'!O659&amp;'別紙様式3-2（４・５月）'!P659&amp;'別紙様式3-2（４・５月）'!Q659&amp;"から"&amp;O657)</f>
        <v/>
      </c>
      <c r="AG657" s="654" t="str">
        <f>IF(OR(W657="",W657="―"),"",'別紙様式3-2（４・５月）'!O659&amp;'別紙様式3-2（４・５月）'!P659&amp;'別紙様式3-2（４・５月）'!Q659&amp;"から"&amp;W657)</f>
        <v/>
      </c>
    </row>
    <row r="658" spans="1:33" ht="24.9" customHeight="1">
      <c r="A658" s="592">
        <v>645</v>
      </c>
      <c r="B658" s="488" t="str">
        <f>IF(基本情報入力シート!C697="","",基本情報入力シート!C697)</f>
        <v/>
      </c>
      <c r="C658" s="488"/>
      <c r="D658" s="488"/>
      <c r="E658" s="488"/>
      <c r="F658" s="488"/>
      <c r="G658" s="488"/>
      <c r="H658" s="488"/>
      <c r="I658" s="488"/>
      <c r="J658" s="495" t="str">
        <f>IF(基本情報入力シート!M697="","",基本情報入力シート!M697)</f>
        <v/>
      </c>
      <c r="K658" s="495" t="str">
        <f>IF(基本情報入力シート!R697="","",基本情報入力シート!R697)</f>
        <v/>
      </c>
      <c r="L658" s="495" t="str">
        <f>IF(基本情報入力シート!W697="","",基本情報入力シート!W697)</f>
        <v/>
      </c>
      <c r="M658" s="503" t="str">
        <f>IF(基本情報入力シート!X697="","",基本情報入力シート!X697)</f>
        <v/>
      </c>
      <c r="N658" s="513" t="str">
        <f>IF(基本情報入力シート!Y697="","",基本情報入力シート!Y697)</f>
        <v/>
      </c>
      <c r="O658" s="606"/>
      <c r="P658" s="610"/>
      <c r="Q658" s="610"/>
      <c r="R658" s="614" t="e">
        <v>#N/A</v>
      </c>
      <c r="S658" s="618"/>
      <c r="T658" s="623"/>
      <c r="U658" s="623"/>
      <c r="V658" s="627" t="e">
        <v>#N/A</v>
      </c>
      <c r="W658" s="634"/>
      <c r="X658" s="638"/>
      <c r="Y658" s="614" t="e">
        <v>#N/A</v>
      </c>
      <c r="Z658" s="614"/>
      <c r="AA658" s="618"/>
      <c r="AB658" s="637"/>
      <c r="AC658" s="651" t="e">
        <v>#N/A</v>
      </c>
      <c r="AD658" s="653" t="str">
        <f t="shared" si="20"/>
        <v/>
      </c>
      <c r="AE658" s="583" t="str">
        <f t="shared" si="21"/>
        <v/>
      </c>
      <c r="AF658" s="654" t="str">
        <f>IF(O658="","",'別紙様式3-2（４・５月）'!O660&amp;'別紙様式3-2（４・５月）'!P660&amp;'別紙様式3-2（４・５月）'!Q660&amp;"から"&amp;O658)</f>
        <v/>
      </c>
      <c r="AG658" s="654" t="str">
        <f>IF(OR(W658="",W658="―"),"",'別紙様式3-2（４・５月）'!O660&amp;'別紙様式3-2（４・５月）'!P660&amp;'別紙様式3-2（４・５月）'!Q660&amp;"から"&amp;W658)</f>
        <v/>
      </c>
    </row>
    <row r="659" spans="1:33" ht="24.9" customHeight="1">
      <c r="A659" s="592">
        <v>646</v>
      </c>
      <c r="B659" s="488" t="str">
        <f>IF(基本情報入力シート!C698="","",基本情報入力シート!C698)</f>
        <v/>
      </c>
      <c r="C659" s="488"/>
      <c r="D659" s="488"/>
      <c r="E659" s="488"/>
      <c r="F659" s="488"/>
      <c r="G659" s="488"/>
      <c r="H659" s="488"/>
      <c r="I659" s="488"/>
      <c r="J659" s="495" t="str">
        <f>IF(基本情報入力シート!M698="","",基本情報入力シート!M698)</f>
        <v/>
      </c>
      <c r="K659" s="495" t="str">
        <f>IF(基本情報入力シート!R698="","",基本情報入力シート!R698)</f>
        <v/>
      </c>
      <c r="L659" s="495" t="str">
        <f>IF(基本情報入力シート!W698="","",基本情報入力シート!W698)</f>
        <v/>
      </c>
      <c r="M659" s="503" t="str">
        <f>IF(基本情報入力シート!X698="","",基本情報入力シート!X698)</f>
        <v/>
      </c>
      <c r="N659" s="513" t="str">
        <f>IF(基本情報入力シート!Y698="","",基本情報入力シート!Y698)</f>
        <v/>
      </c>
      <c r="O659" s="606"/>
      <c r="P659" s="610"/>
      <c r="Q659" s="610"/>
      <c r="R659" s="614" t="e">
        <v>#N/A</v>
      </c>
      <c r="S659" s="618"/>
      <c r="T659" s="623"/>
      <c r="U659" s="623"/>
      <c r="V659" s="627" t="e">
        <v>#N/A</v>
      </c>
      <c r="W659" s="634"/>
      <c r="X659" s="638"/>
      <c r="Y659" s="614" t="e">
        <v>#N/A</v>
      </c>
      <c r="Z659" s="614"/>
      <c r="AA659" s="618"/>
      <c r="AB659" s="637"/>
      <c r="AC659" s="651" t="e">
        <v>#N/A</v>
      </c>
      <c r="AD659" s="653" t="str">
        <f t="shared" si="20"/>
        <v/>
      </c>
      <c r="AE659" s="583" t="str">
        <f t="shared" si="21"/>
        <v/>
      </c>
      <c r="AF659" s="654" t="str">
        <f>IF(O659="","",'別紙様式3-2（４・５月）'!O661&amp;'別紙様式3-2（４・５月）'!P661&amp;'別紙様式3-2（４・５月）'!Q661&amp;"から"&amp;O659)</f>
        <v/>
      </c>
      <c r="AG659" s="654" t="str">
        <f>IF(OR(W659="",W659="―"),"",'別紙様式3-2（４・５月）'!O661&amp;'別紙様式3-2（４・５月）'!P661&amp;'別紙様式3-2（４・５月）'!Q661&amp;"から"&amp;W659)</f>
        <v/>
      </c>
    </row>
    <row r="660" spans="1:33" ht="24.9" customHeight="1">
      <c r="A660" s="592">
        <v>647</v>
      </c>
      <c r="B660" s="488" t="str">
        <f>IF(基本情報入力シート!C699="","",基本情報入力シート!C699)</f>
        <v/>
      </c>
      <c r="C660" s="488"/>
      <c r="D660" s="488"/>
      <c r="E660" s="488"/>
      <c r="F660" s="488"/>
      <c r="G660" s="488"/>
      <c r="H660" s="488"/>
      <c r="I660" s="488"/>
      <c r="J660" s="495" t="str">
        <f>IF(基本情報入力シート!M699="","",基本情報入力シート!M699)</f>
        <v/>
      </c>
      <c r="K660" s="495" t="str">
        <f>IF(基本情報入力シート!R699="","",基本情報入力シート!R699)</f>
        <v/>
      </c>
      <c r="L660" s="495" t="str">
        <f>IF(基本情報入力シート!W699="","",基本情報入力シート!W699)</f>
        <v/>
      </c>
      <c r="M660" s="503" t="str">
        <f>IF(基本情報入力シート!X699="","",基本情報入力シート!X699)</f>
        <v/>
      </c>
      <c r="N660" s="513" t="str">
        <f>IF(基本情報入力シート!Y699="","",基本情報入力シート!Y699)</f>
        <v/>
      </c>
      <c r="O660" s="606"/>
      <c r="P660" s="610"/>
      <c r="Q660" s="610"/>
      <c r="R660" s="614" t="e">
        <v>#N/A</v>
      </c>
      <c r="S660" s="618"/>
      <c r="T660" s="623"/>
      <c r="U660" s="623"/>
      <c r="V660" s="627" t="e">
        <v>#N/A</v>
      </c>
      <c r="W660" s="634"/>
      <c r="X660" s="638"/>
      <c r="Y660" s="614" t="e">
        <v>#N/A</v>
      </c>
      <c r="Z660" s="614"/>
      <c r="AA660" s="618"/>
      <c r="AB660" s="637"/>
      <c r="AC660" s="651" t="e">
        <v>#N/A</v>
      </c>
      <c r="AD660" s="653" t="str">
        <f t="shared" si="20"/>
        <v/>
      </c>
      <c r="AE660" s="583" t="str">
        <f t="shared" si="21"/>
        <v/>
      </c>
      <c r="AF660" s="654" t="str">
        <f>IF(O660="","",'別紙様式3-2（４・５月）'!O662&amp;'別紙様式3-2（４・５月）'!P662&amp;'別紙様式3-2（４・５月）'!Q662&amp;"から"&amp;O660)</f>
        <v/>
      </c>
      <c r="AG660" s="654" t="str">
        <f>IF(OR(W660="",W660="―"),"",'別紙様式3-2（４・５月）'!O662&amp;'別紙様式3-2（４・５月）'!P662&amp;'別紙様式3-2（４・５月）'!Q662&amp;"から"&amp;W660)</f>
        <v/>
      </c>
    </row>
    <row r="661" spans="1:33" ht="24.9" customHeight="1">
      <c r="A661" s="592">
        <v>648</v>
      </c>
      <c r="B661" s="488" t="str">
        <f>IF(基本情報入力シート!C700="","",基本情報入力シート!C700)</f>
        <v/>
      </c>
      <c r="C661" s="488"/>
      <c r="D661" s="488"/>
      <c r="E661" s="488"/>
      <c r="F661" s="488"/>
      <c r="G661" s="488"/>
      <c r="H661" s="488"/>
      <c r="I661" s="488"/>
      <c r="J661" s="495" t="str">
        <f>IF(基本情報入力シート!M700="","",基本情報入力シート!M700)</f>
        <v/>
      </c>
      <c r="K661" s="495" t="str">
        <f>IF(基本情報入力シート!R700="","",基本情報入力シート!R700)</f>
        <v/>
      </c>
      <c r="L661" s="495" t="str">
        <f>IF(基本情報入力シート!W700="","",基本情報入力シート!W700)</f>
        <v/>
      </c>
      <c r="M661" s="503" t="str">
        <f>IF(基本情報入力シート!X700="","",基本情報入力シート!X700)</f>
        <v/>
      </c>
      <c r="N661" s="513" t="str">
        <f>IF(基本情報入力シート!Y700="","",基本情報入力シート!Y700)</f>
        <v/>
      </c>
      <c r="O661" s="606"/>
      <c r="P661" s="610"/>
      <c r="Q661" s="610"/>
      <c r="R661" s="614" t="e">
        <v>#N/A</v>
      </c>
      <c r="S661" s="618"/>
      <c r="T661" s="623"/>
      <c r="U661" s="623"/>
      <c r="V661" s="627" t="e">
        <v>#N/A</v>
      </c>
      <c r="W661" s="634"/>
      <c r="X661" s="638"/>
      <c r="Y661" s="614" t="e">
        <v>#N/A</v>
      </c>
      <c r="Z661" s="614"/>
      <c r="AA661" s="618"/>
      <c r="AB661" s="637"/>
      <c r="AC661" s="651" t="e">
        <v>#N/A</v>
      </c>
      <c r="AD661" s="653" t="str">
        <f t="shared" si="20"/>
        <v/>
      </c>
      <c r="AE661" s="583" t="str">
        <f t="shared" si="21"/>
        <v/>
      </c>
      <c r="AF661" s="654" t="str">
        <f>IF(O661="","",'別紙様式3-2（４・５月）'!O663&amp;'別紙様式3-2（４・５月）'!P663&amp;'別紙様式3-2（４・５月）'!Q663&amp;"から"&amp;O661)</f>
        <v/>
      </c>
      <c r="AG661" s="654" t="str">
        <f>IF(OR(W661="",W661="―"),"",'別紙様式3-2（４・５月）'!O663&amp;'別紙様式3-2（４・５月）'!P663&amp;'別紙様式3-2（４・５月）'!Q663&amp;"から"&amp;W661)</f>
        <v/>
      </c>
    </row>
    <row r="662" spans="1:33" ht="24.9" customHeight="1">
      <c r="A662" s="592">
        <v>649</v>
      </c>
      <c r="B662" s="488" t="str">
        <f>IF(基本情報入力シート!C701="","",基本情報入力シート!C701)</f>
        <v/>
      </c>
      <c r="C662" s="488"/>
      <c r="D662" s="488"/>
      <c r="E662" s="488"/>
      <c r="F662" s="488"/>
      <c r="G662" s="488"/>
      <c r="H662" s="488"/>
      <c r="I662" s="488"/>
      <c r="J662" s="495" t="str">
        <f>IF(基本情報入力シート!M701="","",基本情報入力シート!M701)</f>
        <v/>
      </c>
      <c r="K662" s="495" t="str">
        <f>IF(基本情報入力シート!R701="","",基本情報入力シート!R701)</f>
        <v/>
      </c>
      <c r="L662" s="495" t="str">
        <f>IF(基本情報入力シート!W701="","",基本情報入力シート!W701)</f>
        <v/>
      </c>
      <c r="M662" s="503" t="str">
        <f>IF(基本情報入力シート!X701="","",基本情報入力シート!X701)</f>
        <v/>
      </c>
      <c r="N662" s="513" t="str">
        <f>IF(基本情報入力シート!Y701="","",基本情報入力シート!Y701)</f>
        <v/>
      </c>
      <c r="O662" s="606"/>
      <c r="P662" s="610"/>
      <c r="Q662" s="610"/>
      <c r="R662" s="614" t="e">
        <v>#N/A</v>
      </c>
      <c r="S662" s="618"/>
      <c r="T662" s="623"/>
      <c r="U662" s="623"/>
      <c r="V662" s="627" t="e">
        <v>#N/A</v>
      </c>
      <c r="W662" s="634"/>
      <c r="X662" s="638"/>
      <c r="Y662" s="614" t="e">
        <v>#N/A</v>
      </c>
      <c r="Z662" s="614"/>
      <c r="AA662" s="618"/>
      <c r="AB662" s="637"/>
      <c r="AC662" s="651" t="e">
        <v>#N/A</v>
      </c>
      <c r="AD662" s="653" t="str">
        <f t="shared" si="20"/>
        <v/>
      </c>
      <c r="AE662" s="583" t="str">
        <f t="shared" si="21"/>
        <v/>
      </c>
      <c r="AF662" s="654" t="str">
        <f>IF(O662="","",'別紙様式3-2（４・５月）'!O664&amp;'別紙様式3-2（４・５月）'!P664&amp;'別紙様式3-2（４・５月）'!Q664&amp;"から"&amp;O662)</f>
        <v/>
      </c>
      <c r="AG662" s="654" t="str">
        <f>IF(OR(W662="",W662="―"),"",'別紙様式3-2（４・５月）'!O664&amp;'別紙様式3-2（４・５月）'!P664&amp;'別紙様式3-2（４・５月）'!Q664&amp;"から"&amp;W662)</f>
        <v/>
      </c>
    </row>
    <row r="663" spans="1:33" ht="24.9" customHeight="1">
      <c r="A663" s="592">
        <v>650</v>
      </c>
      <c r="B663" s="488" t="str">
        <f>IF(基本情報入力シート!C702="","",基本情報入力シート!C702)</f>
        <v/>
      </c>
      <c r="C663" s="488"/>
      <c r="D663" s="488"/>
      <c r="E663" s="488"/>
      <c r="F663" s="488"/>
      <c r="G663" s="488"/>
      <c r="H663" s="488"/>
      <c r="I663" s="488"/>
      <c r="J663" s="495" t="str">
        <f>IF(基本情報入力シート!M702="","",基本情報入力シート!M702)</f>
        <v/>
      </c>
      <c r="K663" s="495" t="str">
        <f>IF(基本情報入力シート!R702="","",基本情報入力シート!R702)</f>
        <v/>
      </c>
      <c r="L663" s="495" t="str">
        <f>IF(基本情報入力シート!W702="","",基本情報入力シート!W702)</f>
        <v/>
      </c>
      <c r="M663" s="503" t="str">
        <f>IF(基本情報入力シート!X702="","",基本情報入力シート!X702)</f>
        <v/>
      </c>
      <c r="N663" s="513" t="str">
        <f>IF(基本情報入力シート!Y702="","",基本情報入力シート!Y702)</f>
        <v/>
      </c>
      <c r="O663" s="606"/>
      <c r="P663" s="610"/>
      <c r="Q663" s="610"/>
      <c r="R663" s="614" t="e">
        <v>#N/A</v>
      </c>
      <c r="S663" s="618"/>
      <c r="T663" s="623"/>
      <c r="U663" s="623"/>
      <c r="V663" s="627" t="e">
        <v>#N/A</v>
      </c>
      <c r="W663" s="634"/>
      <c r="X663" s="638"/>
      <c r="Y663" s="614" t="e">
        <v>#N/A</v>
      </c>
      <c r="Z663" s="614"/>
      <c r="AA663" s="618"/>
      <c r="AB663" s="637"/>
      <c r="AC663" s="651" t="e">
        <v>#N/A</v>
      </c>
      <c r="AD663" s="653" t="str">
        <f t="shared" si="20"/>
        <v/>
      </c>
      <c r="AE663" s="583" t="str">
        <f t="shared" si="21"/>
        <v/>
      </c>
      <c r="AF663" s="654" t="str">
        <f>IF(O663="","",'別紙様式3-2（４・５月）'!O665&amp;'別紙様式3-2（４・５月）'!P665&amp;'別紙様式3-2（４・５月）'!Q665&amp;"から"&amp;O663)</f>
        <v/>
      </c>
      <c r="AG663" s="654" t="str">
        <f>IF(OR(W663="",W663="―"),"",'別紙様式3-2（４・５月）'!O665&amp;'別紙様式3-2（４・５月）'!P665&amp;'別紙様式3-2（４・５月）'!Q665&amp;"から"&amp;W663)</f>
        <v/>
      </c>
    </row>
    <row r="664" spans="1:33" ht="24.9" customHeight="1">
      <c r="A664" s="592">
        <v>651</v>
      </c>
      <c r="B664" s="488" t="str">
        <f>IF(基本情報入力シート!C703="","",基本情報入力シート!C703)</f>
        <v/>
      </c>
      <c r="C664" s="488"/>
      <c r="D664" s="488"/>
      <c r="E664" s="488"/>
      <c r="F664" s="488"/>
      <c r="G664" s="488"/>
      <c r="H664" s="488"/>
      <c r="I664" s="488"/>
      <c r="J664" s="495" t="str">
        <f>IF(基本情報入力シート!M703="","",基本情報入力シート!M703)</f>
        <v/>
      </c>
      <c r="K664" s="495" t="str">
        <f>IF(基本情報入力シート!R703="","",基本情報入力シート!R703)</f>
        <v/>
      </c>
      <c r="L664" s="495" t="str">
        <f>IF(基本情報入力シート!W703="","",基本情報入力シート!W703)</f>
        <v/>
      </c>
      <c r="M664" s="503" t="str">
        <f>IF(基本情報入力シート!X703="","",基本情報入力シート!X703)</f>
        <v/>
      </c>
      <c r="N664" s="513" t="str">
        <f>IF(基本情報入力シート!Y703="","",基本情報入力シート!Y703)</f>
        <v/>
      </c>
      <c r="O664" s="606"/>
      <c r="P664" s="610"/>
      <c r="Q664" s="610"/>
      <c r="R664" s="614" t="e">
        <v>#N/A</v>
      </c>
      <c r="S664" s="618"/>
      <c r="T664" s="623"/>
      <c r="U664" s="623"/>
      <c r="V664" s="627" t="e">
        <v>#N/A</v>
      </c>
      <c r="W664" s="634"/>
      <c r="X664" s="638"/>
      <c r="Y664" s="614" t="e">
        <v>#N/A</v>
      </c>
      <c r="Z664" s="614"/>
      <c r="AA664" s="618"/>
      <c r="AB664" s="637"/>
      <c r="AC664" s="651" t="e">
        <v>#N/A</v>
      </c>
      <c r="AD664" s="653" t="str">
        <f t="shared" si="20"/>
        <v/>
      </c>
      <c r="AE664" s="583" t="str">
        <f t="shared" si="21"/>
        <v/>
      </c>
      <c r="AF664" s="654" t="str">
        <f>IF(O664="","",'別紙様式3-2（４・５月）'!O666&amp;'別紙様式3-2（４・５月）'!P666&amp;'別紙様式3-2（４・５月）'!Q666&amp;"から"&amp;O664)</f>
        <v/>
      </c>
      <c r="AG664" s="654" t="str">
        <f>IF(OR(W664="",W664="―"),"",'別紙様式3-2（４・５月）'!O666&amp;'別紙様式3-2（４・５月）'!P666&amp;'別紙様式3-2（４・５月）'!Q666&amp;"から"&amp;W664)</f>
        <v/>
      </c>
    </row>
    <row r="665" spans="1:33" ht="24.9" customHeight="1">
      <c r="A665" s="592">
        <v>652</v>
      </c>
      <c r="B665" s="488" t="str">
        <f>IF(基本情報入力シート!C704="","",基本情報入力シート!C704)</f>
        <v/>
      </c>
      <c r="C665" s="488"/>
      <c r="D665" s="488"/>
      <c r="E665" s="488"/>
      <c r="F665" s="488"/>
      <c r="G665" s="488"/>
      <c r="H665" s="488"/>
      <c r="I665" s="488"/>
      <c r="J665" s="495" t="str">
        <f>IF(基本情報入力シート!M704="","",基本情報入力シート!M704)</f>
        <v/>
      </c>
      <c r="K665" s="495" t="str">
        <f>IF(基本情報入力シート!R704="","",基本情報入力シート!R704)</f>
        <v/>
      </c>
      <c r="L665" s="495" t="str">
        <f>IF(基本情報入力シート!W704="","",基本情報入力シート!W704)</f>
        <v/>
      </c>
      <c r="M665" s="503" t="str">
        <f>IF(基本情報入力シート!X704="","",基本情報入力シート!X704)</f>
        <v/>
      </c>
      <c r="N665" s="513" t="str">
        <f>IF(基本情報入力シート!Y704="","",基本情報入力シート!Y704)</f>
        <v/>
      </c>
      <c r="O665" s="606"/>
      <c r="P665" s="610"/>
      <c r="Q665" s="610"/>
      <c r="R665" s="614" t="e">
        <v>#N/A</v>
      </c>
      <c r="S665" s="618"/>
      <c r="T665" s="623"/>
      <c r="U665" s="623"/>
      <c r="V665" s="627" t="e">
        <v>#N/A</v>
      </c>
      <c r="W665" s="634"/>
      <c r="X665" s="638"/>
      <c r="Y665" s="614" t="e">
        <v>#N/A</v>
      </c>
      <c r="Z665" s="614"/>
      <c r="AA665" s="618"/>
      <c r="AB665" s="637"/>
      <c r="AC665" s="651" t="e">
        <v>#N/A</v>
      </c>
      <c r="AD665" s="653" t="str">
        <f t="shared" si="20"/>
        <v/>
      </c>
      <c r="AE665" s="583" t="str">
        <f t="shared" si="21"/>
        <v/>
      </c>
      <c r="AF665" s="654" t="str">
        <f>IF(O665="","",'別紙様式3-2（４・５月）'!O667&amp;'別紙様式3-2（４・５月）'!P667&amp;'別紙様式3-2（４・５月）'!Q667&amp;"から"&amp;O665)</f>
        <v/>
      </c>
      <c r="AG665" s="654" t="str">
        <f>IF(OR(W665="",W665="―"),"",'別紙様式3-2（４・５月）'!O667&amp;'別紙様式3-2（４・５月）'!P667&amp;'別紙様式3-2（４・５月）'!Q667&amp;"から"&amp;W665)</f>
        <v/>
      </c>
    </row>
    <row r="666" spans="1:33" ht="24.9" customHeight="1">
      <c r="A666" s="592">
        <v>653</v>
      </c>
      <c r="B666" s="488" t="str">
        <f>IF(基本情報入力シート!C705="","",基本情報入力シート!C705)</f>
        <v/>
      </c>
      <c r="C666" s="488"/>
      <c r="D666" s="488"/>
      <c r="E666" s="488"/>
      <c r="F666" s="488"/>
      <c r="G666" s="488"/>
      <c r="H666" s="488"/>
      <c r="I666" s="488"/>
      <c r="J666" s="495" t="str">
        <f>IF(基本情報入力シート!M705="","",基本情報入力シート!M705)</f>
        <v/>
      </c>
      <c r="K666" s="495" t="str">
        <f>IF(基本情報入力シート!R705="","",基本情報入力シート!R705)</f>
        <v/>
      </c>
      <c r="L666" s="495" t="str">
        <f>IF(基本情報入力シート!W705="","",基本情報入力シート!W705)</f>
        <v/>
      </c>
      <c r="M666" s="503" t="str">
        <f>IF(基本情報入力シート!X705="","",基本情報入力シート!X705)</f>
        <v/>
      </c>
      <c r="N666" s="513" t="str">
        <f>IF(基本情報入力シート!Y705="","",基本情報入力シート!Y705)</f>
        <v/>
      </c>
      <c r="O666" s="606"/>
      <c r="P666" s="610"/>
      <c r="Q666" s="610"/>
      <c r="R666" s="614" t="e">
        <v>#N/A</v>
      </c>
      <c r="S666" s="618"/>
      <c r="T666" s="623"/>
      <c r="U666" s="623"/>
      <c r="V666" s="627" t="e">
        <v>#N/A</v>
      </c>
      <c r="W666" s="634"/>
      <c r="X666" s="638"/>
      <c r="Y666" s="614" t="e">
        <v>#N/A</v>
      </c>
      <c r="Z666" s="614"/>
      <c r="AA666" s="618"/>
      <c r="AB666" s="637"/>
      <c r="AC666" s="651" t="e">
        <v>#N/A</v>
      </c>
      <c r="AD666" s="653" t="str">
        <f t="shared" si="20"/>
        <v/>
      </c>
      <c r="AE666" s="583" t="str">
        <f t="shared" si="21"/>
        <v/>
      </c>
      <c r="AF666" s="654" t="str">
        <f>IF(O666="","",'別紙様式3-2（４・５月）'!O668&amp;'別紙様式3-2（４・５月）'!P668&amp;'別紙様式3-2（４・５月）'!Q668&amp;"から"&amp;O666)</f>
        <v/>
      </c>
      <c r="AG666" s="654" t="str">
        <f>IF(OR(W666="",W666="―"),"",'別紙様式3-2（４・５月）'!O668&amp;'別紙様式3-2（４・５月）'!P668&amp;'別紙様式3-2（４・５月）'!Q668&amp;"から"&amp;W666)</f>
        <v/>
      </c>
    </row>
    <row r="667" spans="1:33" ht="24.9" customHeight="1">
      <c r="A667" s="592">
        <v>654</v>
      </c>
      <c r="B667" s="488" t="str">
        <f>IF(基本情報入力シート!C706="","",基本情報入力シート!C706)</f>
        <v/>
      </c>
      <c r="C667" s="488"/>
      <c r="D667" s="488"/>
      <c r="E667" s="488"/>
      <c r="F667" s="488"/>
      <c r="G667" s="488"/>
      <c r="H667" s="488"/>
      <c r="I667" s="488"/>
      <c r="J667" s="495" t="str">
        <f>IF(基本情報入力シート!M706="","",基本情報入力シート!M706)</f>
        <v/>
      </c>
      <c r="K667" s="495" t="str">
        <f>IF(基本情報入力シート!R706="","",基本情報入力シート!R706)</f>
        <v/>
      </c>
      <c r="L667" s="495" t="str">
        <f>IF(基本情報入力シート!W706="","",基本情報入力シート!W706)</f>
        <v/>
      </c>
      <c r="M667" s="503" t="str">
        <f>IF(基本情報入力シート!X706="","",基本情報入力シート!X706)</f>
        <v/>
      </c>
      <c r="N667" s="513" t="str">
        <f>IF(基本情報入力シート!Y706="","",基本情報入力シート!Y706)</f>
        <v/>
      </c>
      <c r="O667" s="606"/>
      <c r="P667" s="610"/>
      <c r="Q667" s="610"/>
      <c r="R667" s="614" t="e">
        <v>#N/A</v>
      </c>
      <c r="S667" s="618"/>
      <c r="T667" s="623"/>
      <c r="U667" s="623"/>
      <c r="V667" s="627" t="e">
        <v>#N/A</v>
      </c>
      <c r="W667" s="634"/>
      <c r="X667" s="638"/>
      <c r="Y667" s="614" t="e">
        <v>#N/A</v>
      </c>
      <c r="Z667" s="614"/>
      <c r="AA667" s="618"/>
      <c r="AB667" s="637"/>
      <c r="AC667" s="651" t="e">
        <v>#N/A</v>
      </c>
      <c r="AD667" s="653" t="str">
        <f t="shared" si="20"/>
        <v/>
      </c>
      <c r="AE667" s="583" t="str">
        <f t="shared" si="21"/>
        <v/>
      </c>
      <c r="AF667" s="654" t="str">
        <f>IF(O667="","",'別紙様式3-2（４・５月）'!O669&amp;'別紙様式3-2（４・５月）'!P669&amp;'別紙様式3-2（４・５月）'!Q669&amp;"から"&amp;O667)</f>
        <v/>
      </c>
      <c r="AG667" s="654" t="str">
        <f>IF(OR(W667="",W667="―"),"",'別紙様式3-2（４・５月）'!O669&amp;'別紙様式3-2（４・５月）'!P669&amp;'別紙様式3-2（４・５月）'!Q669&amp;"から"&amp;W667)</f>
        <v/>
      </c>
    </row>
    <row r="668" spans="1:33" ht="24.9" customHeight="1">
      <c r="A668" s="592">
        <v>655</v>
      </c>
      <c r="B668" s="488" t="str">
        <f>IF(基本情報入力シート!C707="","",基本情報入力シート!C707)</f>
        <v/>
      </c>
      <c r="C668" s="488"/>
      <c r="D668" s="488"/>
      <c r="E668" s="488"/>
      <c r="F668" s="488"/>
      <c r="G668" s="488"/>
      <c r="H668" s="488"/>
      <c r="I668" s="488"/>
      <c r="J668" s="495" t="str">
        <f>IF(基本情報入力シート!M707="","",基本情報入力シート!M707)</f>
        <v/>
      </c>
      <c r="K668" s="495" t="str">
        <f>IF(基本情報入力シート!R707="","",基本情報入力シート!R707)</f>
        <v/>
      </c>
      <c r="L668" s="495" t="str">
        <f>IF(基本情報入力シート!W707="","",基本情報入力シート!W707)</f>
        <v/>
      </c>
      <c r="M668" s="503" t="str">
        <f>IF(基本情報入力シート!X707="","",基本情報入力シート!X707)</f>
        <v/>
      </c>
      <c r="N668" s="513" t="str">
        <f>IF(基本情報入力シート!Y707="","",基本情報入力シート!Y707)</f>
        <v/>
      </c>
      <c r="O668" s="606"/>
      <c r="P668" s="610"/>
      <c r="Q668" s="610"/>
      <c r="R668" s="614" t="e">
        <v>#N/A</v>
      </c>
      <c r="S668" s="618"/>
      <c r="T668" s="623"/>
      <c r="U668" s="623"/>
      <c r="V668" s="627" t="e">
        <v>#N/A</v>
      </c>
      <c r="W668" s="634"/>
      <c r="X668" s="638"/>
      <c r="Y668" s="614" t="e">
        <v>#N/A</v>
      </c>
      <c r="Z668" s="614"/>
      <c r="AA668" s="618"/>
      <c r="AB668" s="637"/>
      <c r="AC668" s="651" t="e">
        <v>#N/A</v>
      </c>
      <c r="AD668" s="653" t="str">
        <f t="shared" si="20"/>
        <v/>
      </c>
      <c r="AE668" s="583" t="str">
        <f t="shared" si="21"/>
        <v/>
      </c>
      <c r="AF668" s="654" t="str">
        <f>IF(O668="","",'別紙様式3-2（４・５月）'!O670&amp;'別紙様式3-2（４・５月）'!P670&amp;'別紙様式3-2（４・５月）'!Q670&amp;"から"&amp;O668)</f>
        <v/>
      </c>
      <c r="AG668" s="654" t="str">
        <f>IF(OR(W668="",W668="―"),"",'別紙様式3-2（４・５月）'!O670&amp;'別紙様式3-2（４・５月）'!P670&amp;'別紙様式3-2（４・５月）'!Q670&amp;"から"&amp;W668)</f>
        <v/>
      </c>
    </row>
    <row r="669" spans="1:33" ht="24.9" customHeight="1">
      <c r="A669" s="592">
        <v>656</v>
      </c>
      <c r="B669" s="488" t="str">
        <f>IF(基本情報入力シート!C708="","",基本情報入力シート!C708)</f>
        <v/>
      </c>
      <c r="C669" s="488"/>
      <c r="D669" s="488"/>
      <c r="E669" s="488"/>
      <c r="F669" s="488"/>
      <c r="G669" s="488"/>
      <c r="H669" s="488"/>
      <c r="I669" s="488"/>
      <c r="J669" s="495" t="str">
        <f>IF(基本情報入力シート!M708="","",基本情報入力シート!M708)</f>
        <v/>
      </c>
      <c r="K669" s="495" t="str">
        <f>IF(基本情報入力シート!R708="","",基本情報入力シート!R708)</f>
        <v/>
      </c>
      <c r="L669" s="495" t="str">
        <f>IF(基本情報入力シート!W708="","",基本情報入力シート!W708)</f>
        <v/>
      </c>
      <c r="M669" s="503" t="str">
        <f>IF(基本情報入力シート!X708="","",基本情報入力シート!X708)</f>
        <v/>
      </c>
      <c r="N669" s="513" t="str">
        <f>IF(基本情報入力シート!Y708="","",基本情報入力シート!Y708)</f>
        <v/>
      </c>
      <c r="O669" s="606"/>
      <c r="P669" s="610"/>
      <c r="Q669" s="610"/>
      <c r="R669" s="614" t="e">
        <v>#N/A</v>
      </c>
      <c r="S669" s="618"/>
      <c r="T669" s="623"/>
      <c r="U669" s="623"/>
      <c r="V669" s="627" t="e">
        <v>#N/A</v>
      </c>
      <c r="W669" s="634"/>
      <c r="X669" s="638"/>
      <c r="Y669" s="614" t="e">
        <v>#N/A</v>
      </c>
      <c r="Z669" s="614"/>
      <c r="AA669" s="618"/>
      <c r="AB669" s="637"/>
      <c r="AC669" s="651" t="e">
        <v>#N/A</v>
      </c>
      <c r="AD669" s="653" t="str">
        <f t="shared" si="20"/>
        <v/>
      </c>
      <c r="AE669" s="583" t="str">
        <f t="shared" si="21"/>
        <v/>
      </c>
      <c r="AF669" s="654" t="str">
        <f>IF(O669="","",'別紙様式3-2（４・５月）'!O671&amp;'別紙様式3-2（４・５月）'!P671&amp;'別紙様式3-2（４・５月）'!Q671&amp;"から"&amp;O669)</f>
        <v/>
      </c>
      <c r="AG669" s="654" t="str">
        <f>IF(OR(W669="",W669="―"),"",'別紙様式3-2（４・５月）'!O671&amp;'別紙様式3-2（４・５月）'!P671&amp;'別紙様式3-2（４・５月）'!Q671&amp;"から"&amp;W669)</f>
        <v/>
      </c>
    </row>
    <row r="670" spans="1:33" ht="24.9" customHeight="1">
      <c r="A670" s="592">
        <v>657</v>
      </c>
      <c r="B670" s="488" t="str">
        <f>IF(基本情報入力シート!C709="","",基本情報入力シート!C709)</f>
        <v/>
      </c>
      <c r="C670" s="488"/>
      <c r="D670" s="488"/>
      <c r="E670" s="488"/>
      <c r="F670" s="488"/>
      <c r="G670" s="488"/>
      <c r="H670" s="488"/>
      <c r="I670" s="488"/>
      <c r="J670" s="495" t="str">
        <f>IF(基本情報入力シート!M709="","",基本情報入力シート!M709)</f>
        <v/>
      </c>
      <c r="K670" s="495" t="str">
        <f>IF(基本情報入力シート!R709="","",基本情報入力シート!R709)</f>
        <v/>
      </c>
      <c r="L670" s="495" t="str">
        <f>IF(基本情報入力シート!W709="","",基本情報入力シート!W709)</f>
        <v/>
      </c>
      <c r="M670" s="503" t="str">
        <f>IF(基本情報入力シート!X709="","",基本情報入力シート!X709)</f>
        <v/>
      </c>
      <c r="N670" s="513" t="str">
        <f>IF(基本情報入力シート!Y709="","",基本情報入力シート!Y709)</f>
        <v/>
      </c>
      <c r="O670" s="606"/>
      <c r="P670" s="610"/>
      <c r="Q670" s="610"/>
      <c r="R670" s="614" t="e">
        <v>#N/A</v>
      </c>
      <c r="S670" s="618"/>
      <c r="T670" s="623"/>
      <c r="U670" s="623"/>
      <c r="V670" s="627" t="e">
        <v>#N/A</v>
      </c>
      <c r="W670" s="634"/>
      <c r="X670" s="638"/>
      <c r="Y670" s="614" t="e">
        <v>#N/A</v>
      </c>
      <c r="Z670" s="614"/>
      <c r="AA670" s="618"/>
      <c r="AB670" s="637"/>
      <c r="AC670" s="651" t="e">
        <v>#N/A</v>
      </c>
      <c r="AD670" s="653" t="str">
        <f t="shared" si="20"/>
        <v/>
      </c>
      <c r="AE670" s="583" t="str">
        <f t="shared" si="21"/>
        <v/>
      </c>
      <c r="AF670" s="654" t="str">
        <f>IF(O670="","",'別紙様式3-2（４・５月）'!O672&amp;'別紙様式3-2（４・５月）'!P672&amp;'別紙様式3-2（４・５月）'!Q672&amp;"から"&amp;O670)</f>
        <v/>
      </c>
      <c r="AG670" s="654" t="str">
        <f>IF(OR(W670="",W670="―"),"",'別紙様式3-2（４・５月）'!O672&amp;'別紙様式3-2（４・５月）'!P672&amp;'別紙様式3-2（４・５月）'!Q672&amp;"から"&amp;W670)</f>
        <v/>
      </c>
    </row>
    <row r="671" spans="1:33" ht="24.9" customHeight="1">
      <c r="A671" s="592">
        <v>658</v>
      </c>
      <c r="B671" s="488" t="str">
        <f>IF(基本情報入力シート!C710="","",基本情報入力シート!C710)</f>
        <v/>
      </c>
      <c r="C671" s="488"/>
      <c r="D671" s="488"/>
      <c r="E671" s="488"/>
      <c r="F671" s="488"/>
      <c r="G671" s="488"/>
      <c r="H671" s="488"/>
      <c r="I671" s="488"/>
      <c r="J671" s="495" t="str">
        <f>IF(基本情報入力シート!M710="","",基本情報入力シート!M710)</f>
        <v/>
      </c>
      <c r="K671" s="495" t="str">
        <f>IF(基本情報入力シート!R710="","",基本情報入力シート!R710)</f>
        <v/>
      </c>
      <c r="L671" s="495" t="str">
        <f>IF(基本情報入力シート!W710="","",基本情報入力シート!W710)</f>
        <v/>
      </c>
      <c r="M671" s="503" t="str">
        <f>IF(基本情報入力シート!X710="","",基本情報入力シート!X710)</f>
        <v/>
      </c>
      <c r="N671" s="513" t="str">
        <f>IF(基本情報入力シート!Y710="","",基本情報入力シート!Y710)</f>
        <v/>
      </c>
      <c r="O671" s="606"/>
      <c r="P671" s="610"/>
      <c r="Q671" s="610"/>
      <c r="R671" s="614" t="e">
        <v>#N/A</v>
      </c>
      <c r="S671" s="618"/>
      <c r="T671" s="623"/>
      <c r="U671" s="623"/>
      <c r="V671" s="627" t="e">
        <v>#N/A</v>
      </c>
      <c r="W671" s="634"/>
      <c r="X671" s="638"/>
      <c r="Y671" s="614" t="e">
        <v>#N/A</v>
      </c>
      <c r="Z671" s="614"/>
      <c r="AA671" s="618"/>
      <c r="AB671" s="637"/>
      <c r="AC671" s="651" t="e">
        <v>#N/A</v>
      </c>
      <c r="AD671" s="653" t="str">
        <f t="shared" si="20"/>
        <v/>
      </c>
      <c r="AE671" s="583" t="str">
        <f t="shared" si="21"/>
        <v/>
      </c>
      <c r="AF671" s="654" t="str">
        <f>IF(O671="","",'別紙様式3-2（４・５月）'!O673&amp;'別紙様式3-2（４・５月）'!P673&amp;'別紙様式3-2（４・５月）'!Q673&amp;"から"&amp;O671)</f>
        <v/>
      </c>
      <c r="AG671" s="654" t="str">
        <f>IF(OR(W671="",W671="―"),"",'別紙様式3-2（４・５月）'!O673&amp;'別紙様式3-2（４・５月）'!P673&amp;'別紙様式3-2（４・５月）'!Q673&amp;"から"&amp;W671)</f>
        <v/>
      </c>
    </row>
    <row r="672" spans="1:33" ht="24.9" customHeight="1">
      <c r="A672" s="592">
        <v>659</v>
      </c>
      <c r="B672" s="488" t="str">
        <f>IF(基本情報入力シート!C711="","",基本情報入力シート!C711)</f>
        <v/>
      </c>
      <c r="C672" s="488"/>
      <c r="D672" s="488"/>
      <c r="E672" s="488"/>
      <c r="F672" s="488"/>
      <c r="G672" s="488"/>
      <c r="H672" s="488"/>
      <c r="I672" s="488"/>
      <c r="J672" s="495" t="str">
        <f>IF(基本情報入力シート!M711="","",基本情報入力シート!M711)</f>
        <v/>
      </c>
      <c r="K672" s="495" t="str">
        <f>IF(基本情報入力シート!R711="","",基本情報入力シート!R711)</f>
        <v/>
      </c>
      <c r="L672" s="495" t="str">
        <f>IF(基本情報入力シート!W711="","",基本情報入力シート!W711)</f>
        <v/>
      </c>
      <c r="M672" s="503" t="str">
        <f>IF(基本情報入力シート!X711="","",基本情報入力シート!X711)</f>
        <v/>
      </c>
      <c r="N672" s="513" t="str">
        <f>IF(基本情報入力シート!Y711="","",基本情報入力シート!Y711)</f>
        <v/>
      </c>
      <c r="O672" s="606"/>
      <c r="P672" s="610"/>
      <c r="Q672" s="610"/>
      <c r="R672" s="614" t="e">
        <v>#N/A</v>
      </c>
      <c r="S672" s="618"/>
      <c r="T672" s="623"/>
      <c r="U672" s="623"/>
      <c r="V672" s="627" t="e">
        <v>#N/A</v>
      </c>
      <c r="W672" s="634"/>
      <c r="X672" s="638"/>
      <c r="Y672" s="614" t="e">
        <v>#N/A</v>
      </c>
      <c r="Z672" s="614"/>
      <c r="AA672" s="618"/>
      <c r="AB672" s="637"/>
      <c r="AC672" s="651" t="e">
        <v>#N/A</v>
      </c>
      <c r="AD672" s="653" t="str">
        <f t="shared" si="20"/>
        <v/>
      </c>
      <c r="AE672" s="583" t="str">
        <f t="shared" si="21"/>
        <v/>
      </c>
      <c r="AF672" s="654" t="str">
        <f>IF(O672="","",'別紙様式3-2（４・５月）'!O674&amp;'別紙様式3-2（４・５月）'!P674&amp;'別紙様式3-2（４・５月）'!Q674&amp;"から"&amp;O672)</f>
        <v/>
      </c>
      <c r="AG672" s="654" t="str">
        <f>IF(OR(W672="",W672="―"),"",'別紙様式3-2（４・５月）'!O674&amp;'別紙様式3-2（４・５月）'!P674&amp;'別紙様式3-2（４・５月）'!Q674&amp;"から"&amp;W672)</f>
        <v/>
      </c>
    </row>
    <row r="673" spans="1:33" ht="24.9" customHeight="1">
      <c r="A673" s="592">
        <v>660</v>
      </c>
      <c r="B673" s="488" t="str">
        <f>IF(基本情報入力シート!C712="","",基本情報入力シート!C712)</f>
        <v/>
      </c>
      <c r="C673" s="488"/>
      <c r="D673" s="488"/>
      <c r="E673" s="488"/>
      <c r="F673" s="488"/>
      <c r="G673" s="488"/>
      <c r="H673" s="488"/>
      <c r="I673" s="488"/>
      <c r="J673" s="495" t="str">
        <f>IF(基本情報入力シート!M712="","",基本情報入力シート!M712)</f>
        <v/>
      </c>
      <c r="K673" s="495" t="str">
        <f>IF(基本情報入力シート!R712="","",基本情報入力シート!R712)</f>
        <v/>
      </c>
      <c r="L673" s="495" t="str">
        <f>IF(基本情報入力シート!W712="","",基本情報入力シート!W712)</f>
        <v/>
      </c>
      <c r="M673" s="503" t="str">
        <f>IF(基本情報入力シート!X712="","",基本情報入力シート!X712)</f>
        <v/>
      </c>
      <c r="N673" s="513" t="str">
        <f>IF(基本情報入力シート!Y712="","",基本情報入力シート!Y712)</f>
        <v/>
      </c>
      <c r="O673" s="606"/>
      <c r="P673" s="610"/>
      <c r="Q673" s="610"/>
      <c r="R673" s="614" t="e">
        <v>#N/A</v>
      </c>
      <c r="S673" s="618"/>
      <c r="T673" s="623"/>
      <c r="U673" s="623"/>
      <c r="V673" s="627" t="e">
        <v>#N/A</v>
      </c>
      <c r="W673" s="634"/>
      <c r="X673" s="638"/>
      <c r="Y673" s="614" t="e">
        <v>#N/A</v>
      </c>
      <c r="Z673" s="614"/>
      <c r="AA673" s="618"/>
      <c r="AB673" s="637"/>
      <c r="AC673" s="651" t="e">
        <v>#N/A</v>
      </c>
      <c r="AD673" s="653" t="str">
        <f t="shared" si="20"/>
        <v/>
      </c>
      <c r="AE673" s="583" t="str">
        <f t="shared" si="21"/>
        <v/>
      </c>
      <c r="AF673" s="654" t="str">
        <f>IF(O673="","",'別紙様式3-2（４・５月）'!O675&amp;'別紙様式3-2（４・５月）'!P675&amp;'別紙様式3-2（４・５月）'!Q675&amp;"から"&amp;O673)</f>
        <v/>
      </c>
      <c r="AG673" s="654" t="str">
        <f>IF(OR(W673="",W673="―"),"",'別紙様式3-2（４・５月）'!O675&amp;'別紙様式3-2（４・５月）'!P675&amp;'別紙様式3-2（４・５月）'!Q675&amp;"から"&amp;W673)</f>
        <v/>
      </c>
    </row>
    <row r="674" spans="1:33" ht="24.9" customHeight="1">
      <c r="A674" s="592">
        <v>661</v>
      </c>
      <c r="B674" s="488" t="str">
        <f>IF(基本情報入力シート!C713="","",基本情報入力シート!C713)</f>
        <v/>
      </c>
      <c r="C674" s="488"/>
      <c r="D674" s="488"/>
      <c r="E674" s="488"/>
      <c r="F674" s="488"/>
      <c r="G674" s="488"/>
      <c r="H674" s="488"/>
      <c r="I674" s="488"/>
      <c r="J674" s="495" t="str">
        <f>IF(基本情報入力シート!M713="","",基本情報入力シート!M713)</f>
        <v/>
      </c>
      <c r="K674" s="495" t="str">
        <f>IF(基本情報入力シート!R713="","",基本情報入力シート!R713)</f>
        <v/>
      </c>
      <c r="L674" s="495" t="str">
        <f>IF(基本情報入力シート!W713="","",基本情報入力シート!W713)</f>
        <v/>
      </c>
      <c r="M674" s="503" t="str">
        <f>IF(基本情報入力シート!X713="","",基本情報入力シート!X713)</f>
        <v/>
      </c>
      <c r="N674" s="513" t="str">
        <f>IF(基本情報入力シート!Y713="","",基本情報入力シート!Y713)</f>
        <v/>
      </c>
      <c r="O674" s="606"/>
      <c r="P674" s="610"/>
      <c r="Q674" s="610"/>
      <c r="R674" s="614" t="e">
        <v>#N/A</v>
      </c>
      <c r="S674" s="618"/>
      <c r="T674" s="623"/>
      <c r="U674" s="623"/>
      <c r="V674" s="627" t="e">
        <v>#N/A</v>
      </c>
      <c r="W674" s="634"/>
      <c r="X674" s="638"/>
      <c r="Y674" s="614" t="e">
        <v>#N/A</v>
      </c>
      <c r="Z674" s="614"/>
      <c r="AA674" s="618"/>
      <c r="AB674" s="637"/>
      <c r="AC674" s="651" t="e">
        <v>#N/A</v>
      </c>
      <c r="AD674" s="653" t="str">
        <f t="shared" si="20"/>
        <v/>
      </c>
      <c r="AE674" s="583" t="str">
        <f t="shared" si="21"/>
        <v/>
      </c>
      <c r="AF674" s="654" t="str">
        <f>IF(O674="","",'別紙様式3-2（４・５月）'!O676&amp;'別紙様式3-2（４・５月）'!P676&amp;'別紙様式3-2（４・５月）'!Q676&amp;"から"&amp;O674)</f>
        <v/>
      </c>
      <c r="AG674" s="654" t="str">
        <f>IF(OR(W674="",W674="―"),"",'別紙様式3-2（４・５月）'!O676&amp;'別紙様式3-2（４・５月）'!P676&amp;'別紙様式3-2（４・５月）'!Q676&amp;"から"&amp;W674)</f>
        <v/>
      </c>
    </row>
    <row r="675" spans="1:33" ht="24.9" customHeight="1">
      <c r="A675" s="592">
        <v>662</v>
      </c>
      <c r="B675" s="488" t="str">
        <f>IF(基本情報入力シート!C714="","",基本情報入力シート!C714)</f>
        <v/>
      </c>
      <c r="C675" s="488"/>
      <c r="D675" s="488"/>
      <c r="E675" s="488"/>
      <c r="F675" s="488"/>
      <c r="G675" s="488"/>
      <c r="H675" s="488"/>
      <c r="I675" s="488"/>
      <c r="J675" s="495" t="str">
        <f>IF(基本情報入力シート!M714="","",基本情報入力シート!M714)</f>
        <v/>
      </c>
      <c r="K675" s="495" t="str">
        <f>IF(基本情報入力シート!R714="","",基本情報入力シート!R714)</f>
        <v/>
      </c>
      <c r="L675" s="495" t="str">
        <f>IF(基本情報入力シート!W714="","",基本情報入力シート!W714)</f>
        <v/>
      </c>
      <c r="M675" s="503" t="str">
        <f>IF(基本情報入力シート!X714="","",基本情報入力シート!X714)</f>
        <v/>
      </c>
      <c r="N675" s="513" t="str">
        <f>IF(基本情報入力シート!Y714="","",基本情報入力シート!Y714)</f>
        <v/>
      </c>
      <c r="O675" s="606"/>
      <c r="P675" s="610"/>
      <c r="Q675" s="610"/>
      <c r="R675" s="614" t="e">
        <v>#N/A</v>
      </c>
      <c r="S675" s="618"/>
      <c r="T675" s="623"/>
      <c r="U675" s="623"/>
      <c r="V675" s="627" t="e">
        <v>#N/A</v>
      </c>
      <c r="W675" s="634"/>
      <c r="X675" s="638"/>
      <c r="Y675" s="614" t="e">
        <v>#N/A</v>
      </c>
      <c r="Z675" s="614"/>
      <c r="AA675" s="618"/>
      <c r="AB675" s="637"/>
      <c r="AC675" s="651" t="e">
        <v>#N/A</v>
      </c>
      <c r="AD675" s="653" t="str">
        <f t="shared" si="20"/>
        <v/>
      </c>
      <c r="AE675" s="583" t="str">
        <f t="shared" si="21"/>
        <v/>
      </c>
      <c r="AF675" s="654" t="str">
        <f>IF(O675="","",'別紙様式3-2（４・５月）'!O677&amp;'別紙様式3-2（４・５月）'!P677&amp;'別紙様式3-2（４・５月）'!Q677&amp;"から"&amp;O675)</f>
        <v/>
      </c>
      <c r="AG675" s="654" t="str">
        <f>IF(OR(W675="",W675="―"),"",'別紙様式3-2（４・５月）'!O677&amp;'別紙様式3-2（４・５月）'!P677&amp;'別紙様式3-2（４・５月）'!Q677&amp;"から"&amp;W675)</f>
        <v/>
      </c>
    </row>
    <row r="676" spans="1:33" ht="24.9" customHeight="1">
      <c r="A676" s="592">
        <v>663</v>
      </c>
      <c r="B676" s="488" t="str">
        <f>IF(基本情報入力シート!C715="","",基本情報入力シート!C715)</f>
        <v/>
      </c>
      <c r="C676" s="488"/>
      <c r="D676" s="488"/>
      <c r="E676" s="488"/>
      <c r="F676" s="488"/>
      <c r="G676" s="488"/>
      <c r="H676" s="488"/>
      <c r="I676" s="488"/>
      <c r="J676" s="495" t="str">
        <f>IF(基本情報入力シート!M715="","",基本情報入力シート!M715)</f>
        <v/>
      </c>
      <c r="K676" s="495" t="str">
        <f>IF(基本情報入力シート!R715="","",基本情報入力シート!R715)</f>
        <v/>
      </c>
      <c r="L676" s="495" t="str">
        <f>IF(基本情報入力シート!W715="","",基本情報入力シート!W715)</f>
        <v/>
      </c>
      <c r="M676" s="503" t="str">
        <f>IF(基本情報入力シート!X715="","",基本情報入力シート!X715)</f>
        <v/>
      </c>
      <c r="N676" s="513" t="str">
        <f>IF(基本情報入力シート!Y715="","",基本情報入力シート!Y715)</f>
        <v/>
      </c>
      <c r="O676" s="606"/>
      <c r="P676" s="610"/>
      <c r="Q676" s="610"/>
      <c r="R676" s="614" t="e">
        <v>#N/A</v>
      </c>
      <c r="S676" s="618"/>
      <c r="T676" s="623"/>
      <c r="U676" s="623"/>
      <c r="V676" s="627" t="e">
        <v>#N/A</v>
      </c>
      <c r="W676" s="634"/>
      <c r="X676" s="638"/>
      <c r="Y676" s="614" t="e">
        <v>#N/A</v>
      </c>
      <c r="Z676" s="614"/>
      <c r="AA676" s="618"/>
      <c r="AB676" s="637"/>
      <c r="AC676" s="651" t="e">
        <v>#N/A</v>
      </c>
      <c r="AD676" s="653" t="str">
        <f t="shared" si="20"/>
        <v/>
      </c>
      <c r="AE676" s="583" t="str">
        <f t="shared" si="21"/>
        <v/>
      </c>
      <c r="AF676" s="654" t="str">
        <f>IF(O676="","",'別紙様式3-2（４・５月）'!O678&amp;'別紙様式3-2（４・５月）'!P678&amp;'別紙様式3-2（４・５月）'!Q678&amp;"から"&amp;O676)</f>
        <v/>
      </c>
      <c r="AG676" s="654" t="str">
        <f>IF(OR(W676="",W676="―"),"",'別紙様式3-2（４・５月）'!O678&amp;'別紙様式3-2（４・５月）'!P678&amp;'別紙様式3-2（４・５月）'!Q678&amp;"から"&amp;W676)</f>
        <v/>
      </c>
    </row>
    <row r="677" spans="1:33" ht="24.9" customHeight="1">
      <c r="A677" s="592">
        <v>664</v>
      </c>
      <c r="B677" s="488" t="str">
        <f>IF(基本情報入力シート!C716="","",基本情報入力シート!C716)</f>
        <v/>
      </c>
      <c r="C677" s="488"/>
      <c r="D677" s="488"/>
      <c r="E677" s="488"/>
      <c r="F677" s="488"/>
      <c r="G677" s="488"/>
      <c r="H677" s="488"/>
      <c r="I677" s="488"/>
      <c r="J677" s="495" t="str">
        <f>IF(基本情報入力シート!M716="","",基本情報入力シート!M716)</f>
        <v/>
      </c>
      <c r="K677" s="495" t="str">
        <f>IF(基本情報入力シート!R716="","",基本情報入力シート!R716)</f>
        <v/>
      </c>
      <c r="L677" s="495" t="str">
        <f>IF(基本情報入力シート!W716="","",基本情報入力シート!W716)</f>
        <v/>
      </c>
      <c r="M677" s="503" t="str">
        <f>IF(基本情報入力シート!X716="","",基本情報入力シート!X716)</f>
        <v/>
      </c>
      <c r="N677" s="513" t="str">
        <f>IF(基本情報入力シート!Y716="","",基本情報入力シート!Y716)</f>
        <v/>
      </c>
      <c r="O677" s="606"/>
      <c r="P677" s="610"/>
      <c r="Q677" s="610"/>
      <c r="R677" s="614" t="e">
        <v>#N/A</v>
      </c>
      <c r="S677" s="618"/>
      <c r="T677" s="623"/>
      <c r="U677" s="623"/>
      <c r="V677" s="627" t="e">
        <v>#N/A</v>
      </c>
      <c r="W677" s="634"/>
      <c r="X677" s="638"/>
      <c r="Y677" s="614" t="e">
        <v>#N/A</v>
      </c>
      <c r="Z677" s="614"/>
      <c r="AA677" s="618"/>
      <c r="AB677" s="637"/>
      <c r="AC677" s="651" t="e">
        <v>#N/A</v>
      </c>
      <c r="AD677" s="653" t="str">
        <f t="shared" si="20"/>
        <v/>
      </c>
      <c r="AE677" s="583" t="str">
        <f t="shared" si="21"/>
        <v/>
      </c>
      <c r="AF677" s="654" t="str">
        <f>IF(O677="","",'別紙様式3-2（４・５月）'!O679&amp;'別紙様式3-2（４・５月）'!P679&amp;'別紙様式3-2（４・５月）'!Q679&amp;"から"&amp;O677)</f>
        <v/>
      </c>
      <c r="AG677" s="654" t="str">
        <f>IF(OR(W677="",W677="―"),"",'別紙様式3-2（４・５月）'!O679&amp;'別紙様式3-2（４・５月）'!P679&amp;'別紙様式3-2（４・５月）'!Q679&amp;"から"&amp;W677)</f>
        <v/>
      </c>
    </row>
    <row r="678" spans="1:33" ht="24.9" customHeight="1">
      <c r="A678" s="592">
        <v>665</v>
      </c>
      <c r="B678" s="488" t="str">
        <f>IF(基本情報入力シート!C717="","",基本情報入力シート!C717)</f>
        <v/>
      </c>
      <c r="C678" s="488"/>
      <c r="D678" s="488"/>
      <c r="E678" s="488"/>
      <c r="F678" s="488"/>
      <c r="G678" s="488"/>
      <c r="H678" s="488"/>
      <c r="I678" s="488"/>
      <c r="J678" s="495" t="str">
        <f>IF(基本情報入力シート!M717="","",基本情報入力シート!M717)</f>
        <v/>
      </c>
      <c r="K678" s="495" t="str">
        <f>IF(基本情報入力シート!R717="","",基本情報入力シート!R717)</f>
        <v/>
      </c>
      <c r="L678" s="495" t="str">
        <f>IF(基本情報入力シート!W717="","",基本情報入力シート!W717)</f>
        <v/>
      </c>
      <c r="M678" s="503" t="str">
        <f>IF(基本情報入力シート!X717="","",基本情報入力シート!X717)</f>
        <v/>
      </c>
      <c r="N678" s="513" t="str">
        <f>IF(基本情報入力シート!Y717="","",基本情報入力シート!Y717)</f>
        <v/>
      </c>
      <c r="O678" s="606"/>
      <c r="P678" s="610"/>
      <c r="Q678" s="610"/>
      <c r="R678" s="614" t="e">
        <v>#N/A</v>
      </c>
      <c r="S678" s="618"/>
      <c r="T678" s="623"/>
      <c r="U678" s="623"/>
      <c r="V678" s="627" t="e">
        <v>#N/A</v>
      </c>
      <c r="W678" s="634"/>
      <c r="X678" s="638"/>
      <c r="Y678" s="614" t="e">
        <v>#N/A</v>
      </c>
      <c r="Z678" s="614"/>
      <c r="AA678" s="618"/>
      <c r="AB678" s="637"/>
      <c r="AC678" s="651" t="e">
        <v>#N/A</v>
      </c>
      <c r="AD678" s="653" t="str">
        <f t="shared" si="20"/>
        <v/>
      </c>
      <c r="AE678" s="583" t="str">
        <f t="shared" si="21"/>
        <v/>
      </c>
      <c r="AF678" s="654" t="str">
        <f>IF(O678="","",'別紙様式3-2（４・５月）'!O680&amp;'別紙様式3-2（４・５月）'!P680&amp;'別紙様式3-2（４・５月）'!Q680&amp;"から"&amp;O678)</f>
        <v/>
      </c>
      <c r="AG678" s="654" t="str">
        <f>IF(OR(W678="",W678="―"),"",'別紙様式3-2（４・５月）'!O680&amp;'別紙様式3-2（４・５月）'!P680&amp;'別紙様式3-2（４・５月）'!Q680&amp;"から"&amp;W678)</f>
        <v/>
      </c>
    </row>
    <row r="679" spans="1:33" ht="24.9" customHeight="1">
      <c r="A679" s="592">
        <v>666</v>
      </c>
      <c r="B679" s="488" t="str">
        <f>IF(基本情報入力シート!C718="","",基本情報入力シート!C718)</f>
        <v/>
      </c>
      <c r="C679" s="488"/>
      <c r="D679" s="488"/>
      <c r="E679" s="488"/>
      <c r="F679" s="488"/>
      <c r="G679" s="488"/>
      <c r="H679" s="488"/>
      <c r="I679" s="488"/>
      <c r="J679" s="495" t="str">
        <f>IF(基本情報入力シート!M718="","",基本情報入力シート!M718)</f>
        <v/>
      </c>
      <c r="K679" s="495" t="str">
        <f>IF(基本情報入力シート!R718="","",基本情報入力シート!R718)</f>
        <v/>
      </c>
      <c r="L679" s="495" t="str">
        <f>IF(基本情報入力シート!W718="","",基本情報入力シート!W718)</f>
        <v/>
      </c>
      <c r="M679" s="503" t="str">
        <f>IF(基本情報入力シート!X718="","",基本情報入力シート!X718)</f>
        <v/>
      </c>
      <c r="N679" s="513" t="str">
        <f>IF(基本情報入力シート!Y718="","",基本情報入力シート!Y718)</f>
        <v/>
      </c>
      <c r="O679" s="606"/>
      <c r="P679" s="610"/>
      <c r="Q679" s="610"/>
      <c r="R679" s="614" t="e">
        <v>#N/A</v>
      </c>
      <c r="S679" s="618"/>
      <c r="T679" s="623"/>
      <c r="U679" s="623"/>
      <c r="V679" s="627" t="e">
        <v>#N/A</v>
      </c>
      <c r="W679" s="634"/>
      <c r="X679" s="638"/>
      <c r="Y679" s="614" t="e">
        <v>#N/A</v>
      </c>
      <c r="Z679" s="614"/>
      <c r="AA679" s="618"/>
      <c r="AB679" s="637"/>
      <c r="AC679" s="651" t="e">
        <v>#N/A</v>
      </c>
      <c r="AD679" s="653" t="str">
        <f t="shared" si="20"/>
        <v/>
      </c>
      <c r="AE679" s="583" t="str">
        <f t="shared" si="21"/>
        <v/>
      </c>
      <c r="AF679" s="654" t="str">
        <f>IF(O679="","",'別紙様式3-2（４・５月）'!O681&amp;'別紙様式3-2（４・５月）'!P681&amp;'別紙様式3-2（４・５月）'!Q681&amp;"から"&amp;O679)</f>
        <v/>
      </c>
      <c r="AG679" s="654" t="str">
        <f>IF(OR(W679="",W679="―"),"",'別紙様式3-2（４・５月）'!O681&amp;'別紙様式3-2（４・５月）'!P681&amp;'別紙様式3-2（４・５月）'!Q681&amp;"から"&amp;W679)</f>
        <v/>
      </c>
    </row>
    <row r="680" spans="1:33" ht="24.9" customHeight="1">
      <c r="A680" s="592">
        <v>667</v>
      </c>
      <c r="B680" s="488" t="str">
        <f>IF(基本情報入力シート!C719="","",基本情報入力シート!C719)</f>
        <v/>
      </c>
      <c r="C680" s="488"/>
      <c r="D680" s="488"/>
      <c r="E680" s="488"/>
      <c r="F680" s="488"/>
      <c r="G680" s="488"/>
      <c r="H680" s="488"/>
      <c r="I680" s="488"/>
      <c r="J680" s="495" t="str">
        <f>IF(基本情報入力シート!M719="","",基本情報入力シート!M719)</f>
        <v/>
      </c>
      <c r="K680" s="495" t="str">
        <f>IF(基本情報入力シート!R719="","",基本情報入力シート!R719)</f>
        <v/>
      </c>
      <c r="L680" s="495" t="str">
        <f>IF(基本情報入力シート!W719="","",基本情報入力シート!W719)</f>
        <v/>
      </c>
      <c r="M680" s="503" t="str">
        <f>IF(基本情報入力シート!X719="","",基本情報入力シート!X719)</f>
        <v/>
      </c>
      <c r="N680" s="513" t="str">
        <f>IF(基本情報入力シート!Y719="","",基本情報入力シート!Y719)</f>
        <v/>
      </c>
      <c r="O680" s="606"/>
      <c r="P680" s="610"/>
      <c r="Q680" s="610"/>
      <c r="R680" s="614" t="e">
        <v>#N/A</v>
      </c>
      <c r="S680" s="618"/>
      <c r="T680" s="623"/>
      <c r="U680" s="623"/>
      <c r="V680" s="627" t="e">
        <v>#N/A</v>
      </c>
      <c r="W680" s="634"/>
      <c r="X680" s="638"/>
      <c r="Y680" s="614" t="e">
        <v>#N/A</v>
      </c>
      <c r="Z680" s="614"/>
      <c r="AA680" s="618"/>
      <c r="AB680" s="637"/>
      <c r="AC680" s="651" t="e">
        <v>#N/A</v>
      </c>
      <c r="AD680" s="653" t="str">
        <f t="shared" si="20"/>
        <v/>
      </c>
      <c r="AE680" s="583" t="str">
        <f t="shared" si="21"/>
        <v/>
      </c>
      <c r="AF680" s="654" t="str">
        <f>IF(O680="","",'別紙様式3-2（４・５月）'!O682&amp;'別紙様式3-2（４・５月）'!P682&amp;'別紙様式3-2（４・５月）'!Q682&amp;"から"&amp;O680)</f>
        <v/>
      </c>
      <c r="AG680" s="654" t="str">
        <f>IF(OR(W680="",W680="―"),"",'別紙様式3-2（４・５月）'!O682&amp;'別紙様式3-2（４・５月）'!P682&amp;'別紙様式3-2（４・５月）'!Q682&amp;"から"&amp;W680)</f>
        <v/>
      </c>
    </row>
    <row r="681" spans="1:33" ht="24.9" customHeight="1">
      <c r="A681" s="592">
        <v>668</v>
      </c>
      <c r="B681" s="488" t="str">
        <f>IF(基本情報入力シート!C720="","",基本情報入力シート!C720)</f>
        <v/>
      </c>
      <c r="C681" s="488"/>
      <c r="D681" s="488"/>
      <c r="E681" s="488"/>
      <c r="F681" s="488"/>
      <c r="G681" s="488"/>
      <c r="H681" s="488"/>
      <c r="I681" s="488"/>
      <c r="J681" s="495" t="str">
        <f>IF(基本情報入力シート!M720="","",基本情報入力シート!M720)</f>
        <v/>
      </c>
      <c r="K681" s="495" t="str">
        <f>IF(基本情報入力シート!R720="","",基本情報入力シート!R720)</f>
        <v/>
      </c>
      <c r="L681" s="495" t="str">
        <f>IF(基本情報入力シート!W720="","",基本情報入力シート!W720)</f>
        <v/>
      </c>
      <c r="M681" s="503" t="str">
        <f>IF(基本情報入力シート!X720="","",基本情報入力シート!X720)</f>
        <v/>
      </c>
      <c r="N681" s="513" t="str">
        <f>IF(基本情報入力シート!Y720="","",基本情報入力シート!Y720)</f>
        <v/>
      </c>
      <c r="O681" s="606"/>
      <c r="P681" s="610"/>
      <c r="Q681" s="610"/>
      <c r="R681" s="614" t="e">
        <v>#N/A</v>
      </c>
      <c r="S681" s="618"/>
      <c r="T681" s="623"/>
      <c r="U681" s="623"/>
      <c r="V681" s="627" t="e">
        <v>#N/A</v>
      </c>
      <c r="W681" s="634"/>
      <c r="X681" s="638"/>
      <c r="Y681" s="614" t="e">
        <v>#N/A</v>
      </c>
      <c r="Z681" s="614"/>
      <c r="AA681" s="618"/>
      <c r="AB681" s="637"/>
      <c r="AC681" s="651" t="e">
        <v>#N/A</v>
      </c>
      <c r="AD681" s="653" t="str">
        <f t="shared" si="20"/>
        <v/>
      </c>
      <c r="AE681" s="583" t="str">
        <f t="shared" si="21"/>
        <v/>
      </c>
      <c r="AF681" s="654" t="str">
        <f>IF(O681="","",'別紙様式3-2（４・５月）'!O683&amp;'別紙様式3-2（４・５月）'!P683&amp;'別紙様式3-2（４・５月）'!Q683&amp;"から"&amp;O681)</f>
        <v/>
      </c>
      <c r="AG681" s="654" t="str">
        <f>IF(OR(W681="",W681="―"),"",'別紙様式3-2（４・５月）'!O683&amp;'別紙様式3-2（４・５月）'!P683&amp;'別紙様式3-2（４・５月）'!Q683&amp;"から"&amp;W681)</f>
        <v/>
      </c>
    </row>
    <row r="682" spans="1:33" ht="24.9" customHeight="1">
      <c r="A682" s="592">
        <v>669</v>
      </c>
      <c r="B682" s="488" t="str">
        <f>IF(基本情報入力シート!C721="","",基本情報入力シート!C721)</f>
        <v/>
      </c>
      <c r="C682" s="488"/>
      <c r="D682" s="488"/>
      <c r="E682" s="488"/>
      <c r="F682" s="488"/>
      <c r="G682" s="488"/>
      <c r="H682" s="488"/>
      <c r="I682" s="488"/>
      <c r="J682" s="495" t="str">
        <f>IF(基本情報入力シート!M721="","",基本情報入力シート!M721)</f>
        <v/>
      </c>
      <c r="K682" s="495" t="str">
        <f>IF(基本情報入力シート!R721="","",基本情報入力シート!R721)</f>
        <v/>
      </c>
      <c r="L682" s="495" t="str">
        <f>IF(基本情報入力シート!W721="","",基本情報入力シート!W721)</f>
        <v/>
      </c>
      <c r="M682" s="503" t="str">
        <f>IF(基本情報入力シート!X721="","",基本情報入力シート!X721)</f>
        <v/>
      </c>
      <c r="N682" s="513" t="str">
        <f>IF(基本情報入力シート!Y721="","",基本情報入力シート!Y721)</f>
        <v/>
      </c>
      <c r="O682" s="606"/>
      <c r="P682" s="610"/>
      <c r="Q682" s="610"/>
      <c r="R682" s="614" t="e">
        <v>#N/A</v>
      </c>
      <c r="S682" s="618"/>
      <c r="T682" s="623"/>
      <c r="U682" s="623"/>
      <c r="V682" s="627" t="e">
        <v>#N/A</v>
      </c>
      <c r="W682" s="634"/>
      <c r="X682" s="638"/>
      <c r="Y682" s="614" t="e">
        <v>#N/A</v>
      </c>
      <c r="Z682" s="614"/>
      <c r="AA682" s="618"/>
      <c r="AB682" s="637"/>
      <c r="AC682" s="651" t="e">
        <v>#N/A</v>
      </c>
      <c r="AD682" s="653" t="str">
        <f t="shared" si="20"/>
        <v/>
      </c>
      <c r="AE682" s="583" t="str">
        <f t="shared" si="21"/>
        <v/>
      </c>
      <c r="AF682" s="654" t="str">
        <f>IF(O682="","",'別紙様式3-2（４・５月）'!O684&amp;'別紙様式3-2（４・５月）'!P684&amp;'別紙様式3-2（４・５月）'!Q684&amp;"から"&amp;O682)</f>
        <v/>
      </c>
      <c r="AG682" s="654" t="str">
        <f>IF(OR(W682="",W682="―"),"",'別紙様式3-2（４・５月）'!O684&amp;'別紙様式3-2（４・５月）'!P684&amp;'別紙様式3-2（４・５月）'!Q684&amp;"から"&amp;W682)</f>
        <v/>
      </c>
    </row>
    <row r="683" spans="1:33" ht="24.9" customHeight="1">
      <c r="A683" s="592">
        <v>670</v>
      </c>
      <c r="B683" s="488" t="str">
        <f>IF(基本情報入力シート!C722="","",基本情報入力シート!C722)</f>
        <v/>
      </c>
      <c r="C683" s="488"/>
      <c r="D683" s="488"/>
      <c r="E683" s="488"/>
      <c r="F683" s="488"/>
      <c r="G683" s="488"/>
      <c r="H683" s="488"/>
      <c r="I683" s="488"/>
      <c r="J683" s="495" t="str">
        <f>IF(基本情報入力シート!M722="","",基本情報入力シート!M722)</f>
        <v/>
      </c>
      <c r="K683" s="495" t="str">
        <f>IF(基本情報入力シート!R722="","",基本情報入力シート!R722)</f>
        <v/>
      </c>
      <c r="L683" s="495" t="str">
        <f>IF(基本情報入力シート!W722="","",基本情報入力シート!W722)</f>
        <v/>
      </c>
      <c r="M683" s="503" t="str">
        <f>IF(基本情報入力シート!X722="","",基本情報入力シート!X722)</f>
        <v/>
      </c>
      <c r="N683" s="513" t="str">
        <f>IF(基本情報入力シート!Y722="","",基本情報入力シート!Y722)</f>
        <v/>
      </c>
      <c r="O683" s="606"/>
      <c r="P683" s="610"/>
      <c r="Q683" s="610"/>
      <c r="R683" s="614" t="e">
        <v>#N/A</v>
      </c>
      <c r="S683" s="618"/>
      <c r="T683" s="623"/>
      <c r="U683" s="623"/>
      <c r="V683" s="627" t="e">
        <v>#N/A</v>
      </c>
      <c r="W683" s="634"/>
      <c r="X683" s="638"/>
      <c r="Y683" s="614" t="e">
        <v>#N/A</v>
      </c>
      <c r="Z683" s="614"/>
      <c r="AA683" s="618"/>
      <c r="AB683" s="637"/>
      <c r="AC683" s="651" t="e">
        <v>#N/A</v>
      </c>
      <c r="AD683" s="653" t="str">
        <f t="shared" si="20"/>
        <v/>
      </c>
      <c r="AE683" s="583" t="str">
        <f t="shared" si="21"/>
        <v/>
      </c>
      <c r="AF683" s="654" t="str">
        <f>IF(O683="","",'別紙様式3-2（４・５月）'!O685&amp;'別紙様式3-2（４・５月）'!P685&amp;'別紙様式3-2（４・５月）'!Q685&amp;"から"&amp;O683)</f>
        <v/>
      </c>
      <c r="AG683" s="654" t="str">
        <f>IF(OR(W683="",W683="―"),"",'別紙様式3-2（４・５月）'!O685&amp;'別紙様式3-2（４・５月）'!P685&amp;'別紙様式3-2（４・５月）'!Q685&amp;"から"&amp;W683)</f>
        <v/>
      </c>
    </row>
    <row r="684" spans="1:33" ht="24.9" customHeight="1">
      <c r="A684" s="592">
        <v>671</v>
      </c>
      <c r="B684" s="488" t="str">
        <f>IF(基本情報入力シート!C723="","",基本情報入力シート!C723)</f>
        <v/>
      </c>
      <c r="C684" s="488"/>
      <c r="D684" s="488"/>
      <c r="E684" s="488"/>
      <c r="F684" s="488"/>
      <c r="G684" s="488"/>
      <c r="H684" s="488"/>
      <c r="I684" s="488"/>
      <c r="J684" s="495" t="str">
        <f>IF(基本情報入力シート!M723="","",基本情報入力シート!M723)</f>
        <v/>
      </c>
      <c r="K684" s="495" t="str">
        <f>IF(基本情報入力シート!R723="","",基本情報入力シート!R723)</f>
        <v/>
      </c>
      <c r="L684" s="495" t="str">
        <f>IF(基本情報入力シート!W723="","",基本情報入力シート!W723)</f>
        <v/>
      </c>
      <c r="M684" s="503" t="str">
        <f>IF(基本情報入力シート!X723="","",基本情報入力シート!X723)</f>
        <v/>
      </c>
      <c r="N684" s="513" t="str">
        <f>IF(基本情報入力シート!Y723="","",基本情報入力シート!Y723)</f>
        <v/>
      </c>
      <c r="O684" s="606"/>
      <c r="P684" s="610"/>
      <c r="Q684" s="610"/>
      <c r="R684" s="614" t="e">
        <v>#N/A</v>
      </c>
      <c r="S684" s="618"/>
      <c r="T684" s="623"/>
      <c r="U684" s="623"/>
      <c r="V684" s="627" t="e">
        <v>#N/A</v>
      </c>
      <c r="W684" s="634"/>
      <c r="X684" s="638"/>
      <c r="Y684" s="614" t="e">
        <v>#N/A</v>
      </c>
      <c r="Z684" s="614"/>
      <c r="AA684" s="618"/>
      <c r="AB684" s="637"/>
      <c r="AC684" s="651" t="e">
        <v>#N/A</v>
      </c>
      <c r="AD684" s="653" t="str">
        <f t="shared" si="20"/>
        <v/>
      </c>
      <c r="AE684" s="583" t="str">
        <f t="shared" si="21"/>
        <v/>
      </c>
      <c r="AF684" s="654" t="str">
        <f>IF(O684="","",'別紙様式3-2（４・５月）'!O686&amp;'別紙様式3-2（４・５月）'!P686&amp;'別紙様式3-2（４・５月）'!Q686&amp;"から"&amp;O684)</f>
        <v/>
      </c>
      <c r="AG684" s="654" t="str">
        <f>IF(OR(W684="",W684="―"),"",'別紙様式3-2（４・５月）'!O686&amp;'別紙様式3-2（４・５月）'!P686&amp;'別紙様式3-2（４・５月）'!Q686&amp;"から"&amp;W684)</f>
        <v/>
      </c>
    </row>
    <row r="685" spans="1:33" ht="24.9" customHeight="1">
      <c r="A685" s="592">
        <v>672</v>
      </c>
      <c r="B685" s="488" t="str">
        <f>IF(基本情報入力シート!C724="","",基本情報入力シート!C724)</f>
        <v/>
      </c>
      <c r="C685" s="488"/>
      <c r="D685" s="488"/>
      <c r="E685" s="488"/>
      <c r="F685" s="488"/>
      <c r="G685" s="488"/>
      <c r="H685" s="488"/>
      <c r="I685" s="488"/>
      <c r="J685" s="495" t="str">
        <f>IF(基本情報入力シート!M724="","",基本情報入力シート!M724)</f>
        <v/>
      </c>
      <c r="K685" s="495" t="str">
        <f>IF(基本情報入力シート!R724="","",基本情報入力シート!R724)</f>
        <v/>
      </c>
      <c r="L685" s="495" t="str">
        <f>IF(基本情報入力シート!W724="","",基本情報入力シート!W724)</f>
        <v/>
      </c>
      <c r="M685" s="503" t="str">
        <f>IF(基本情報入力シート!X724="","",基本情報入力シート!X724)</f>
        <v/>
      </c>
      <c r="N685" s="513" t="str">
        <f>IF(基本情報入力シート!Y724="","",基本情報入力シート!Y724)</f>
        <v/>
      </c>
      <c r="O685" s="606"/>
      <c r="P685" s="610"/>
      <c r="Q685" s="610"/>
      <c r="R685" s="614" t="e">
        <v>#N/A</v>
      </c>
      <c r="S685" s="618"/>
      <c r="T685" s="623"/>
      <c r="U685" s="623"/>
      <c r="V685" s="627" t="e">
        <v>#N/A</v>
      </c>
      <c r="W685" s="634"/>
      <c r="X685" s="638"/>
      <c r="Y685" s="614" t="e">
        <v>#N/A</v>
      </c>
      <c r="Z685" s="614"/>
      <c r="AA685" s="618"/>
      <c r="AB685" s="637"/>
      <c r="AC685" s="651" t="e">
        <v>#N/A</v>
      </c>
      <c r="AD685" s="653" t="str">
        <f t="shared" si="20"/>
        <v/>
      </c>
      <c r="AE685" s="583" t="str">
        <f t="shared" si="21"/>
        <v/>
      </c>
      <c r="AF685" s="654" t="str">
        <f>IF(O685="","",'別紙様式3-2（４・５月）'!O687&amp;'別紙様式3-2（４・５月）'!P687&amp;'別紙様式3-2（４・５月）'!Q687&amp;"から"&amp;O685)</f>
        <v/>
      </c>
      <c r="AG685" s="654" t="str">
        <f>IF(OR(W685="",W685="―"),"",'別紙様式3-2（４・５月）'!O687&amp;'別紙様式3-2（４・５月）'!P687&amp;'別紙様式3-2（４・５月）'!Q687&amp;"から"&amp;W685)</f>
        <v/>
      </c>
    </row>
    <row r="686" spans="1:33" ht="24.9" customHeight="1">
      <c r="A686" s="592">
        <v>673</v>
      </c>
      <c r="B686" s="488" t="str">
        <f>IF(基本情報入力シート!C725="","",基本情報入力シート!C725)</f>
        <v/>
      </c>
      <c r="C686" s="488"/>
      <c r="D686" s="488"/>
      <c r="E686" s="488"/>
      <c r="F686" s="488"/>
      <c r="G686" s="488"/>
      <c r="H686" s="488"/>
      <c r="I686" s="488"/>
      <c r="J686" s="495" t="str">
        <f>IF(基本情報入力シート!M725="","",基本情報入力シート!M725)</f>
        <v/>
      </c>
      <c r="K686" s="495" t="str">
        <f>IF(基本情報入力シート!R725="","",基本情報入力シート!R725)</f>
        <v/>
      </c>
      <c r="L686" s="495" t="str">
        <f>IF(基本情報入力シート!W725="","",基本情報入力シート!W725)</f>
        <v/>
      </c>
      <c r="M686" s="503" t="str">
        <f>IF(基本情報入力シート!X725="","",基本情報入力シート!X725)</f>
        <v/>
      </c>
      <c r="N686" s="513" t="str">
        <f>IF(基本情報入力シート!Y725="","",基本情報入力シート!Y725)</f>
        <v/>
      </c>
      <c r="O686" s="606"/>
      <c r="P686" s="610"/>
      <c r="Q686" s="610"/>
      <c r="R686" s="614" t="e">
        <v>#N/A</v>
      </c>
      <c r="S686" s="618"/>
      <c r="T686" s="623"/>
      <c r="U686" s="623"/>
      <c r="V686" s="627" t="e">
        <v>#N/A</v>
      </c>
      <c r="W686" s="634"/>
      <c r="X686" s="638"/>
      <c r="Y686" s="614" t="e">
        <v>#N/A</v>
      </c>
      <c r="Z686" s="614"/>
      <c r="AA686" s="618"/>
      <c r="AB686" s="637"/>
      <c r="AC686" s="651" t="e">
        <v>#N/A</v>
      </c>
      <c r="AD686" s="653" t="str">
        <f t="shared" si="20"/>
        <v/>
      </c>
      <c r="AE686" s="583" t="str">
        <f t="shared" si="21"/>
        <v/>
      </c>
      <c r="AF686" s="654" t="str">
        <f>IF(O686="","",'別紙様式3-2（４・５月）'!O688&amp;'別紙様式3-2（４・５月）'!P688&amp;'別紙様式3-2（４・５月）'!Q688&amp;"から"&amp;O686)</f>
        <v/>
      </c>
      <c r="AG686" s="654" t="str">
        <f>IF(OR(W686="",W686="―"),"",'別紙様式3-2（４・５月）'!O688&amp;'別紙様式3-2（４・５月）'!P688&amp;'別紙様式3-2（４・５月）'!Q688&amp;"から"&amp;W686)</f>
        <v/>
      </c>
    </row>
    <row r="687" spans="1:33" ht="24.9" customHeight="1">
      <c r="A687" s="592">
        <v>674</v>
      </c>
      <c r="B687" s="488" t="str">
        <f>IF(基本情報入力シート!C726="","",基本情報入力シート!C726)</f>
        <v/>
      </c>
      <c r="C687" s="488"/>
      <c r="D687" s="488"/>
      <c r="E687" s="488"/>
      <c r="F687" s="488"/>
      <c r="G687" s="488"/>
      <c r="H687" s="488"/>
      <c r="I687" s="488"/>
      <c r="J687" s="495" t="str">
        <f>IF(基本情報入力シート!M726="","",基本情報入力シート!M726)</f>
        <v/>
      </c>
      <c r="K687" s="495" t="str">
        <f>IF(基本情報入力シート!R726="","",基本情報入力シート!R726)</f>
        <v/>
      </c>
      <c r="L687" s="495" t="str">
        <f>IF(基本情報入力シート!W726="","",基本情報入力シート!W726)</f>
        <v/>
      </c>
      <c r="M687" s="503" t="str">
        <f>IF(基本情報入力シート!X726="","",基本情報入力シート!X726)</f>
        <v/>
      </c>
      <c r="N687" s="513" t="str">
        <f>IF(基本情報入力シート!Y726="","",基本情報入力シート!Y726)</f>
        <v/>
      </c>
      <c r="O687" s="606"/>
      <c r="P687" s="610"/>
      <c r="Q687" s="610"/>
      <c r="R687" s="614" t="e">
        <v>#N/A</v>
      </c>
      <c r="S687" s="618"/>
      <c r="T687" s="623"/>
      <c r="U687" s="623"/>
      <c r="V687" s="627" t="e">
        <v>#N/A</v>
      </c>
      <c r="W687" s="634"/>
      <c r="X687" s="638"/>
      <c r="Y687" s="614" t="e">
        <v>#N/A</v>
      </c>
      <c r="Z687" s="614"/>
      <c r="AA687" s="618"/>
      <c r="AB687" s="637"/>
      <c r="AC687" s="651" t="e">
        <v>#N/A</v>
      </c>
      <c r="AD687" s="653" t="str">
        <f t="shared" si="20"/>
        <v/>
      </c>
      <c r="AE687" s="583" t="str">
        <f t="shared" si="21"/>
        <v/>
      </c>
      <c r="AF687" s="654" t="str">
        <f>IF(O687="","",'別紙様式3-2（４・５月）'!O689&amp;'別紙様式3-2（４・５月）'!P689&amp;'別紙様式3-2（４・５月）'!Q689&amp;"から"&amp;O687)</f>
        <v/>
      </c>
      <c r="AG687" s="654" t="str">
        <f>IF(OR(W687="",W687="―"),"",'別紙様式3-2（４・５月）'!O689&amp;'別紙様式3-2（４・５月）'!P689&amp;'別紙様式3-2（４・５月）'!Q689&amp;"から"&amp;W687)</f>
        <v/>
      </c>
    </row>
    <row r="688" spans="1:33" ht="24.9" customHeight="1">
      <c r="A688" s="592">
        <v>675</v>
      </c>
      <c r="B688" s="488" t="str">
        <f>IF(基本情報入力シート!C727="","",基本情報入力シート!C727)</f>
        <v/>
      </c>
      <c r="C688" s="488"/>
      <c r="D688" s="488"/>
      <c r="E688" s="488"/>
      <c r="F688" s="488"/>
      <c r="G688" s="488"/>
      <c r="H688" s="488"/>
      <c r="I688" s="488"/>
      <c r="J688" s="495" t="str">
        <f>IF(基本情報入力シート!M727="","",基本情報入力シート!M727)</f>
        <v/>
      </c>
      <c r="K688" s="495" t="str">
        <f>IF(基本情報入力シート!R727="","",基本情報入力シート!R727)</f>
        <v/>
      </c>
      <c r="L688" s="495" t="str">
        <f>IF(基本情報入力シート!W727="","",基本情報入力シート!W727)</f>
        <v/>
      </c>
      <c r="M688" s="503" t="str">
        <f>IF(基本情報入力シート!X727="","",基本情報入力シート!X727)</f>
        <v/>
      </c>
      <c r="N688" s="513" t="str">
        <f>IF(基本情報入力シート!Y727="","",基本情報入力シート!Y727)</f>
        <v/>
      </c>
      <c r="O688" s="606"/>
      <c r="P688" s="610"/>
      <c r="Q688" s="610"/>
      <c r="R688" s="614" t="e">
        <v>#N/A</v>
      </c>
      <c r="S688" s="618"/>
      <c r="T688" s="623"/>
      <c r="U688" s="623"/>
      <c r="V688" s="627" t="e">
        <v>#N/A</v>
      </c>
      <c r="W688" s="634"/>
      <c r="X688" s="638"/>
      <c r="Y688" s="614" t="e">
        <v>#N/A</v>
      </c>
      <c r="Z688" s="614"/>
      <c r="AA688" s="618"/>
      <c r="AB688" s="637"/>
      <c r="AC688" s="651" t="e">
        <v>#N/A</v>
      </c>
      <c r="AD688" s="653" t="str">
        <f t="shared" si="20"/>
        <v/>
      </c>
      <c r="AE688" s="583" t="str">
        <f t="shared" si="21"/>
        <v/>
      </c>
      <c r="AF688" s="654" t="str">
        <f>IF(O688="","",'別紙様式3-2（４・５月）'!O690&amp;'別紙様式3-2（４・５月）'!P690&amp;'別紙様式3-2（４・５月）'!Q690&amp;"から"&amp;O688)</f>
        <v/>
      </c>
      <c r="AG688" s="654" t="str">
        <f>IF(OR(W688="",W688="―"),"",'別紙様式3-2（４・５月）'!O690&amp;'別紙様式3-2（４・５月）'!P690&amp;'別紙様式3-2（４・５月）'!Q690&amp;"から"&amp;W688)</f>
        <v/>
      </c>
    </row>
    <row r="689" spans="1:33" ht="24.9" customHeight="1">
      <c r="A689" s="592">
        <v>676</v>
      </c>
      <c r="B689" s="488" t="str">
        <f>IF(基本情報入力シート!C728="","",基本情報入力シート!C728)</f>
        <v/>
      </c>
      <c r="C689" s="488"/>
      <c r="D689" s="488"/>
      <c r="E689" s="488"/>
      <c r="F689" s="488"/>
      <c r="G689" s="488"/>
      <c r="H689" s="488"/>
      <c r="I689" s="488"/>
      <c r="J689" s="495" t="str">
        <f>IF(基本情報入力シート!M728="","",基本情報入力シート!M728)</f>
        <v/>
      </c>
      <c r="K689" s="495" t="str">
        <f>IF(基本情報入力シート!R728="","",基本情報入力シート!R728)</f>
        <v/>
      </c>
      <c r="L689" s="495" t="str">
        <f>IF(基本情報入力シート!W728="","",基本情報入力シート!W728)</f>
        <v/>
      </c>
      <c r="M689" s="503" t="str">
        <f>IF(基本情報入力シート!X728="","",基本情報入力シート!X728)</f>
        <v/>
      </c>
      <c r="N689" s="513" t="str">
        <f>IF(基本情報入力シート!Y728="","",基本情報入力シート!Y728)</f>
        <v/>
      </c>
      <c r="O689" s="606"/>
      <c r="P689" s="610"/>
      <c r="Q689" s="610"/>
      <c r="R689" s="614" t="e">
        <v>#N/A</v>
      </c>
      <c r="S689" s="618"/>
      <c r="T689" s="623"/>
      <c r="U689" s="623"/>
      <c r="V689" s="627" t="e">
        <v>#N/A</v>
      </c>
      <c r="W689" s="634"/>
      <c r="X689" s="638"/>
      <c r="Y689" s="614" t="e">
        <v>#N/A</v>
      </c>
      <c r="Z689" s="614"/>
      <c r="AA689" s="618"/>
      <c r="AB689" s="637"/>
      <c r="AC689" s="651" t="e">
        <v>#N/A</v>
      </c>
      <c r="AD689" s="653" t="str">
        <f t="shared" si="20"/>
        <v/>
      </c>
      <c r="AE689" s="583" t="str">
        <f t="shared" si="21"/>
        <v/>
      </c>
      <c r="AF689" s="654" t="str">
        <f>IF(O689="","",'別紙様式3-2（４・５月）'!O691&amp;'別紙様式3-2（４・５月）'!P691&amp;'別紙様式3-2（４・５月）'!Q691&amp;"から"&amp;O689)</f>
        <v/>
      </c>
      <c r="AG689" s="654" t="str">
        <f>IF(OR(W689="",W689="―"),"",'別紙様式3-2（４・５月）'!O691&amp;'別紙様式3-2（４・５月）'!P691&amp;'別紙様式3-2（４・５月）'!Q691&amp;"から"&amp;W689)</f>
        <v/>
      </c>
    </row>
    <row r="690" spans="1:33" ht="24.9" customHeight="1">
      <c r="A690" s="592">
        <v>677</v>
      </c>
      <c r="B690" s="488" t="str">
        <f>IF(基本情報入力シート!C729="","",基本情報入力シート!C729)</f>
        <v/>
      </c>
      <c r="C690" s="488"/>
      <c r="D690" s="488"/>
      <c r="E690" s="488"/>
      <c r="F690" s="488"/>
      <c r="G690" s="488"/>
      <c r="H690" s="488"/>
      <c r="I690" s="488"/>
      <c r="J690" s="495" t="str">
        <f>IF(基本情報入力シート!M729="","",基本情報入力シート!M729)</f>
        <v/>
      </c>
      <c r="K690" s="495" t="str">
        <f>IF(基本情報入力シート!R729="","",基本情報入力シート!R729)</f>
        <v/>
      </c>
      <c r="L690" s="495" t="str">
        <f>IF(基本情報入力シート!W729="","",基本情報入力シート!W729)</f>
        <v/>
      </c>
      <c r="M690" s="503" t="str">
        <f>IF(基本情報入力シート!X729="","",基本情報入力シート!X729)</f>
        <v/>
      </c>
      <c r="N690" s="513" t="str">
        <f>IF(基本情報入力シート!Y729="","",基本情報入力シート!Y729)</f>
        <v/>
      </c>
      <c r="O690" s="606"/>
      <c r="P690" s="610"/>
      <c r="Q690" s="610"/>
      <c r="R690" s="614" t="e">
        <v>#N/A</v>
      </c>
      <c r="S690" s="618"/>
      <c r="T690" s="623"/>
      <c r="U690" s="623"/>
      <c r="V690" s="627" t="e">
        <v>#N/A</v>
      </c>
      <c r="W690" s="634"/>
      <c r="X690" s="638"/>
      <c r="Y690" s="614" t="e">
        <v>#N/A</v>
      </c>
      <c r="Z690" s="614"/>
      <c r="AA690" s="618"/>
      <c r="AB690" s="637"/>
      <c r="AC690" s="651" t="e">
        <v>#N/A</v>
      </c>
      <c r="AD690" s="653" t="str">
        <f t="shared" si="20"/>
        <v/>
      </c>
      <c r="AE690" s="583" t="str">
        <f t="shared" si="21"/>
        <v/>
      </c>
      <c r="AF690" s="654" t="str">
        <f>IF(O690="","",'別紙様式3-2（４・５月）'!O692&amp;'別紙様式3-2（４・５月）'!P692&amp;'別紙様式3-2（４・５月）'!Q692&amp;"から"&amp;O690)</f>
        <v/>
      </c>
      <c r="AG690" s="654" t="str">
        <f>IF(OR(W690="",W690="―"),"",'別紙様式3-2（４・５月）'!O692&amp;'別紙様式3-2（４・５月）'!P692&amp;'別紙様式3-2（４・５月）'!Q692&amp;"から"&amp;W690)</f>
        <v/>
      </c>
    </row>
    <row r="691" spans="1:33" ht="24.9" customHeight="1">
      <c r="A691" s="592">
        <v>678</v>
      </c>
      <c r="B691" s="488" t="str">
        <f>IF(基本情報入力シート!C730="","",基本情報入力シート!C730)</f>
        <v/>
      </c>
      <c r="C691" s="488"/>
      <c r="D691" s="488"/>
      <c r="E691" s="488"/>
      <c r="F691" s="488"/>
      <c r="G691" s="488"/>
      <c r="H691" s="488"/>
      <c r="I691" s="488"/>
      <c r="J691" s="495" t="str">
        <f>IF(基本情報入力シート!M730="","",基本情報入力シート!M730)</f>
        <v/>
      </c>
      <c r="K691" s="495" t="str">
        <f>IF(基本情報入力シート!R730="","",基本情報入力シート!R730)</f>
        <v/>
      </c>
      <c r="L691" s="495" t="str">
        <f>IF(基本情報入力シート!W730="","",基本情報入力シート!W730)</f>
        <v/>
      </c>
      <c r="M691" s="503" t="str">
        <f>IF(基本情報入力シート!X730="","",基本情報入力シート!X730)</f>
        <v/>
      </c>
      <c r="N691" s="513" t="str">
        <f>IF(基本情報入力シート!Y730="","",基本情報入力シート!Y730)</f>
        <v/>
      </c>
      <c r="O691" s="606"/>
      <c r="P691" s="610"/>
      <c r="Q691" s="610"/>
      <c r="R691" s="614" t="e">
        <v>#N/A</v>
      </c>
      <c r="S691" s="618"/>
      <c r="T691" s="623"/>
      <c r="U691" s="623"/>
      <c r="V691" s="627" t="e">
        <v>#N/A</v>
      </c>
      <c r="W691" s="634"/>
      <c r="X691" s="638"/>
      <c r="Y691" s="614" t="e">
        <v>#N/A</v>
      </c>
      <c r="Z691" s="614"/>
      <c r="AA691" s="618"/>
      <c r="AB691" s="637"/>
      <c r="AC691" s="651" t="e">
        <v>#N/A</v>
      </c>
      <c r="AD691" s="653" t="str">
        <f t="shared" si="20"/>
        <v/>
      </c>
      <c r="AE691" s="583" t="str">
        <f t="shared" si="21"/>
        <v/>
      </c>
      <c r="AF691" s="654" t="str">
        <f>IF(O691="","",'別紙様式3-2（４・５月）'!O693&amp;'別紙様式3-2（４・５月）'!P693&amp;'別紙様式3-2（４・５月）'!Q693&amp;"から"&amp;O691)</f>
        <v/>
      </c>
      <c r="AG691" s="654" t="str">
        <f>IF(OR(W691="",W691="―"),"",'別紙様式3-2（４・５月）'!O693&amp;'別紙様式3-2（４・５月）'!P693&amp;'別紙様式3-2（４・５月）'!Q693&amp;"から"&amp;W691)</f>
        <v/>
      </c>
    </row>
    <row r="692" spans="1:33" ht="24.9" customHeight="1">
      <c r="A692" s="592">
        <v>679</v>
      </c>
      <c r="B692" s="488" t="str">
        <f>IF(基本情報入力シート!C731="","",基本情報入力シート!C731)</f>
        <v/>
      </c>
      <c r="C692" s="488"/>
      <c r="D692" s="488"/>
      <c r="E692" s="488"/>
      <c r="F692" s="488"/>
      <c r="G692" s="488"/>
      <c r="H692" s="488"/>
      <c r="I692" s="488"/>
      <c r="J692" s="495" t="str">
        <f>IF(基本情報入力シート!M731="","",基本情報入力シート!M731)</f>
        <v/>
      </c>
      <c r="K692" s="495" t="str">
        <f>IF(基本情報入力シート!R731="","",基本情報入力シート!R731)</f>
        <v/>
      </c>
      <c r="L692" s="495" t="str">
        <f>IF(基本情報入力シート!W731="","",基本情報入力シート!W731)</f>
        <v/>
      </c>
      <c r="M692" s="503" t="str">
        <f>IF(基本情報入力シート!X731="","",基本情報入力シート!X731)</f>
        <v/>
      </c>
      <c r="N692" s="513" t="str">
        <f>IF(基本情報入力シート!Y731="","",基本情報入力シート!Y731)</f>
        <v/>
      </c>
      <c r="O692" s="606"/>
      <c r="P692" s="610"/>
      <c r="Q692" s="610"/>
      <c r="R692" s="614" t="e">
        <v>#N/A</v>
      </c>
      <c r="S692" s="618"/>
      <c r="T692" s="623"/>
      <c r="U692" s="623"/>
      <c r="V692" s="627" t="e">
        <v>#N/A</v>
      </c>
      <c r="W692" s="634"/>
      <c r="X692" s="638"/>
      <c r="Y692" s="614" t="e">
        <v>#N/A</v>
      </c>
      <c r="Z692" s="614"/>
      <c r="AA692" s="618"/>
      <c r="AB692" s="637"/>
      <c r="AC692" s="651" t="e">
        <v>#N/A</v>
      </c>
      <c r="AD692" s="653" t="str">
        <f t="shared" si="20"/>
        <v/>
      </c>
      <c r="AE692" s="583" t="str">
        <f t="shared" si="21"/>
        <v/>
      </c>
      <c r="AF692" s="654" t="str">
        <f>IF(O692="","",'別紙様式3-2（４・５月）'!O694&amp;'別紙様式3-2（４・５月）'!P694&amp;'別紙様式3-2（４・５月）'!Q694&amp;"から"&amp;O692)</f>
        <v/>
      </c>
      <c r="AG692" s="654" t="str">
        <f>IF(OR(W692="",W692="―"),"",'別紙様式3-2（４・５月）'!O694&amp;'別紙様式3-2（４・５月）'!P694&amp;'別紙様式3-2（４・５月）'!Q694&amp;"から"&amp;W692)</f>
        <v/>
      </c>
    </row>
    <row r="693" spans="1:33" ht="24.9" customHeight="1">
      <c r="A693" s="592">
        <v>680</v>
      </c>
      <c r="B693" s="488" t="str">
        <f>IF(基本情報入力シート!C732="","",基本情報入力シート!C732)</f>
        <v/>
      </c>
      <c r="C693" s="488"/>
      <c r="D693" s="488"/>
      <c r="E693" s="488"/>
      <c r="F693" s="488"/>
      <c r="G693" s="488"/>
      <c r="H693" s="488"/>
      <c r="I693" s="488"/>
      <c r="J693" s="495" t="str">
        <f>IF(基本情報入力シート!M732="","",基本情報入力シート!M732)</f>
        <v/>
      </c>
      <c r="K693" s="495" t="str">
        <f>IF(基本情報入力シート!R732="","",基本情報入力シート!R732)</f>
        <v/>
      </c>
      <c r="L693" s="495" t="str">
        <f>IF(基本情報入力シート!W732="","",基本情報入力シート!W732)</f>
        <v/>
      </c>
      <c r="M693" s="503" t="str">
        <f>IF(基本情報入力シート!X732="","",基本情報入力シート!X732)</f>
        <v/>
      </c>
      <c r="N693" s="513" t="str">
        <f>IF(基本情報入力シート!Y732="","",基本情報入力シート!Y732)</f>
        <v/>
      </c>
      <c r="O693" s="606"/>
      <c r="P693" s="610"/>
      <c r="Q693" s="610"/>
      <c r="R693" s="614" t="e">
        <v>#N/A</v>
      </c>
      <c r="S693" s="618"/>
      <c r="T693" s="623"/>
      <c r="U693" s="623"/>
      <c r="V693" s="627" t="e">
        <v>#N/A</v>
      </c>
      <c r="W693" s="634"/>
      <c r="X693" s="638"/>
      <c r="Y693" s="614" t="e">
        <v>#N/A</v>
      </c>
      <c r="Z693" s="614"/>
      <c r="AA693" s="618"/>
      <c r="AB693" s="637"/>
      <c r="AC693" s="651" t="e">
        <v>#N/A</v>
      </c>
      <c r="AD693" s="653" t="str">
        <f t="shared" si="20"/>
        <v/>
      </c>
      <c r="AE693" s="583" t="str">
        <f t="shared" si="21"/>
        <v/>
      </c>
      <c r="AF693" s="654" t="str">
        <f>IF(O693="","",'別紙様式3-2（４・５月）'!O695&amp;'別紙様式3-2（４・５月）'!P695&amp;'別紙様式3-2（４・５月）'!Q695&amp;"から"&amp;O693)</f>
        <v/>
      </c>
      <c r="AG693" s="654" t="str">
        <f>IF(OR(W693="",W693="―"),"",'別紙様式3-2（４・５月）'!O695&amp;'別紙様式3-2（４・５月）'!P695&amp;'別紙様式3-2（４・５月）'!Q695&amp;"から"&amp;W693)</f>
        <v/>
      </c>
    </row>
    <row r="694" spans="1:33" ht="24.9" customHeight="1">
      <c r="A694" s="592">
        <v>681</v>
      </c>
      <c r="B694" s="488" t="str">
        <f>IF(基本情報入力シート!C733="","",基本情報入力シート!C733)</f>
        <v/>
      </c>
      <c r="C694" s="488"/>
      <c r="D694" s="488"/>
      <c r="E694" s="488"/>
      <c r="F694" s="488"/>
      <c r="G694" s="488"/>
      <c r="H694" s="488"/>
      <c r="I694" s="488"/>
      <c r="J694" s="495" t="str">
        <f>IF(基本情報入力シート!M733="","",基本情報入力シート!M733)</f>
        <v/>
      </c>
      <c r="K694" s="495" t="str">
        <f>IF(基本情報入力シート!R733="","",基本情報入力シート!R733)</f>
        <v/>
      </c>
      <c r="L694" s="495" t="str">
        <f>IF(基本情報入力シート!W733="","",基本情報入力シート!W733)</f>
        <v/>
      </c>
      <c r="M694" s="503" t="str">
        <f>IF(基本情報入力シート!X733="","",基本情報入力シート!X733)</f>
        <v/>
      </c>
      <c r="N694" s="513" t="str">
        <f>IF(基本情報入力シート!Y733="","",基本情報入力シート!Y733)</f>
        <v/>
      </c>
      <c r="O694" s="606"/>
      <c r="P694" s="610"/>
      <c r="Q694" s="610"/>
      <c r="R694" s="614" t="e">
        <v>#N/A</v>
      </c>
      <c r="S694" s="618"/>
      <c r="T694" s="623"/>
      <c r="U694" s="623"/>
      <c r="V694" s="627" t="e">
        <v>#N/A</v>
      </c>
      <c r="W694" s="634"/>
      <c r="X694" s="638"/>
      <c r="Y694" s="614" t="e">
        <v>#N/A</v>
      </c>
      <c r="Z694" s="614"/>
      <c r="AA694" s="618"/>
      <c r="AB694" s="637"/>
      <c r="AC694" s="651" t="e">
        <v>#N/A</v>
      </c>
      <c r="AD694" s="653" t="str">
        <f t="shared" si="20"/>
        <v/>
      </c>
      <c r="AE694" s="583" t="str">
        <f t="shared" si="21"/>
        <v/>
      </c>
      <c r="AF694" s="654" t="str">
        <f>IF(O694="","",'別紙様式3-2（４・５月）'!O696&amp;'別紙様式3-2（４・５月）'!P696&amp;'別紙様式3-2（４・５月）'!Q696&amp;"から"&amp;O694)</f>
        <v/>
      </c>
      <c r="AG694" s="654" t="str">
        <f>IF(OR(W694="",W694="―"),"",'別紙様式3-2（４・５月）'!O696&amp;'別紙様式3-2（４・５月）'!P696&amp;'別紙様式3-2（４・５月）'!Q696&amp;"から"&amp;W694)</f>
        <v/>
      </c>
    </row>
    <row r="695" spans="1:33" ht="24.9" customHeight="1">
      <c r="A695" s="592">
        <v>682</v>
      </c>
      <c r="B695" s="488" t="str">
        <f>IF(基本情報入力シート!C734="","",基本情報入力シート!C734)</f>
        <v/>
      </c>
      <c r="C695" s="488"/>
      <c r="D695" s="488"/>
      <c r="E695" s="488"/>
      <c r="F695" s="488"/>
      <c r="G695" s="488"/>
      <c r="H695" s="488"/>
      <c r="I695" s="488"/>
      <c r="J695" s="495" t="str">
        <f>IF(基本情報入力シート!M734="","",基本情報入力シート!M734)</f>
        <v/>
      </c>
      <c r="K695" s="495" t="str">
        <f>IF(基本情報入力シート!R734="","",基本情報入力シート!R734)</f>
        <v/>
      </c>
      <c r="L695" s="495" t="str">
        <f>IF(基本情報入力シート!W734="","",基本情報入力シート!W734)</f>
        <v/>
      </c>
      <c r="M695" s="503" t="str">
        <f>IF(基本情報入力シート!X734="","",基本情報入力シート!X734)</f>
        <v/>
      </c>
      <c r="N695" s="513" t="str">
        <f>IF(基本情報入力シート!Y734="","",基本情報入力シート!Y734)</f>
        <v/>
      </c>
      <c r="O695" s="606"/>
      <c r="P695" s="610"/>
      <c r="Q695" s="610"/>
      <c r="R695" s="614" t="e">
        <v>#N/A</v>
      </c>
      <c r="S695" s="618"/>
      <c r="T695" s="623"/>
      <c r="U695" s="623"/>
      <c r="V695" s="627" t="e">
        <v>#N/A</v>
      </c>
      <c r="W695" s="634"/>
      <c r="X695" s="638"/>
      <c r="Y695" s="614" t="e">
        <v>#N/A</v>
      </c>
      <c r="Z695" s="614"/>
      <c r="AA695" s="618"/>
      <c r="AB695" s="637"/>
      <c r="AC695" s="651" t="e">
        <v>#N/A</v>
      </c>
      <c r="AD695" s="653" t="str">
        <f t="shared" si="20"/>
        <v/>
      </c>
      <c r="AE695" s="583" t="str">
        <f t="shared" si="21"/>
        <v/>
      </c>
      <c r="AF695" s="654" t="str">
        <f>IF(O695="","",'別紙様式3-2（４・５月）'!O697&amp;'別紙様式3-2（４・５月）'!P697&amp;'別紙様式3-2（４・５月）'!Q697&amp;"から"&amp;O695)</f>
        <v/>
      </c>
      <c r="AG695" s="654" t="str">
        <f>IF(OR(W695="",W695="―"),"",'別紙様式3-2（４・５月）'!O697&amp;'別紙様式3-2（４・５月）'!P697&amp;'別紙様式3-2（４・５月）'!Q697&amp;"から"&amp;W695)</f>
        <v/>
      </c>
    </row>
    <row r="696" spans="1:33" ht="24.9" customHeight="1">
      <c r="A696" s="592">
        <v>683</v>
      </c>
      <c r="B696" s="488" t="str">
        <f>IF(基本情報入力シート!C735="","",基本情報入力シート!C735)</f>
        <v/>
      </c>
      <c r="C696" s="488"/>
      <c r="D696" s="488"/>
      <c r="E696" s="488"/>
      <c r="F696" s="488"/>
      <c r="G696" s="488"/>
      <c r="H696" s="488"/>
      <c r="I696" s="488"/>
      <c r="J696" s="495" t="str">
        <f>IF(基本情報入力シート!M735="","",基本情報入力シート!M735)</f>
        <v/>
      </c>
      <c r="K696" s="495" t="str">
        <f>IF(基本情報入力シート!R735="","",基本情報入力シート!R735)</f>
        <v/>
      </c>
      <c r="L696" s="495" t="str">
        <f>IF(基本情報入力シート!W735="","",基本情報入力シート!W735)</f>
        <v/>
      </c>
      <c r="M696" s="503" t="str">
        <f>IF(基本情報入力シート!X735="","",基本情報入力シート!X735)</f>
        <v/>
      </c>
      <c r="N696" s="513" t="str">
        <f>IF(基本情報入力シート!Y735="","",基本情報入力シート!Y735)</f>
        <v/>
      </c>
      <c r="O696" s="606"/>
      <c r="P696" s="610"/>
      <c r="Q696" s="610"/>
      <c r="R696" s="614" t="e">
        <v>#N/A</v>
      </c>
      <c r="S696" s="618"/>
      <c r="T696" s="623"/>
      <c r="U696" s="623"/>
      <c r="V696" s="627" t="e">
        <v>#N/A</v>
      </c>
      <c r="W696" s="634"/>
      <c r="X696" s="638"/>
      <c r="Y696" s="614" t="e">
        <v>#N/A</v>
      </c>
      <c r="Z696" s="614"/>
      <c r="AA696" s="618"/>
      <c r="AB696" s="637"/>
      <c r="AC696" s="651" t="e">
        <v>#N/A</v>
      </c>
      <c r="AD696" s="653" t="str">
        <f t="shared" si="20"/>
        <v/>
      </c>
      <c r="AE696" s="583" t="str">
        <f t="shared" si="21"/>
        <v/>
      </c>
      <c r="AF696" s="654" t="str">
        <f>IF(O696="","",'別紙様式3-2（４・５月）'!O698&amp;'別紙様式3-2（４・５月）'!P698&amp;'別紙様式3-2（４・５月）'!Q698&amp;"から"&amp;O696)</f>
        <v/>
      </c>
      <c r="AG696" s="654" t="str">
        <f>IF(OR(W696="",W696="―"),"",'別紙様式3-2（４・５月）'!O698&amp;'別紙様式3-2（４・５月）'!P698&amp;'別紙様式3-2（４・５月）'!Q698&amp;"から"&amp;W696)</f>
        <v/>
      </c>
    </row>
    <row r="697" spans="1:33" ht="24.9" customHeight="1">
      <c r="A697" s="592">
        <v>684</v>
      </c>
      <c r="B697" s="488" t="str">
        <f>IF(基本情報入力シート!C736="","",基本情報入力シート!C736)</f>
        <v/>
      </c>
      <c r="C697" s="488"/>
      <c r="D697" s="488"/>
      <c r="E697" s="488"/>
      <c r="F697" s="488"/>
      <c r="G697" s="488"/>
      <c r="H697" s="488"/>
      <c r="I697" s="488"/>
      <c r="J697" s="495" t="str">
        <f>IF(基本情報入力シート!M736="","",基本情報入力シート!M736)</f>
        <v/>
      </c>
      <c r="K697" s="495" t="str">
        <f>IF(基本情報入力シート!R736="","",基本情報入力シート!R736)</f>
        <v/>
      </c>
      <c r="L697" s="495" t="str">
        <f>IF(基本情報入力シート!W736="","",基本情報入力シート!W736)</f>
        <v/>
      </c>
      <c r="M697" s="503" t="str">
        <f>IF(基本情報入力シート!X736="","",基本情報入力シート!X736)</f>
        <v/>
      </c>
      <c r="N697" s="513" t="str">
        <f>IF(基本情報入力シート!Y736="","",基本情報入力シート!Y736)</f>
        <v/>
      </c>
      <c r="O697" s="606"/>
      <c r="P697" s="610"/>
      <c r="Q697" s="610"/>
      <c r="R697" s="614" t="e">
        <v>#N/A</v>
      </c>
      <c r="S697" s="618"/>
      <c r="T697" s="623"/>
      <c r="U697" s="623"/>
      <c r="V697" s="627" t="e">
        <v>#N/A</v>
      </c>
      <c r="W697" s="634"/>
      <c r="X697" s="638"/>
      <c r="Y697" s="614" t="e">
        <v>#N/A</v>
      </c>
      <c r="Z697" s="614"/>
      <c r="AA697" s="618"/>
      <c r="AB697" s="637"/>
      <c r="AC697" s="651" t="e">
        <v>#N/A</v>
      </c>
      <c r="AD697" s="653" t="str">
        <f t="shared" si="20"/>
        <v/>
      </c>
      <c r="AE697" s="583" t="str">
        <f t="shared" si="21"/>
        <v/>
      </c>
      <c r="AF697" s="654" t="str">
        <f>IF(O697="","",'別紙様式3-2（４・５月）'!O699&amp;'別紙様式3-2（４・５月）'!P699&amp;'別紙様式3-2（４・５月）'!Q699&amp;"から"&amp;O697)</f>
        <v/>
      </c>
      <c r="AG697" s="654" t="str">
        <f>IF(OR(W697="",W697="―"),"",'別紙様式3-2（４・５月）'!O699&amp;'別紙様式3-2（４・５月）'!P699&amp;'別紙様式3-2（４・５月）'!Q699&amp;"から"&amp;W697)</f>
        <v/>
      </c>
    </row>
    <row r="698" spans="1:33" ht="24.9" customHeight="1">
      <c r="A698" s="592">
        <v>685</v>
      </c>
      <c r="B698" s="488" t="str">
        <f>IF(基本情報入力シート!C737="","",基本情報入力シート!C737)</f>
        <v/>
      </c>
      <c r="C698" s="488"/>
      <c r="D698" s="488"/>
      <c r="E698" s="488"/>
      <c r="F698" s="488"/>
      <c r="G698" s="488"/>
      <c r="H698" s="488"/>
      <c r="I698" s="488"/>
      <c r="J698" s="495" t="str">
        <f>IF(基本情報入力シート!M737="","",基本情報入力シート!M737)</f>
        <v/>
      </c>
      <c r="K698" s="495" t="str">
        <f>IF(基本情報入力シート!R737="","",基本情報入力シート!R737)</f>
        <v/>
      </c>
      <c r="L698" s="495" t="str">
        <f>IF(基本情報入力シート!W737="","",基本情報入力シート!W737)</f>
        <v/>
      </c>
      <c r="M698" s="503" t="str">
        <f>IF(基本情報入力シート!X737="","",基本情報入力シート!X737)</f>
        <v/>
      </c>
      <c r="N698" s="513" t="str">
        <f>IF(基本情報入力シート!Y737="","",基本情報入力シート!Y737)</f>
        <v/>
      </c>
      <c r="O698" s="606"/>
      <c r="P698" s="610"/>
      <c r="Q698" s="610"/>
      <c r="R698" s="614" t="e">
        <v>#N/A</v>
      </c>
      <c r="S698" s="618"/>
      <c r="T698" s="623"/>
      <c r="U698" s="623"/>
      <c r="V698" s="627" t="e">
        <v>#N/A</v>
      </c>
      <c r="W698" s="634"/>
      <c r="X698" s="638"/>
      <c r="Y698" s="614" t="e">
        <v>#N/A</v>
      </c>
      <c r="Z698" s="614"/>
      <c r="AA698" s="618"/>
      <c r="AB698" s="637"/>
      <c r="AC698" s="651" t="e">
        <v>#N/A</v>
      </c>
      <c r="AD698" s="653" t="str">
        <f t="shared" si="20"/>
        <v/>
      </c>
      <c r="AE698" s="583" t="str">
        <f t="shared" si="21"/>
        <v/>
      </c>
      <c r="AF698" s="654" t="str">
        <f>IF(O698="","",'別紙様式3-2（４・５月）'!O700&amp;'別紙様式3-2（４・５月）'!P700&amp;'別紙様式3-2（４・５月）'!Q700&amp;"から"&amp;O698)</f>
        <v/>
      </c>
      <c r="AG698" s="654" t="str">
        <f>IF(OR(W698="",W698="―"),"",'別紙様式3-2（４・５月）'!O700&amp;'別紙様式3-2（４・５月）'!P700&amp;'別紙様式3-2（４・５月）'!Q700&amp;"から"&amp;W698)</f>
        <v/>
      </c>
    </row>
    <row r="699" spans="1:33" ht="24.9" customHeight="1">
      <c r="A699" s="592">
        <v>686</v>
      </c>
      <c r="B699" s="488" t="str">
        <f>IF(基本情報入力シート!C738="","",基本情報入力シート!C738)</f>
        <v/>
      </c>
      <c r="C699" s="488"/>
      <c r="D699" s="488"/>
      <c r="E699" s="488"/>
      <c r="F699" s="488"/>
      <c r="G699" s="488"/>
      <c r="H699" s="488"/>
      <c r="I699" s="488"/>
      <c r="J699" s="495" t="str">
        <f>IF(基本情報入力シート!M738="","",基本情報入力シート!M738)</f>
        <v/>
      </c>
      <c r="K699" s="495" t="str">
        <f>IF(基本情報入力シート!R738="","",基本情報入力シート!R738)</f>
        <v/>
      </c>
      <c r="L699" s="495" t="str">
        <f>IF(基本情報入力シート!W738="","",基本情報入力シート!W738)</f>
        <v/>
      </c>
      <c r="M699" s="503" t="str">
        <f>IF(基本情報入力シート!X738="","",基本情報入力シート!X738)</f>
        <v/>
      </c>
      <c r="N699" s="513" t="str">
        <f>IF(基本情報入力シート!Y738="","",基本情報入力シート!Y738)</f>
        <v/>
      </c>
      <c r="O699" s="606"/>
      <c r="P699" s="610"/>
      <c r="Q699" s="610"/>
      <c r="R699" s="614" t="e">
        <v>#N/A</v>
      </c>
      <c r="S699" s="618"/>
      <c r="T699" s="623"/>
      <c r="U699" s="623"/>
      <c r="V699" s="627" t="e">
        <v>#N/A</v>
      </c>
      <c r="W699" s="634"/>
      <c r="X699" s="638"/>
      <c r="Y699" s="614" t="e">
        <v>#N/A</v>
      </c>
      <c r="Z699" s="614"/>
      <c r="AA699" s="618"/>
      <c r="AB699" s="637"/>
      <c r="AC699" s="651" t="e">
        <v>#N/A</v>
      </c>
      <c r="AD699" s="653" t="str">
        <f t="shared" si="20"/>
        <v/>
      </c>
      <c r="AE699" s="583" t="str">
        <f t="shared" si="21"/>
        <v/>
      </c>
      <c r="AF699" s="654" t="str">
        <f>IF(O699="","",'別紙様式3-2（４・５月）'!O701&amp;'別紙様式3-2（４・５月）'!P701&amp;'別紙様式3-2（４・５月）'!Q701&amp;"から"&amp;O699)</f>
        <v/>
      </c>
      <c r="AG699" s="654" t="str">
        <f>IF(OR(W699="",W699="―"),"",'別紙様式3-2（４・５月）'!O701&amp;'別紙様式3-2（４・５月）'!P701&amp;'別紙様式3-2（４・５月）'!Q701&amp;"から"&amp;W699)</f>
        <v/>
      </c>
    </row>
    <row r="700" spans="1:33" ht="24.9" customHeight="1">
      <c r="A700" s="592">
        <v>687</v>
      </c>
      <c r="B700" s="488" t="str">
        <f>IF(基本情報入力シート!C739="","",基本情報入力シート!C739)</f>
        <v/>
      </c>
      <c r="C700" s="488"/>
      <c r="D700" s="488"/>
      <c r="E700" s="488"/>
      <c r="F700" s="488"/>
      <c r="G700" s="488"/>
      <c r="H700" s="488"/>
      <c r="I700" s="488"/>
      <c r="J700" s="495" t="str">
        <f>IF(基本情報入力シート!M739="","",基本情報入力シート!M739)</f>
        <v/>
      </c>
      <c r="K700" s="495" t="str">
        <f>IF(基本情報入力シート!R739="","",基本情報入力シート!R739)</f>
        <v/>
      </c>
      <c r="L700" s="495" t="str">
        <f>IF(基本情報入力シート!W739="","",基本情報入力シート!W739)</f>
        <v/>
      </c>
      <c r="M700" s="503" t="str">
        <f>IF(基本情報入力シート!X739="","",基本情報入力シート!X739)</f>
        <v/>
      </c>
      <c r="N700" s="513" t="str">
        <f>IF(基本情報入力シート!Y739="","",基本情報入力シート!Y739)</f>
        <v/>
      </c>
      <c r="O700" s="606"/>
      <c r="P700" s="610"/>
      <c r="Q700" s="610"/>
      <c r="R700" s="614" t="e">
        <v>#N/A</v>
      </c>
      <c r="S700" s="618"/>
      <c r="T700" s="623"/>
      <c r="U700" s="623"/>
      <c r="V700" s="627" t="e">
        <v>#N/A</v>
      </c>
      <c r="W700" s="634"/>
      <c r="X700" s="638"/>
      <c r="Y700" s="614" t="e">
        <v>#N/A</v>
      </c>
      <c r="Z700" s="614"/>
      <c r="AA700" s="618"/>
      <c r="AB700" s="637"/>
      <c r="AC700" s="651" t="e">
        <v>#N/A</v>
      </c>
      <c r="AD700" s="653" t="str">
        <f t="shared" si="20"/>
        <v/>
      </c>
      <c r="AE700" s="583" t="str">
        <f t="shared" si="21"/>
        <v/>
      </c>
      <c r="AF700" s="654" t="str">
        <f>IF(O700="","",'別紙様式3-2（４・５月）'!O702&amp;'別紙様式3-2（４・５月）'!P702&amp;'別紙様式3-2（４・５月）'!Q702&amp;"から"&amp;O700)</f>
        <v/>
      </c>
      <c r="AG700" s="654" t="str">
        <f>IF(OR(W700="",W700="―"),"",'別紙様式3-2（４・５月）'!O702&amp;'別紙様式3-2（４・５月）'!P702&amp;'別紙様式3-2（４・５月）'!Q702&amp;"から"&amp;W700)</f>
        <v/>
      </c>
    </row>
    <row r="701" spans="1:33" ht="24.9" customHeight="1">
      <c r="A701" s="592">
        <v>688</v>
      </c>
      <c r="B701" s="488" t="str">
        <f>IF(基本情報入力シート!C740="","",基本情報入力シート!C740)</f>
        <v/>
      </c>
      <c r="C701" s="488"/>
      <c r="D701" s="488"/>
      <c r="E701" s="488"/>
      <c r="F701" s="488"/>
      <c r="G701" s="488"/>
      <c r="H701" s="488"/>
      <c r="I701" s="488"/>
      <c r="J701" s="495" t="str">
        <f>IF(基本情報入力シート!M740="","",基本情報入力シート!M740)</f>
        <v/>
      </c>
      <c r="K701" s="495" t="str">
        <f>IF(基本情報入力シート!R740="","",基本情報入力シート!R740)</f>
        <v/>
      </c>
      <c r="L701" s="495" t="str">
        <f>IF(基本情報入力シート!W740="","",基本情報入力シート!W740)</f>
        <v/>
      </c>
      <c r="M701" s="503" t="str">
        <f>IF(基本情報入力シート!X740="","",基本情報入力シート!X740)</f>
        <v/>
      </c>
      <c r="N701" s="513" t="str">
        <f>IF(基本情報入力シート!Y740="","",基本情報入力シート!Y740)</f>
        <v/>
      </c>
      <c r="O701" s="606"/>
      <c r="P701" s="610"/>
      <c r="Q701" s="610"/>
      <c r="R701" s="614" t="e">
        <v>#N/A</v>
      </c>
      <c r="S701" s="618"/>
      <c r="T701" s="623"/>
      <c r="U701" s="623"/>
      <c r="V701" s="627" t="e">
        <v>#N/A</v>
      </c>
      <c r="W701" s="634"/>
      <c r="X701" s="638"/>
      <c r="Y701" s="614" t="e">
        <v>#N/A</v>
      </c>
      <c r="Z701" s="614"/>
      <c r="AA701" s="618"/>
      <c r="AB701" s="637"/>
      <c r="AC701" s="651" t="e">
        <v>#N/A</v>
      </c>
      <c r="AD701" s="653" t="str">
        <f t="shared" si="20"/>
        <v/>
      </c>
      <c r="AE701" s="583" t="str">
        <f t="shared" si="21"/>
        <v/>
      </c>
      <c r="AF701" s="654" t="str">
        <f>IF(O701="","",'別紙様式3-2（４・５月）'!O703&amp;'別紙様式3-2（４・５月）'!P703&amp;'別紙様式3-2（４・５月）'!Q703&amp;"から"&amp;O701)</f>
        <v/>
      </c>
      <c r="AG701" s="654" t="str">
        <f>IF(OR(W701="",W701="―"),"",'別紙様式3-2（４・５月）'!O703&amp;'別紙様式3-2（４・５月）'!P703&amp;'別紙様式3-2（４・５月）'!Q703&amp;"から"&amp;W701)</f>
        <v/>
      </c>
    </row>
    <row r="702" spans="1:33" ht="24.9" customHeight="1">
      <c r="A702" s="592">
        <v>689</v>
      </c>
      <c r="B702" s="488" t="str">
        <f>IF(基本情報入力シート!C741="","",基本情報入力シート!C741)</f>
        <v/>
      </c>
      <c r="C702" s="488"/>
      <c r="D702" s="488"/>
      <c r="E702" s="488"/>
      <c r="F702" s="488"/>
      <c r="G702" s="488"/>
      <c r="H702" s="488"/>
      <c r="I702" s="488"/>
      <c r="J702" s="495" t="str">
        <f>IF(基本情報入力シート!M741="","",基本情報入力シート!M741)</f>
        <v/>
      </c>
      <c r="K702" s="495" t="str">
        <f>IF(基本情報入力シート!R741="","",基本情報入力シート!R741)</f>
        <v/>
      </c>
      <c r="L702" s="495" t="str">
        <f>IF(基本情報入力シート!W741="","",基本情報入力シート!W741)</f>
        <v/>
      </c>
      <c r="M702" s="503" t="str">
        <f>IF(基本情報入力シート!X741="","",基本情報入力シート!X741)</f>
        <v/>
      </c>
      <c r="N702" s="513" t="str">
        <f>IF(基本情報入力シート!Y741="","",基本情報入力シート!Y741)</f>
        <v/>
      </c>
      <c r="O702" s="606"/>
      <c r="P702" s="610"/>
      <c r="Q702" s="610"/>
      <c r="R702" s="614" t="e">
        <v>#N/A</v>
      </c>
      <c r="S702" s="618"/>
      <c r="T702" s="623"/>
      <c r="U702" s="623"/>
      <c r="V702" s="627" t="e">
        <v>#N/A</v>
      </c>
      <c r="W702" s="634"/>
      <c r="X702" s="638"/>
      <c r="Y702" s="614" t="e">
        <v>#N/A</v>
      </c>
      <c r="Z702" s="614"/>
      <c r="AA702" s="618"/>
      <c r="AB702" s="637"/>
      <c r="AC702" s="651" t="e">
        <v>#N/A</v>
      </c>
      <c r="AD702" s="653" t="str">
        <f t="shared" si="20"/>
        <v/>
      </c>
      <c r="AE702" s="583" t="str">
        <f t="shared" si="21"/>
        <v/>
      </c>
      <c r="AF702" s="654" t="str">
        <f>IF(O702="","",'別紙様式3-2（４・５月）'!O704&amp;'別紙様式3-2（４・５月）'!P704&amp;'別紙様式3-2（４・５月）'!Q704&amp;"から"&amp;O702)</f>
        <v/>
      </c>
      <c r="AG702" s="654" t="str">
        <f>IF(OR(W702="",W702="―"),"",'別紙様式3-2（４・５月）'!O704&amp;'別紙様式3-2（４・５月）'!P704&amp;'別紙様式3-2（４・５月）'!Q704&amp;"から"&amp;W702)</f>
        <v/>
      </c>
    </row>
    <row r="703" spans="1:33" ht="24.9" customHeight="1">
      <c r="A703" s="592">
        <v>690</v>
      </c>
      <c r="B703" s="488" t="str">
        <f>IF(基本情報入力シート!C742="","",基本情報入力シート!C742)</f>
        <v/>
      </c>
      <c r="C703" s="488"/>
      <c r="D703" s="488"/>
      <c r="E703" s="488"/>
      <c r="F703" s="488"/>
      <c r="G703" s="488"/>
      <c r="H703" s="488"/>
      <c r="I703" s="488"/>
      <c r="J703" s="495" t="str">
        <f>IF(基本情報入力シート!M742="","",基本情報入力シート!M742)</f>
        <v/>
      </c>
      <c r="K703" s="495" t="str">
        <f>IF(基本情報入力シート!R742="","",基本情報入力シート!R742)</f>
        <v/>
      </c>
      <c r="L703" s="495" t="str">
        <f>IF(基本情報入力シート!W742="","",基本情報入力シート!W742)</f>
        <v/>
      </c>
      <c r="M703" s="503" t="str">
        <f>IF(基本情報入力シート!X742="","",基本情報入力シート!X742)</f>
        <v/>
      </c>
      <c r="N703" s="513" t="str">
        <f>IF(基本情報入力シート!Y742="","",基本情報入力シート!Y742)</f>
        <v/>
      </c>
      <c r="O703" s="606"/>
      <c r="P703" s="610"/>
      <c r="Q703" s="610"/>
      <c r="R703" s="614" t="e">
        <v>#N/A</v>
      </c>
      <c r="S703" s="618"/>
      <c r="T703" s="623"/>
      <c r="U703" s="623"/>
      <c r="V703" s="627" t="e">
        <v>#N/A</v>
      </c>
      <c r="W703" s="634"/>
      <c r="X703" s="638"/>
      <c r="Y703" s="614" t="e">
        <v>#N/A</v>
      </c>
      <c r="Z703" s="614"/>
      <c r="AA703" s="618"/>
      <c r="AB703" s="637"/>
      <c r="AC703" s="651" t="e">
        <v>#N/A</v>
      </c>
      <c r="AD703" s="653" t="str">
        <f t="shared" si="20"/>
        <v/>
      </c>
      <c r="AE703" s="583" t="str">
        <f t="shared" si="21"/>
        <v/>
      </c>
      <c r="AF703" s="654" t="str">
        <f>IF(O703="","",'別紙様式3-2（４・５月）'!O705&amp;'別紙様式3-2（４・５月）'!P705&amp;'別紙様式3-2（４・５月）'!Q705&amp;"から"&amp;O703)</f>
        <v/>
      </c>
      <c r="AG703" s="654" t="str">
        <f>IF(OR(W703="",W703="―"),"",'別紙様式3-2（４・５月）'!O705&amp;'別紙様式3-2（４・５月）'!P705&amp;'別紙様式3-2（４・５月）'!Q705&amp;"から"&amp;W703)</f>
        <v/>
      </c>
    </row>
    <row r="704" spans="1:33" ht="24.9" customHeight="1">
      <c r="A704" s="592">
        <v>691</v>
      </c>
      <c r="B704" s="488" t="str">
        <f>IF(基本情報入力シート!C743="","",基本情報入力シート!C743)</f>
        <v/>
      </c>
      <c r="C704" s="488"/>
      <c r="D704" s="488"/>
      <c r="E704" s="488"/>
      <c r="F704" s="488"/>
      <c r="G704" s="488"/>
      <c r="H704" s="488"/>
      <c r="I704" s="488"/>
      <c r="J704" s="495" t="str">
        <f>IF(基本情報入力シート!M743="","",基本情報入力シート!M743)</f>
        <v/>
      </c>
      <c r="K704" s="495" t="str">
        <f>IF(基本情報入力シート!R743="","",基本情報入力シート!R743)</f>
        <v/>
      </c>
      <c r="L704" s="495" t="str">
        <f>IF(基本情報入力シート!W743="","",基本情報入力シート!W743)</f>
        <v/>
      </c>
      <c r="M704" s="503" t="str">
        <f>IF(基本情報入力シート!X743="","",基本情報入力シート!X743)</f>
        <v/>
      </c>
      <c r="N704" s="513" t="str">
        <f>IF(基本情報入力シート!Y743="","",基本情報入力シート!Y743)</f>
        <v/>
      </c>
      <c r="O704" s="606"/>
      <c r="P704" s="610"/>
      <c r="Q704" s="610"/>
      <c r="R704" s="614" t="e">
        <v>#N/A</v>
      </c>
      <c r="S704" s="618"/>
      <c r="T704" s="623"/>
      <c r="U704" s="623"/>
      <c r="V704" s="627" t="e">
        <v>#N/A</v>
      </c>
      <c r="W704" s="634"/>
      <c r="X704" s="638"/>
      <c r="Y704" s="614" t="e">
        <v>#N/A</v>
      </c>
      <c r="Z704" s="614"/>
      <c r="AA704" s="618"/>
      <c r="AB704" s="637"/>
      <c r="AC704" s="651" t="e">
        <v>#N/A</v>
      </c>
      <c r="AD704" s="653" t="str">
        <f t="shared" si="20"/>
        <v/>
      </c>
      <c r="AE704" s="583" t="str">
        <f t="shared" si="21"/>
        <v/>
      </c>
      <c r="AF704" s="654" t="str">
        <f>IF(O704="","",'別紙様式3-2（４・５月）'!O706&amp;'別紙様式3-2（４・５月）'!P706&amp;'別紙様式3-2（４・５月）'!Q706&amp;"から"&amp;O704)</f>
        <v/>
      </c>
      <c r="AG704" s="654" t="str">
        <f>IF(OR(W704="",W704="―"),"",'別紙様式3-2（４・５月）'!O706&amp;'別紙様式3-2（４・５月）'!P706&amp;'別紙様式3-2（４・５月）'!Q706&amp;"から"&amp;W704)</f>
        <v/>
      </c>
    </row>
    <row r="705" spans="1:33" ht="24.9" customHeight="1">
      <c r="A705" s="592">
        <v>692</v>
      </c>
      <c r="B705" s="488" t="str">
        <f>IF(基本情報入力シート!C744="","",基本情報入力シート!C744)</f>
        <v/>
      </c>
      <c r="C705" s="488"/>
      <c r="D705" s="488"/>
      <c r="E705" s="488"/>
      <c r="F705" s="488"/>
      <c r="G705" s="488"/>
      <c r="H705" s="488"/>
      <c r="I705" s="488"/>
      <c r="J705" s="495" t="str">
        <f>IF(基本情報入力シート!M744="","",基本情報入力シート!M744)</f>
        <v/>
      </c>
      <c r="K705" s="495" t="str">
        <f>IF(基本情報入力シート!R744="","",基本情報入力シート!R744)</f>
        <v/>
      </c>
      <c r="L705" s="495" t="str">
        <f>IF(基本情報入力シート!W744="","",基本情報入力シート!W744)</f>
        <v/>
      </c>
      <c r="M705" s="503" t="str">
        <f>IF(基本情報入力シート!X744="","",基本情報入力シート!X744)</f>
        <v/>
      </c>
      <c r="N705" s="513" t="str">
        <f>IF(基本情報入力シート!Y744="","",基本情報入力シート!Y744)</f>
        <v/>
      </c>
      <c r="O705" s="606"/>
      <c r="P705" s="610"/>
      <c r="Q705" s="610"/>
      <c r="R705" s="614" t="e">
        <v>#N/A</v>
      </c>
      <c r="S705" s="618"/>
      <c r="T705" s="623"/>
      <c r="U705" s="623"/>
      <c r="V705" s="627" t="e">
        <v>#N/A</v>
      </c>
      <c r="W705" s="634"/>
      <c r="X705" s="638"/>
      <c r="Y705" s="614" t="e">
        <v>#N/A</v>
      </c>
      <c r="Z705" s="614"/>
      <c r="AA705" s="618"/>
      <c r="AB705" s="637"/>
      <c r="AC705" s="651" t="e">
        <v>#N/A</v>
      </c>
      <c r="AD705" s="653" t="str">
        <f t="shared" si="20"/>
        <v/>
      </c>
      <c r="AE705" s="583" t="str">
        <f t="shared" si="21"/>
        <v/>
      </c>
      <c r="AF705" s="654" t="str">
        <f>IF(O705="","",'別紙様式3-2（４・５月）'!O707&amp;'別紙様式3-2（４・５月）'!P707&amp;'別紙様式3-2（４・５月）'!Q707&amp;"から"&amp;O705)</f>
        <v/>
      </c>
      <c r="AG705" s="654" t="str">
        <f>IF(OR(W705="",W705="―"),"",'別紙様式3-2（４・５月）'!O707&amp;'別紙様式3-2（４・５月）'!P707&amp;'別紙様式3-2（４・５月）'!Q707&amp;"から"&amp;W705)</f>
        <v/>
      </c>
    </row>
    <row r="706" spans="1:33" ht="24.9" customHeight="1">
      <c r="A706" s="592">
        <v>693</v>
      </c>
      <c r="B706" s="488" t="str">
        <f>IF(基本情報入力シート!C745="","",基本情報入力シート!C745)</f>
        <v/>
      </c>
      <c r="C706" s="488"/>
      <c r="D706" s="488"/>
      <c r="E706" s="488"/>
      <c r="F706" s="488"/>
      <c r="G706" s="488"/>
      <c r="H706" s="488"/>
      <c r="I706" s="488"/>
      <c r="J706" s="495" t="str">
        <f>IF(基本情報入力シート!M745="","",基本情報入力シート!M745)</f>
        <v/>
      </c>
      <c r="K706" s="495" t="str">
        <f>IF(基本情報入力シート!R745="","",基本情報入力シート!R745)</f>
        <v/>
      </c>
      <c r="L706" s="495" t="str">
        <f>IF(基本情報入力シート!W745="","",基本情報入力シート!W745)</f>
        <v/>
      </c>
      <c r="M706" s="503" t="str">
        <f>IF(基本情報入力シート!X745="","",基本情報入力シート!X745)</f>
        <v/>
      </c>
      <c r="N706" s="513" t="str">
        <f>IF(基本情報入力シート!Y745="","",基本情報入力シート!Y745)</f>
        <v/>
      </c>
      <c r="O706" s="606"/>
      <c r="P706" s="610"/>
      <c r="Q706" s="610"/>
      <c r="R706" s="614" t="e">
        <v>#N/A</v>
      </c>
      <c r="S706" s="618"/>
      <c r="T706" s="623"/>
      <c r="U706" s="623"/>
      <c r="V706" s="627" t="e">
        <v>#N/A</v>
      </c>
      <c r="W706" s="634"/>
      <c r="X706" s="638"/>
      <c r="Y706" s="614" t="e">
        <v>#N/A</v>
      </c>
      <c r="Z706" s="614"/>
      <c r="AA706" s="618"/>
      <c r="AB706" s="637"/>
      <c r="AC706" s="651" t="e">
        <v>#N/A</v>
      </c>
      <c r="AD706" s="653" t="str">
        <f t="shared" si="20"/>
        <v/>
      </c>
      <c r="AE706" s="583" t="str">
        <f t="shared" si="21"/>
        <v/>
      </c>
      <c r="AF706" s="654" t="str">
        <f>IF(O706="","",'別紙様式3-2（４・５月）'!O708&amp;'別紙様式3-2（４・５月）'!P708&amp;'別紙様式3-2（４・５月）'!Q708&amp;"から"&amp;O706)</f>
        <v/>
      </c>
      <c r="AG706" s="654" t="str">
        <f>IF(OR(W706="",W706="―"),"",'別紙様式3-2（４・５月）'!O708&amp;'別紙様式3-2（４・５月）'!P708&amp;'別紙様式3-2（４・５月）'!Q708&amp;"から"&amp;W706)</f>
        <v/>
      </c>
    </row>
    <row r="707" spans="1:33" ht="24.9" customHeight="1">
      <c r="A707" s="592">
        <v>694</v>
      </c>
      <c r="B707" s="488" t="str">
        <f>IF(基本情報入力シート!C746="","",基本情報入力シート!C746)</f>
        <v/>
      </c>
      <c r="C707" s="488"/>
      <c r="D707" s="488"/>
      <c r="E707" s="488"/>
      <c r="F707" s="488"/>
      <c r="G707" s="488"/>
      <c r="H707" s="488"/>
      <c r="I707" s="488"/>
      <c r="J707" s="495" t="str">
        <f>IF(基本情報入力シート!M746="","",基本情報入力シート!M746)</f>
        <v/>
      </c>
      <c r="K707" s="495" t="str">
        <f>IF(基本情報入力シート!R746="","",基本情報入力シート!R746)</f>
        <v/>
      </c>
      <c r="L707" s="495" t="str">
        <f>IF(基本情報入力シート!W746="","",基本情報入力シート!W746)</f>
        <v/>
      </c>
      <c r="M707" s="503" t="str">
        <f>IF(基本情報入力シート!X746="","",基本情報入力シート!X746)</f>
        <v/>
      </c>
      <c r="N707" s="513" t="str">
        <f>IF(基本情報入力シート!Y746="","",基本情報入力シート!Y746)</f>
        <v/>
      </c>
      <c r="O707" s="606"/>
      <c r="P707" s="610"/>
      <c r="Q707" s="610"/>
      <c r="R707" s="614" t="e">
        <v>#N/A</v>
      </c>
      <c r="S707" s="618"/>
      <c r="T707" s="623"/>
      <c r="U707" s="623"/>
      <c r="V707" s="627" t="e">
        <v>#N/A</v>
      </c>
      <c r="W707" s="634"/>
      <c r="X707" s="638"/>
      <c r="Y707" s="614" t="e">
        <v>#N/A</v>
      </c>
      <c r="Z707" s="614"/>
      <c r="AA707" s="618"/>
      <c r="AB707" s="637"/>
      <c r="AC707" s="651" t="e">
        <v>#N/A</v>
      </c>
      <c r="AD707" s="653" t="str">
        <f t="shared" si="20"/>
        <v/>
      </c>
      <c r="AE707" s="583" t="str">
        <f t="shared" si="21"/>
        <v/>
      </c>
      <c r="AF707" s="654" t="str">
        <f>IF(O707="","",'別紙様式3-2（４・５月）'!O709&amp;'別紙様式3-2（４・５月）'!P709&amp;'別紙様式3-2（４・５月）'!Q709&amp;"から"&amp;O707)</f>
        <v/>
      </c>
      <c r="AG707" s="654" t="str">
        <f>IF(OR(W707="",W707="―"),"",'別紙様式3-2（４・５月）'!O709&amp;'別紙様式3-2（４・５月）'!P709&amp;'別紙様式3-2（４・５月）'!Q709&amp;"から"&amp;W707)</f>
        <v/>
      </c>
    </row>
    <row r="708" spans="1:33" ht="24.9" customHeight="1">
      <c r="A708" s="592">
        <v>695</v>
      </c>
      <c r="B708" s="488" t="str">
        <f>IF(基本情報入力シート!C747="","",基本情報入力シート!C747)</f>
        <v/>
      </c>
      <c r="C708" s="488"/>
      <c r="D708" s="488"/>
      <c r="E708" s="488"/>
      <c r="F708" s="488"/>
      <c r="G708" s="488"/>
      <c r="H708" s="488"/>
      <c r="I708" s="488"/>
      <c r="J708" s="495" t="str">
        <f>IF(基本情報入力シート!M747="","",基本情報入力シート!M747)</f>
        <v/>
      </c>
      <c r="K708" s="495" t="str">
        <f>IF(基本情報入力シート!R747="","",基本情報入力シート!R747)</f>
        <v/>
      </c>
      <c r="L708" s="495" t="str">
        <f>IF(基本情報入力シート!W747="","",基本情報入力シート!W747)</f>
        <v/>
      </c>
      <c r="M708" s="503" t="str">
        <f>IF(基本情報入力シート!X747="","",基本情報入力シート!X747)</f>
        <v/>
      </c>
      <c r="N708" s="513" t="str">
        <f>IF(基本情報入力シート!Y747="","",基本情報入力シート!Y747)</f>
        <v/>
      </c>
      <c r="O708" s="606"/>
      <c r="P708" s="610"/>
      <c r="Q708" s="610"/>
      <c r="R708" s="614" t="e">
        <v>#N/A</v>
      </c>
      <c r="S708" s="618"/>
      <c r="T708" s="623"/>
      <c r="U708" s="623"/>
      <c r="V708" s="627" t="e">
        <v>#N/A</v>
      </c>
      <c r="W708" s="634"/>
      <c r="X708" s="638"/>
      <c r="Y708" s="614" t="e">
        <v>#N/A</v>
      </c>
      <c r="Z708" s="614"/>
      <c r="AA708" s="618"/>
      <c r="AB708" s="637"/>
      <c r="AC708" s="651" t="e">
        <v>#N/A</v>
      </c>
      <c r="AD708" s="653" t="str">
        <f t="shared" si="20"/>
        <v/>
      </c>
      <c r="AE708" s="583" t="str">
        <f t="shared" si="21"/>
        <v/>
      </c>
      <c r="AF708" s="654" t="str">
        <f>IF(O708="","",'別紙様式3-2（４・５月）'!O710&amp;'別紙様式3-2（４・５月）'!P710&amp;'別紙様式3-2（４・５月）'!Q710&amp;"から"&amp;O708)</f>
        <v/>
      </c>
      <c r="AG708" s="654" t="str">
        <f>IF(OR(W708="",W708="―"),"",'別紙様式3-2（４・５月）'!O710&amp;'別紙様式3-2（４・５月）'!P710&amp;'別紙様式3-2（４・５月）'!Q710&amp;"から"&amp;W708)</f>
        <v/>
      </c>
    </row>
    <row r="709" spans="1:33" ht="24.9" customHeight="1">
      <c r="A709" s="592">
        <v>696</v>
      </c>
      <c r="B709" s="488" t="str">
        <f>IF(基本情報入力シート!C748="","",基本情報入力シート!C748)</f>
        <v/>
      </c>
      <c r="C709" s="488"/>
      <c r="D709" s="488"/>
      <c r="E709" s="488"/>
      <c r="F709" s="488"/>
      <c r="G709" s="488"/>
      <c r="H709" s="488"/>
      <c r="I709" s="488"/>
      <c r="J709" s="495" t="str">
        <f>IF(基本情報入力シート!M748="","",基本情報入力シート!M748)</f>
        <v/>
      </c>
      <c r="K709" s="495" t="str">
        <f>IF(基本情報入力シート!R748="","",基本情報入力シート!R748)</f>
        <v/>
      </c>
      <c r="L709" s="495" t="str">
        <f>IF(基本情報入力シート!W748="","",基本情報入力シート!W748)</f>
        <v/>
      </c>
      <c r="M709" s="503" t="str">
        <f>IF(基本情報入力シート!X748="","",基本情報入力シート!X748)</f>
        <v/>
      </c>
      <c r="N709" s="513" t="str">
        <f>IF(基本情報入力シート!Y748="","",基本情報入力シート!Y748)</f>
        <v/>
      </c>
      <c r="O709" s="606"/>
      <c r="P709" s="610"/>
      <c r="Q709" s="610"/>
      <c r="R709" s="614" t="e">
        <v>#N/A</v>
      </c>
      <c r="S709" s="618"/>
      <c r="T709" s="623"/>
      <c r="U709" s="623"/>
      <c r="V709" s="627" t="e">
        <v>#N/A</v>
      </c>
      <c r="W709" s="634"/>
      <c r="X709" s="638"/>
      <c r="Y709" s="614" t="e">
        <v>#N/A</v>
      </c>
      <c r="Z709" s="614"/>
      <c r="AA709" s="618"/>
      <c r="AB709" s="637"/>
      <c r="AC709" s="651" t="e">
        <v>#N/A</v>
      </c>
      <c r="AD709" s="653" t="str">
        <f t="shared" si="20"/>
        <v/>
      </c>
      <c r="AE709" s="583" t="str">
        <f t="shared" si="21"/>
        <v/>
      </c>
      <c r="AF709" s="654" t="str">
        <f>IF(O709="","",'別紙様式3-2（４・５月）'!O711&amp;'別紙様式3-2（４・５月）'!P711&amp;'別紙様式3-2（４・５月）'!Q711&amp;"から"&amp;O709)</f>
        <v/>
      </c>
      <c r="AG709" s="654" t="str">
        <f>IF(OR(W709="",W709="―"),"",'別紙様式3-2（４・５月）'!O711&amp;'別紙様式3-2（４・５月）'!P711&amp;'別紙様式3-2（４・５月）'!Q711&amp;"から"&amp;W709)</f>
        <v/>
      </c>
    </row>
    <row r="710" spans="1:33" ht="24.9" customHeight="1">
      <c r="A710" s="592">
        <v>697</v>
      </c>
      <c r="B710" s="488" t="str">
        <f>IF(基本情報入力シート!C749="","",基本情報入力シート!C749)</f>
        <v/>
      </c>
      <c r="C710" s="488"/>
      <c r="D710" s="488"/>
      <c r="E710" s="488"/>
      <c r="F710" s="488"/>
      <c r="G710" s="488"/>
      <c r="H710" s="488"/>
      <c r="I710" s="488"/>
      <c r="J710" s="495" t="str">
        <f>IF(基本情報入力シート!M749="","",基本情報入力シート!M749)</f>
        <v/>
      </c>
      <c r="K710" s="495" t="str">
        <f>IF(基本情報入力シート!R749="","",基本情報入力シート!R749)</f>
        <v/>
      </c>
      <c r="L710" s="495" t="str">
        <f>IF(基本情報入力シート!W749="","",基本情報入力シート!W749)</f>
        <v/>
      </c>
      <c r="M710" s="503" t="str">
        <f>IF(基本情報入力シート!X749="","",基本情報入力シート!X749)</f>
        <v/>
      </c>
      <c r="N710" s="513" t="str">
        <f>IF(基本情報入力シート!Y749="","",基本情報入力シート!Y749)</f>
        <v/>
      </c>
      <c r="O710" s="606"/>
      <c r="P710" s="610"/>
      <c r="Q710" s="610"/>
      <c r="R710" s="614" t="e">
        <v>#N/A</v>
      </c>
      <c r="S710" s="618"/>
      <c r="T710" s="623"/>
      <c r="U710" s="623"/>
      <c r="V710" s="627" t="e">
        <v>#N/A</v>
      </c>
      <c r="W710" s="634"/>
      <c r="X710" s="638"/>
      <c r="Y710" s="614" t="e">
        <v>#N/A</v>
      </c>
      <c r="Z710" s="614"/>
      <c r="AA710" s="618"/>
      <c r="AB710" s="637"/>
      <c r="AC710" s="651" t="e">
        <v>#N/A</v>
      </c>
      <c r="AD710" s="653" t="str">
        <f t="shared" si="20"/>
        <v/>
      </c>
      <c r="AE710" s="583" t="str">
        <f t="shared" si="21"/>
        <v/>
      </c>
      <c r="AF710" s="654" t="str">
        <f>IF(O710="","",'別紙様式3-2（４・５月）'!O712&amp;'別紙様式3-2（４・５月）'!P712&amp;'別紙様式3-2（４・５月）'!Q712&amp;"から"&amp;O710)</f>
        <v/>
      </c>
      <c r="AG710" s="654" t="str">
        <f>IF(OR(W710="",W710="―"),"",'別紙様式3-2（４・５月）'!O712&amp;'別紙様式3-2（４・５月）'!P712&amp;'別紙様式3-2（４・５月）'!Q712&amp;"から"&amp;W710)</f>
        <v/>
      </c>
    </row>
    <row r="711" spans="1:33" ht="24.9" customHeight="1">
      <c r="A711" s="592">
        <v>698</v>
      </c>
      <c r="B711" s="488" t="str">
        <f>IF(基本情報入力シート!C750="","",基本情報入力シート!C750)</f>
        <v/>
      </c>
      <c r="C711" s="488"/>
      <c r="D711" s="488"/>
      <c r="E711" s="488"/>
      <c r="F711" s="488"/>
      <c r="G711" s="488"/>
      <c r="H711" s="488"/>
      <c r="I711" s="488"/>
      <c r="J711" s="495" t="str">
        <f>IF(基本情報入力シート!M750="","",基本情報入力シート!M750)</f>
        <v/>
      </c>
      <c r="K711" s="495" t="str">
        <f>IF(基本情報入力シート!R750="","",基本情報入力シート!R750)</f>
        <v/>
      </c>
      <c r="L711" s="495" t="str">
        <f>IF(基本情報入力シート!W750="","",基本情報入力シート!W750)</f>
        <v/>
      </c>
      <c r="M711" s="503" t="str">
        <f>IF(基本情報入力シート!X750="","",基本情報入力シート!X750)</f>
        <v/>
      </c>
      <c r="N711" s="513" t="str">
        <f>IF(基本情報入力シート!Y750="","",基本情報入力シート!Y750)</f>
        <v/>
      </c>
      <c r="O711" s="606"/>
      <c r="P711" s="610"/>
      <c r="Q711" s="610"/>
      <c r="R711" s="614" t="e">
        <v>#N/A</v>
      </c>
      <c r="S711" s="618"/>
      <c r="T711" s="623"/>
      <c r="U711" s="623"/>
      <c r="V711" s="627" t="e">
        <v>#N/A</v>
      </c>
      <c r="W711" s="634"/>
      <c r="X711" s="638"/>
      <c r="Y711" s="614" t="e">
        <v>#N/A</v>
      </c>
      <c r="Z711" s="614"/>
      <c r="AA711" s="618"/>
      <c r="AB711" s="637"/>
      <c r="AC711" s="651" t="e">
        <v>#N/A</v>
      </c>
      <c r="AD711" s="653" t="str">
        <f t="shared" si="20"/>
        <v/>
      </c>
      <c r="AE711" s="583" t="str">
        <f t="shared" si="21"/>
        <v/>
      </c>
      <c r="AF711" s="654" t="str">
        <f>IF(O711="","",'別紙様式3-2（４・５月）'!O713&amp;'別紙様式3-2（４・５月）'!P713&amp;'別紙様式3-2（４・５月）'!Q713&amp;"から"&amp;O711)</f>
        <v/>
      </c>
      <c r="AG711" s="654" t="str">
        <f>IF(OR(W711="",W711="―"),"",'別紙様式3-2（４・５月）'!O713&amp;'別紙様式3-2（４・５月）'!P713&amp;'別紙様式3-2（４・５月）'!Q713&amp;"から"&amp;W711)</f>
        <v/>
      </c>
    </row>
    <row r="712" spans="1:33" ht="24.9" customHeight="1">
      <c r="A712" s="592">
        <v>699</v>
      </c>
      <c r="B712" s="488" t="str">
        <f>IF(基本情報入力シート!C751="","",基本情報入力シート!C751)</f>
        <v/>
      </c>
      <c r="C712" s="488"/>
      <c r="D712" s="488"/>
      <c r="E712" s="488"/>
      <c r="F712" s="488"/>
      <c r="G712" s="488"/>
      <c r="H712" s="488"/>
      <c r="I712" s="488"/>
      <c r="J712" s="495" t="str">
        <f>IF(基本情報入力シート!M751="","",基本情報入力シート!M751)</f>
        <v/>
      </c>
      <c r="K712" s="495" t="str">
        <f>IF(基本情報入力シート!R751="","",基本情報入力シート!R751)</f>
        <v/>
      </c>
      <c r="L712" s="495" t="str">
        <f>IF(基本情報入力シート!W751="","",基本情報入力シート!W751)</f>
        <v/>
      </c>
      <c r="M712" s="503" t="str">
        <f>IF(基本情報入力シート!X751="","",基本情報入力シート!X751)</f>
        <v/>
      </c>
      <c r="N712" s="513" t="str">
        <f>IF(基本情報入力シート!Y751="","",基本情報入力シート!Y751)</f>
        <v/>
      </c>
      <c r="O712" s="606"/>
      <c r="P712" s="610"/>
      <c r="Q712" s="610"/>
      <c r="R712" s="614" t="e">
        <v>#N/A</v>
      </c>
      <c r="S712" s="618"/>
      <c r="T712" s="623"/>
      <c r="U712" s="623"/>
      <c r="V712" s="627" t="e">
        <v>#N/A</v>
      </c>
      <c r="W712" s="634"/>
      <c r="X712" s="638"/>
      <c r="Y712" s="614" t="e">
        <v>#N/A</v>
      </c>
      <c r="Z712" s="614"/>
      <c r="AA712" s="618"/>
      <c r="AB712" s="637"/>
      <c r="AC712" s="651" t="e">
        <v>#N/A</v>
      </c>
      <c r="AD712" s="653" t="str">
        <f t="shared" si="20"/>
        <v/>
      </c>
      <c r="AE712" s="583" t="str">
        <f t="shared" si="21"/>
        <v/>
      </c>
      <c r="AF712" s="654" t="str">
        <f>IF(O712="","",'別紙様式3-2（４・５月）'!O714&amp;'別紙様式3-2（４・５月）'!P714&amp;'別紙様式3-2（４・５月）'!Q714&amp;"から"&amp;O712)</f>
        <v/>
      </c>
      <c r="AG712" s="654" t="str">
        <f>IF(OR(W712="",W712="―"),"",'別紙様式3-2（４・５月）'!O714&amp;'別紙様式3-2（４・５月）'!P714&amp;'別紙様式3-2（４・５月）'!Q714&amp;"から"&amp;W712)</f>
        <v/>
      </c>
    </row>
    <row r="713" spans="1:33" ht="24.9" customHeight="1">
      <c r="A713" s="592">
        <v>700</v>
      </c>
      <c r="B713" s="488" t="str">
        <f>IF(基本情報入力シート!C752="","",基本情報入力シート!C752)</f>
        <v/>
      </c>
      <c r="C713" s="488"/>
      <c r="D713" s="488"/>
      <c r="E713" s="488"/>
      <c r="F713" s="488"/>
      <c r="G713" s="488"/>
      <c r="H713" s="488"/>
      <c r="I713" s="488"/>
      <c r="J713" s="495" t="str">
        <f>IF(基本情報入力シート!M752="","",基本情報入力シート!M752)</f>
        <v/>
      </c>
      <c r="K713" s="495" t="str">
        <f>IF(基本情報入力シート!R752="","",基本情報入力シート!R752)</f>
        <v/>
      </c>
      <c r="L713" s="495" t="str">
        <f>IF(基本情報入力シート!W752="","",基本情報入力シート!W752)</f>
        <v/>
      </c>
      <c r="M713" s="503" t="str">
        <f>IF(基本情報入力シート!X752="","",基本情報入力シート!X752)</f>
        <v/>
      </c>
      <c r="N713" s="513" t="str">
        <f>IF(基本情報入力シート!Y752="","",基本情報入力シート!Y752)</f>
        <v/>
      </c>
      <c r="O713" s="606"/>
      <c r="P713" s="610"/>
      <c r="Q713" s="610"/>
      <c r="R713" s="614" t="e">
        <v>#N/A</v>
      </c>
      <c r="S713" s="618"/>
      <c r="T713" s="623"/>
      <c r="U713" s="623"/>
      <c r="V713" s="627" t="e">
        <v>#N/A</v>
      </c>
      <c r="W713" s="634"/>
      <c r="X713" s="638"/>
      <c r="Y713" s="614" t="e">
        <v>#N/A</v>
      </c>
      <c r="Z713" s="614"/>
      <c r="AA713" s="618"/>
      <c r="AB713" s="637"/>
      <c r="AC713" s="651" t="e">
        <v>#N/A</v>
      </c>
      <c r="AD713" s="653" t="str">
        <f t="shared" si="20"/>
        <v/>
      </c>
      <c r="AE713" s="583" t="str">
        <f t="shared" si="21"/>
        <v/>
      </c>
      <c r="AF713" s="654" t="str">
        <f>IF(O713="","",'別紙様式3-2（４・５月）'!O715&amp;'別紙様式3-2（４・５月）'!P715&amp;'別紙様式3-2（４・５月）'!Q715&amp;"から"&amp;O713)</f>
        <v/>
      </c>
      <c r="AG713" s="654" t="str">
        <f>IF(OR(W713="",W713="―"),"",'別紙様式3-2（４・５月）'!O715&amp;'別紙様式3-2（４・５月）'!P715&amp;'別紙様式3-2（４・５月）'!Q715&amp;"から"&amp;W713)</f>
        <v/>
      </c>
    </row>
    <row r="714" spans="1:33" ht="24.9" customHeight="1">
      <c r="A714" s="592">
        <v>701</v>
      </c>
      <c r="B714" s="488" t="str">
        <f>IF(基本情報入力シート!C753="","",基本情報入力シート!C753)</f>
        <v/>
      </c>
      <c r="C714" s="488"/>
      <c r="D714" s="488"/>
      <c r="E714" s="488"/>
      <c r="F714" s="488"/>
      <c r="G714" s="488"/>
      <c r="H714" s="488"/>
      <c r="I714" s="488"/>
      <c r="J714" s="495" t="str">
        <f>IF(基本情報入力シート!M753="","",基本情報入力シート!M753)</f>
        <v/>
      </c>
      <c r="K714" s="495" t="str">
        <f>IF(基本情報入力シート!R753="","",基本情報入力シート!R753)</f>
        <v/>
      </c>
      <c r="L714" s="495" t="str">
        <f>IF(基本情報入力シート!W753="","",基本情報入力シート!W753)</f>
        <v/>
      </c>
      <c r="M714" s="503" t="str">
        <f>IF(基本情報入力シート!X753="","",基本情報入力シート!X753)</f>
        <v/>
      </c>
      <c r="N714" s="513" t="str">
        <f>IF(基本情報入力シート!Y753="","",基本情報入力シート!Y753)</f>
        <v/>
      </c>
      <c r="O714" s="606"/>
      <c r="P714" s="610"/>
      <c r="Q714" s="610"/>
      <c r="R714" s="614" t="e">
        <v>#N/A</v>
      </c>
      <c r="S714" s="618"/>
      <c r="T714" s="623"/>
      <c r="U714" s="623"/>
      <c r="V714" s="627" t="e">
        <v>#N/A</v>
      </c>
      <c r="W714" s="634"/>
      <c r="X714" s="638"/>
      <c r="Y714" s="614" t="e">
        <v>#N/A</v>
      </c>
      <c r="Z714" s="614"/>
      <c r="AA714" s="618"/>
      <c r="AB714" s="637"/>
      <c r="AC714" s="651" t="e">
        <v>#N/A</v>
      </c>
      <c r="AD714" s="653" t="str">
        <f t="shared" si="20"/>
        <v/>
      </c>
      <c r="AE714" s="583" t="str">
        <f t="shared" si="21"/>
        <v/>
      </c>
      <c r="AF714" s="654" t="str">
        <f>IF(O714="","",'別紙様式3-2（４・５月）'!O716&amp;'別紙様式3-2（４・５月）'!P716&amp;'別紙様式3-2（４・５月）'!Q716&amp;"から"&amp;O714)</f>
        <v/>
      </c>
      <c r="AG714" s="654" t="str">
        <f>IF(OR(W714="",W714="―"),"",'別紙様式3-2（４・５月）'!O716&amp;'別紙様式3-2（４・５月）'!P716&amp;'別紙様式3-2（４・５月）'!Q716&amp;"から"&amp;W714)</f>
        <v/>
      </c>
    </row>
    <row r="715" spans="1:33" ht="24.9" customHeight="1">
      <c r="A715" s="592">
        <v>702</v>
      </c>
      <c r="B715" s="488" t="str">
        <f>IF(基本情報入力シート!C754="","",基本情報入力シート!C754)</f>
        <v/>
      </c>
      <c r="C715" s="488"/>
      <c r="D715" s="488"/>
      <c r="E715" s="488"/>
      <c r="F715" s="488"/>
      <c r="G715" s="488"/>
      <c r="H715" s="488"/>
      <c r="I715" s="488"/>
      <c r="J715" s="495" t="str">
        <f>IF(基本情報入力シート!M754="","",基本情報入力シート!M754)</f>
        <v/>
      </c>
      <c r="K715" s="495" t="str">
        <f>IF(基本情報入力シート!R754="","",基本情報入力シート!R754)</f>
        <v/>
      </c>
      <c r="L715" s="495" t="str">
        <f>IF(基本情報入力シート!W754="","",基本情報入力シート!W754)</f>
        <v/>
      </c>
      <c r="M715" s="503" t="str">
        <f>IF(基本情報入力シート!X754="","",基本情報入力シート!X754)</f>
        <v/>
      </c>
      <c r="N715" s="513" t="str">
        <f>IF(基本情報入力シート!Y754="","",基本情報入力シート!Y754)</f>
        <v/>
      </c>
      <c r="O715" s="606"/>
      <c r="P715" s="610"/>
      <c r="Q715" s="610"/>
      <c r="R715" s="614" t="e">
        <v>#N/A</v>
      </c>
      <c r="S715" s="618"/>
      <c r="T715" s="623"/>
      <c r="U715" s="623"/>
      <c r="V715" s="627" t="e">
        <v>#N/A</v>
      </c>
      <c r="W715" s="634"/>
      <c r="X715" s="638"/>
      <c r="Y715" s="614" t="e">
        <v>#N/A</v>
      </c>
      <c r="Z715" s="614"/>
      <c r="AA715" s="618"/>
      <c r="AB715" s="637"/>
      <c r="AC715" s="651" t="e">
        <v>#N/A</v>
      </c>
      <c r="AD715" s="653" t="str">
        <f t="shared" si="20"/>
        <v/>
      </c>
      <c r="AE715" s="583" t="str">
        <f t="shared" si="21"/>
        <v/>
      </c>
      <c r="AF715" s="654" t="str">
        <f>IF(O715="","",'別紙様式3-2（４・５月）'!O717&amp;'別紙様式3-2（４・５月）'!P717&amp;'別紙様式3-2（４・５月）'!Q717&amp;"から"&amp;O715)</f>
        <v/>
      </c>
      <c r="AG715" s="654" t="str">
        <f>IF(OR(W715="",W715="―"),"",'別紙様式3-2（４・５月）'!O717&amp;'別紙様式3-2（４・５月）'!P717&amp;'別紙様式3-2（４・５月）'!Q717&amp;"から"&amp;W715)</f>
        <v/>
      </c>
    </row>
    <row r="716" spans="1:33" ht="24.9" customHeight="1">
      <c r="A716" s="592">
        <v>703</v>
      </c>
      <c r="B716" s="488" t="str">
        <f>IF(基本情報入力シート!C755="","",基本情報入力シート!C755)</f>
        <v/>
      </c>
      <c r="C716" s="488"/>
      <c r="D716" s="488"/>
      <c r="E716" s="488"/>
      <c r="F716" s="488"/>
      <c r="G716" s="488"/>
      <c r="H716" s="488"/>
      <c r="I716" s="488"/>
      <c r="J716" s="495" t="str">
        <f>IF(基本情報入力シート!M755="","",基本情報入力シート!M755)</f>
        <v/>
      </c>
      <c r="K716" s="495" t="str">
        <f>IF(基本情報入力シート!R755="","",基本情報入力シート!R755)</f>
        <v/>
      </c>
      <c r="L716" s="495" t="str">
        <f>IF(基本情報入力シート!W755="","",基本情報入力シート!W755)</f>
        <v/>
      </c>
      <c r="M716" s="503" t="str">
        <f>IF(基本情報入力シート!X755="","",基本情報入力シート!X755)</f>
        <v/>
      </c>
      <c r="N716" s="513" t="str">
        <f>IF(基本情報入力シート!Y755="","",基本情報入力シート!Y755)</f>
        <v/>
      </c>
      <c r="O716" s="606"/>
      <c r="P716" s="610"/>
      <c r="Q716" s="610"/>
      <c r="R716" s="614" t="e">
        <v>#N/A</v>
      </c>
      <c r="S716" s="618"/>
      <c r="T716" s="623"/>
      <c r="U716" s="623"/>
      <c r="V716" s="627" t="e">
        <v>#N/A</v>
      </c>
      <c r="W716" s="634"/>
      <c r="X716" s="638"/>
      <c r="Y716" s="614" t="e">
        <v>#N/A</v>
      </c>
      <c r="Z716" s="614"/>
      <c r="AA716" s="618"/>
      <c r="AB716" s="637"/>
      <c r="AC716" s="651" t="e">
        <v>#N/A</v>
      </c>
      <c r="AD716" s="653" t="str">
        <f t="shared" si="20"/>
        <v/>
      </c>
      <c r="AE716" s="583" t="str">
        <f t="shared" si="21"/>
        <v/>
      </c>
      <c r="AF716" s="654" t="str">
        <f>IF(O716="","",'別紙様式3-2（４・５月）'!O718&amp;'別紙様式3-2（４・５月）'!P718&amp;'別紙様式3-2（４・５月）'!Q718&amp;"から"&amp;O716)</f>
        <v/>
      </c>
      <c r="AG716" s="654" t="str">
        <f>IF(OR(W716="",W716="―"),"",'別紙様式3-2（４・５月）'!O718&amp;'別紙様式3-2（４・５月）'!P718&amp;'別紙様式3-2（４・５月）'!Q718&amp;"から"&amp;W716)</f>
        <v/>
      </c>
    </row>
    <row r="717" spans="1:33" ht="24.9" customHeight="1">
      <c r="A717" s="592">
        <v>704</v>
      </c>
      <c r="B717" s="488" t="str">
        <f>IF(基本情報入力シート!C756="","",基本情報入力シート!C756)</f>
        <v/>
      </c>
      <c r="C717" s="488"/>
      <c r="D717" s="488"/>
      <c r="E717" s="488"/>
      <c r="F717" s="488"/>
      <c r="G717" s="488"/>
      <c r="H717" s="488"/>
      <c r="I717" s="488"/>
      <c r="J717" s="495" t="str">
        <f>IF(基本情報入力シート!M756="","",基本情報入力シート!M756)</f>
        <v/>
      </c>
      <c r="K717" s="495" t="str">
        <f>IF(基本情報入力シート!R756="","",基本情報入力シート!R756)</f>
        <v/>
      </c>
      <c r="L717" s="495" t="str">
        <f>IF(基本情報入力シート!W756="","",基本情報入力シート!W756)</f>
        <v/>
      </c>
      <c r="M717" s="503" t="str">
        <f>IF(基本情報入力シート!X756="","",基本情報入力シート!X756)</f>
        <v/>
      </c>
      <c r="N717" s="513" t="str">
        <f>IF(基本情報入力シート!Y756="","",基本情報入力シート!Y756)</f>
        <v/>
      </c>
      <c r="O717" s="606"/>
      <c r="P717" s="610"/>
      <c r="Q717" s="610"/>
      <c r="R717" s="614" t="e">
        <v>#N/A</v>
      </c>
      <c r="S717" s="618"/>
      <c r="T717" s="623"/>
      <c r="U717" s="623"/>
      <c r="V717" s="627" t="e">
        <v>#N/A</v>
      </c>
      <c r="W717" s="634"/>
      <c r="X717" s="638"/>
      <c r="Y717" s="614" t="e">
        <v>#N/A</v>
      </c>
      <c r="Z717" s="614"/>
      <c r="AA717" s="618"/>
      <c r="AB717" s="637"/>
      <c r="AC717" s="651" t="e">
        <v>#N/A</v>
      </c>
      <c r="AD717" s="653" t="str">
        <f t="shared" si="20"/>
        <v/>
      </c>
      <c r="AE717" s="583" t="str">
        <f t="shared" si="21"/>
        <v/>
      </c>
      <c r="AF717" s="654" t="str">
        <f>IF(O717="","",'別紙様式3-2（４・５月）'!O719&amp;'別紙様式3-2（４・５月）'!P719&amp;'別紙様式3-2（４・５月）'!Q719&amp;"から"&amp;O717)</f>
        <v/>
      </c>
      <c r="AG717" s="654" t="str">
        <f>IF(OR(W717="",W717="―"),"",'別紙様式3-2（４・５月）'!O719&amp;'別紙様式3-2（４・５月）'!P719&amp;'別紙様式3-2（４・５月）'!Q719&amp;"から"&amp;W717)</f>
        <v/>
      </c>
    </row>
    <row r="718" spans="1:33" ht="24.9" customHeight="1">
      <c r="A718" s="592">
        <v>705</v>
      </c>
      <c r="B718" s="488" t="str">
        <f>IF(基本情報入力シート!C757="","",基本情報入力シート!C757)</f>
        <v/>
      </c>
      <c r="C718" s="488"/>
      <c r="D718" s="488"/>
      <c r="E718" s="488"/>
      <c r="F718" s="488"/>
      <c r="G718" s="488"/>
      <c r="H718" s="488"/>
      <c r="I718" s="488"/>
      <c r="J718" s="495" t="str">
        <f>IF(基本情報入力シート!M757="","",基本情報入力シート!M757)</f>
        <v/>
      </c>
      <c r="K718" s="495" t="str">
        <f>IF(基本情報入力シート!R757="","",基本情報入力シート!R757)</f>
        <v/>
      </c>
      <c r="L718" s="495" t="str">
        <f>IF(基本情報入力シート!W757="","",基本情報入力シート!W757)</f>
        <v/>
      </c>
      <c r="M718" s="503" t="str">
        <f>IF(基本情報入力シート!X757="","",基本情報入力シート!X757)</f>
        <v/>
      </c>
      <c r="N718" s="513" t="str">
        <f>IF(基本情報入力シート!Y757="","",基本情報入力シート!Y757)</f>
        <v/>
      </c>
      <c r="O718" s="606"/>
      <c r="P718" s="610"/>
      <c r="Q718" s="610"/>
      <c r="R718" s="614" t="e">
        <v>#N/A</v>
      </c>
      <c r="S718" s="618"/>
      <c r="T718" s="623"/>
      <c r="U718" s="623"/>
      <c r="V718" s="627" t="e">
        <v>#N/A</v>
      </c>
      <c r="W718" s="634"/>
      <c r="X718" s="638"/>
      <c r="Y718" s="614" t="e">
        <v>#N/A</v>
      </c>
      <c r="Z718" s="614"/>
      <c r="AA718" s="618"/>
      <c r="AB718" s="637"/>
      <c r="AC718" s="651" t="e">
        <v>#N/A</v>
      </c>
      <c r="AD718" s="653" t="str">
        <f t="shared" ref="AD718:AD781" si="22">IF(OR(O718="新加算Ⅰ",O718="新加算Ⅱ",O718="新加算Ⅴ（１）",O718="新加算Ⅴ（２）",O718="新加算Ⅴ（３）",O718="新加算Ⅴ（４）",O718="新加算Ⅴ（５）",O718="新加算Ⅴ（６）",O718="新加算Ⅴ（７）",O718="新加算Ⅴ（９）",O718="新加算Ⅴ（10）",O718="新加算Ⅴ（12）"),IF(AND(N718&lt;&gt;"訪問型サービス（総合事業）",N718&lt;&gt;"通所型サービス（総合事業）",N718&lt;&gt;"（介護予防）短期入所生活介護",N718&lt;&gt;"（介護予防）短期入所療養介護（老健）",N718&lt;&gt;"（介護予防）短期入所療養介護 （病院等（老健以外）)",N718&lt;&gt;"（介護予防）短期入所療養介護（医療院）"),1,""),"")</f>
        <v/>
      </c>
      <c r="AE718" s="583" t="str">
        <f t="shared" ref="AE718:AE781" si="23">IF(OR(W718="新加算Ⅰ",W718="新加算Ⅱ"),IF(AND(N718&lt;&gt;"訪問型サービス（総合事業）",N718&lt;&gt;"通所型サービス（総合事業）",N718&lt;&gt;"（介護予防）短期入所生活介護",N718&lt;&gt;"（介護予防）短期入所療養介護（老健）",N718&lt;&gt;"（介護予防）短期入所療養介護 （病院等（老健以外）)",N718&lt;&gt;"（介護予防）短期入所療養介護（医療院）"),1,""),"")</f>
        <v/>
      </c>
      <c r="AF718" s="654" t="str">
        <f>IF(O718="","",'別紙様式3-2（４・５月）'!O720&amp;'別紙様式3-2（４・５月）'!P720&amp;'別紙様式3-2（４・５月）'!Q720&amp;"から"&amp;O718)</f>
        <v/>
      </c>
      <c r="AG718" s="654" t="str">
        <f>IF(OR(W718="",W718="―"),"",'別紙様式3-2（４・５月）'!O720&amp;'別紙様式3-2（４・５月）'!P720&amp;'別紙様式3-2（４・５月）'!Q720&amp;"から"&amp;W718)</f>
        <v/>
      </c>
    </row>
    <row r="719" spans="1:33" ht="24.9" customHeight="1">
      <c r="A719" s="592">
        <v>706</v>
      </c>
      <c r="B719" s="488" t="str">
        <f>IF(基本情報入力シート!C758="","",基本情報入力シート!C758)</f>
        <v/>
      </c>
      <c r="C719" s="488"/>
      <c r="D719" s="488"/>
      <c r="E719" s="488"/>
      <c r="F719" s="488"/>
      <c r="G719" s="488"/>
      <c r="H719" s="488"/>
      <c r="I719" s="488"/>
      <c r="J719" s="495" t="str">
        <f>IF(基本情報入力シート!M758="","",基本情報入力シート!M758)</f>
        <v/>
      </c>
      <c r="K719" s="495" t="str">
        <f>IF(基本情報入力シート!R758="","",基本情報入力シート!R758)</f>
        <v/>
      </c>
      <c r="L719" s="495" t="str">
        <f>IF(基本情報入力シート!W758="","",基本情報入力シート!W758)</f>
        <v/>
      </c>
      <c r="M719" s="503" t="str">
        <f>IF(基本情報入力シート!X758="","",基本情報入力シート!X758)</f>
        <v/>
      </c>
      <c r="N719" s="513" t="str">
        <f>IF(基本情報入力シート!Y758="","",基本情報入力シート!Y758)</f>
        <v/>
      </c>
      <c r="O719" s="606"/>
      <c r="P719" s="610"/>
      <c r="Q719" s="610"/>
      <c r="R719" s="614" t="e">
        <v>#N/A</v>
      </c>
      <c r="S719" s="618"/>
      <c r="T719" s="623"/>
      <c r="U719" s="623"/>
      <c r="V719" s="627" t="e">
        <v>#N/A</v>
      </c>
      <c r="W719" s="634"/>
      <c r="X719" s="638"/>
      <c r="Y719" s="614" t="e">
        <v>#N/A</v>
      </c>
      <c r="Z719" s="614"/>
      <c r="AA719" s="618"/>
      <c r="AB719" s="637"/>
      <c r="AC719" s="651" t="e">
        <v>#N/A</v>
      </c>
      <c r="AD719" s="653" t="str">
        <f t="shared" si="22"/>
        <v/>
      </c>
      <c r="AE719" s="583" t="str">
        <f t="shared" si="23"/>
        <v/>
      </c>
      <c r="AF719" s="654" t="str">
        <f>IF(O719="","",'別紙様式3-2（４・５月）'!O721&amp;'別紙様式3-2（４・５月）'!P721&amp;'別紙様式3-2（４・５月）'!Q721&amp;"から"&amp;O719)</f>
        <v/>
      </c>
      <c r="AG719" s="654" t="str">
        <f>IF(OR(W719="",W719="―"),"",'別紙様式3-2（４・５月）'!O721&amp;'別紙様式3-2（４・５月）'!P721&amp;'別紙様式3-2（４・５月）'!Q721&amp;"から"&amp;W719)</f>
        <v/>
      </c>
    </row>
    <row r="720" spans="1:33" ht="24.9" customHeight="1">
      <c r="A720" s="592">
        <v>707</v>
      </c>
      <c r="B720" s="488" t="str">
        <f>IF(基本情報入力シート!C759="","",基本情報入力シート!C759)</f>
        <v/>
      </c>
      <c r="C720" s="488"/>
      <c r="D720" s="488"/>
      <c r="E720" s="488"/>
      <c r="F720" s="488"/>
      <c r="G720" s="488"/>
      <c r="H720" s="488"/>
      <c r="I720" s="488"/>
      <c r="J720" s="495" t="str">
        <f>IF(基本情報入力シート!M759="","",基本情報入力シート!M759)</f>
        <v/>
      </c>
      <c r="K720" s="495" t="str">
        <f>IF(基本情報入力シート!R759="","",基本情報入力シート!R759)</f>
        <v/>
      </c>
      <c r="L720" s="495" t="str">
        <f>IF(基本情報入力シート!W759="","",基本情報入力シート!W759)</f>
        <v/>
      </c>
      <c r="M720" s="503" t="str">
        <f>IF(基本情報入力シート!X759="","",基本情報入力シート!X759)</f>
        <v/>
      </c>
      <c r="N720" s="513" t="str">
        <f>IF(基本情報入力シート!Y759="","",基本情報入力シート!Y759)</f>
        <v/>
      </c>
      <c r="O720" s="606"/>
      <c r="P720" s="610"/>
      <c r="Q720" s="610"/>
      <c r="R720" s="614" t="e">
        <v>#N/A</v>
      </c>
      <c r="S720" s="618"/>
      <c r="T720" s="623"/>
      <c r="U720" s="623"/>
      <c r="V720" s="627" t="e">
        <v>#N/A</v>
      </c>
      <c r="W720" s="634"/>
      <c r="X720" s="638"/>
      <c r="Y720" s="614" t="e">
        <v>#N/A</v>
      </c>
      <c r="Z720" s="614"/>
      <c r="AA720" s="618"/>
      <c r="AB720" s="637"/>
      <c r="AC720" s="651" t="e">
        <v>#N/A</v>
      </c>
      <c r="AD720" s="653" t="str">
        <f t="shared" si="22"/>
        <v/>
      </c>
      <c r="AE720" s="583" t="str">
        <f t="shared" si="23"/>
        <v/>
      </c>
      <c r="AF720" s="654" t="str">
        <f>IF(O720="","",'別紙様式3-2（４・５月）'!O722&amp;'別紙様式3-2（４・５月）'!P722&amp;'別紙様式3-2（４・５月）'!Q722&amp;"から"&amp;O720)</f>
        <v/>
      </c>
      <c r="AG720" s="654" t="str">
        <f>IF(OR(W720="",W720="―"),"",'別紙様式3-2（４・５月）'!O722&amp;'別紙様式3-2（４・５月）'!P722&amp;'別紙様式3-2（４・５月）'!Q722&amp;"から"&amp;W720)</f>
        <v/>
      </c>
    </row>
    <row r="721" spans="1:33" ht="24.9" customHeight="1">
      <c r="A721" s="592">
        <v>708</v>
      </c>
      <c r="B721" s="488" t="str">
        <f>IF(基本情報入力シート!C760="","",基本情報入力シート!C760)</f>
        <v/>
      </c>
      <c r="C721" s="488"/>
      <c r="D721" s="488"/>
      <c r="E721" s="488"/>
      <c r="F721" s="488"/>
      <c r="G721" s="488"/>
      <c r="H721" s="488"/>
      <c r="I721" s="488"/>
      <c r="J721" s="495" t="str">
        <f>IF(基本情報入力シート!M760="","",基本情報入力シート!M760)</f>
        <v/>
      </c>
      <c r="K721" s="495" t="str">
        <f>IF(基本情報入力シート!R760="","",基本情報入力シート!R760)</f>
        <v/>
      </c>
      <c r="L721" s="495" t="str">
        <f>IF(基本情報入力シート!W760="","",基本情報入力シート!W760)</f>
        <v/>
      </c>
      <c r="M721" s="503" t="str">
        <f>IF(基本情報入力シート!X760="","",基本情報入力シート!X760)</f>
        <v/>
      </c>
      <c r="N721" s="513" t="str">
        <f>IF(基本情報入力シート!Y760="","",基本情報入力シート!Y760)</f>
        <v/>
      </c>
      <c r="O721" s="606"/>
      <c r="P721" s="610"/>
      <c r="Q721" s="610"/>
      <c r="R721" s="614" t="e">
        <v>#N/A</v>
      </c>
      <c r="S721" s="618"/>
      <c r="T721" s="623"/>
      <c r="U721" s="623"/>
      <c r="V721" s="627" t="e">
        <v>#N/A</v>
      </c>
      <c r="W721" s="634"/>
      <c r="X721" s="638"/>
      <c r="Y721" s="614" t="e">
        <v>#N/A</v>
      </c>
      <c r="Z721" s="614"/>
      <c r="AA721" s="618"/>
      <c r="AB721" s="637"/>
      <c r="AC721" s="651" t="e">
        <v>#N/A</v>
      </c>
      <c r="AD721" s="653" t="str">
        <f t="shared" si="22"/>
        <v/>
      </c>
      <c r="AE721" s="583" t="str">
        <f t="shared" si="23"/>
        <v/>
      </c>
      <c r="AF721" s="654" t="str">
        <f>IF(O721="","",'別紙様式3-2（４・５月）'!O723&amp;'別紙様式3-2（４・５月）'!P723&amp;'別紙様式3-2（４・５月）'!Q723&amp;"から"&amp;O721)</f>
        <v/>
      </c>
      <c r="AG721" s="654" t="str">
        <f>IF(OR(W721="",W721="―"),"",'別紙様式3-2（４・５月）'!O723&amp;'別紙様式3-2（４・５月）'!P723&amp;'別紙様式3-2（４・５月）'!Q723&amp;"から"&amp;W721)</f>
        <v/>
      </c>
    </row>
    <row r="722" spans="1:33" ht="24.9" customHeight="1">
      <c r="A722" s="592">
        <v>709</v>
      </c>
      <c r="B722" s="488" t="str">
        <f>IF(基本情報入力シート!C761="","",基本情報入力シート!C761)</f>
        <v/>
      </c>
      <c r="C722" s="488"/>
      <c r="D722" s="488"/>
      <c r="E722" s="488"/>
      <c r="F722" s="488"/>
      <c r="G722" s="488"/>
      <c r="H722" s="488"/>
      <c r="I722" s="488"/>
      <c r="J722" s="495" t="str">
        <f>IF(基本情報入力シート!M761="","",基本情報入力シート!M761)</f>
        <v/>
      </c>
      <c r="K722" s="495" t="str">
        <f>IF(基本情報入力シート!R761="","",基本情報入力シート!R761)</f>
        <v/>
      </c>
      <c r="L722" s="495" t="str">
        <f>IF(基本情報入力シート!W761="","",基本情報入力シート!W761)</f>
        <v/>
      </c>
      <c r="M722" s="503" t="str">
        <f>IF(基本情報入力シート!X761="","",基本情報入力シート!X761)</f>
        <v/>
      </c>
      <c r="N722" s="513" t="str">
        <f>IF(基本情報入力シート!Y761="","",基本情報入力シート!Y761)</f>
        <v/>
      </c>
      <c r="O722" s="606"/>
      <c r="P722" s="610"/>
      <c r="Q722" s="610"/>
      <c r="R722" s="614" t="e">
        <v>#N/A</v>
      </c>
      <c r="S722" s="618"/>
      <c r="T722" s="623"/>
      <c r="U722" s="623"/>
      <c r="V722" s="627" t="e">
        <v>#N/A</v>
      </c>
      <c r="W722" s="634"/>
      <c r="X722" s="638"/>
      <c r="Y722" s="614" t="e">
        <v>#N/A</v>
      </c>
      <c r="Z722" s="614"/>
      <c r="AA722" s="618"/>
      <c r="AB722" s="637"/>
      <c r="AC722" s="651" t="e">
        <v>#N/A</v>
      </c>
      <c r="AD722" s="653" t="str">
        <f t="shared" si="22"/>
        <v/>
      </c>
      <c r="AE722" s="583" t="str">
        <f t="shared" si="23"/>
        <v/>
      </c>
      <c r="AF722" s="654" t="str">
        <f>IF(O722="","",'別紙様式3-2（４・５月）'!O724&amp;'別紙様式3-2（４・５月）'!P724&amp;'別紙様式3-2（４・５月）'!Q724&amp;"から"&amp;O722)</f>
        <v/>
      </c>
      <c r="AG722" s="654" t="str">
        <f>IF(OR(W722="",W722="―"),"",'別紙様式3-2（４・５月）'!O724&amp;'別紙様式3-2（４・５月）'!P724&amp;'別紙様式3-2（４・５月）'!Q724&amp;"から"&amp;W722)</f>
        <v/>
      </c>
    </row>
    <row r="723" spans="1:33" ht="24.9" customHeight="1">
      <c r="A723" s="592">
        <v>710</v>
      </c>
      <c r="B723" s="488" t="str">
        <f>IF(基本情報入力シート!C762="","",基本情報入力シート!C762)</f>
        <v/>
      </c>
      <c r="C723" s="488"/>
      <c r="D723" s="488"/>
      <c r="E723" s="488"/>
      <c r="F723" s="488"/>
      <c r="G723" s="488"/>
      <c r="H723" s="488"/>
      <c r="I723" s="488"/>
      <c r="J723" s="495" t="str">
        <f>IF(基本情報入力シート!M762="","",基本情報入力シート!M762)</f>
        <v/>
      </c>
      <c r="K723" s="495" t="str">
        <f>IF(基本情報入力シート!R762="","",基本情報入力シート!R762)</f>
        <v/>
      </c>
      <c r="L723" s="495" t="str">
        <f>IF(基本情報入力シート!W762="","",基本情報入力シート!W762)</f>
        <v/>
      </c>
      <c r="M723" s="503" t="str">
        <f>IF(基本情報入力シート!X762="","",基本情報入力シート!X762)</f>
        <v/>
      </c>
      <c r="N723" s="513" t="str">
        <f>IF(基本情報入力シート!Y762="","",基本情報入力シート!Y762)</f>
        <v/>
      </c>
      <c r="O723" s="606"/>
      <c r="P723" s="610"/>
      <c r="Q723" s="610"/>
      <c r="R723" s="614" t="e">
        <v>#N/A</v>
      </c>
      <c r="S723" s="618"/>
      <c r="T723" s="623"/>
      <c r="U723" s="623"/>
      <c r="V723" s="627" t="e">
        <v>#N/A</v>
      </c>
      <c r="W723" s="634"/>
      <c r="X723" s="638"/>
      <c r="Y723" s="614" t="e">
        <v>#N/A</v>
      </c>
      <c r="Z723" s="614"/>
      <c r="AA723" s="618"/>
      <c r="AB723" s="637"/>
      <c r="AC723" s="651" t="e">
        <v>#N/A</v>
      </c>
      <c r="AD723" s="653" t="str">
        <f t="shared" si="22"/>
        <v/>
      </c>
      <c r="AE723" s="583" t="str">
        <f t="shared" si="23"/>
        <v/>
      </c>
      <c r="AF723" s="654" t="str">
        <f>IF(O723="","",'別紙様式3-2（４・５月）'!O725&amp;'別紙様式3-2（４・５月）'!P725&amp;'別紙様式3-2（４・５月）'!Q725&amp;"から"&amp;O723)</f>
        <v/>
      </c>
      <c r="AG723" s="654" t="str">
        <f>IF(OR(W723="",W723="―"),"",'別紙様式3-2（４・５月）'!O725&amp;'別紙様式3-2（４・５月）'!P725&amp;'別紙様式3-2（４・５月）'!Q725&amp;"から"&amp;W723)</f>
        <v/>
      </c>
    </row>
    <row r="724" spans="1:33" ht="24.9" customHeight="1">
      <c r="A724" s="592">
        <v>711</v>
      </c>
      <c r="B724" s="488" t="str">
        <f>IF(基本情報入力シート!C763="","",基本情報入力シート!C763)</f>
        <v/>
      </c>
      <c r="C724" s="488"/>
      <c r="D724" s="488"/>
      <c r="E724" s="488"/>
      <c r="F724" s="488"/>
      <c r="G724" s="488"/>
      <c r="H724" s="488"/>
      <c r="I724" s="488"/>
      <c r="J724" s="495" t="str">
        <f>IF(基本情報入力シート!M763="","",基本情報入力シート!M763)</f>
        <v/>
      </c>
      <c r="K724" s="495" t="str">
        <f>IF(基本情報入力シート!R763="","",基本情報入力シート!R763)</f>
        <v/>
      </c>
      <c r="L724" s="495" t="str">
        <f>IF(基本情報入力シート!W763="","",基本情報入力シート!W763)</f>
        <v/>
      </c>
      <c r="M724" s="503" t="str">
        <f>IF(基本情報入力シート!X763="","",基本情報入力シート!X763)</f>
        <v/>
      </c>
      <c r="N724" s="513" t="str">
        <f>IF(基本情報入力シート!Y763="","",基本情報入力シート!Y763)</f>
        <v/>
      </c>
      <c r="O724" s="606"/>
      <c r="P724" s="610"/>
      <c r="Q724" s="610"/>
      <c r="R724" s="614" t="e">
        <v>#N/A</v>
      </c>
      <c r="S724" s="618"/>
      <c r="T724" s="623"/>
      <c r="U724" s="623"/>
      <c r="V724" s="627" t="e">
        <v>#N/A</v>
      </c>
      <c r="W724" s="634"/>
      <c r="X724" s="638"/>
      <c r="Y724" s="614" t="e">
        <v>#N/A</v>
      </c>
      <c r="Z724" s="614"/>
      <c r="AA724" s="618"/>
      <c r="AB724" s="637"/>
      <c r="AC724" s="651" t="e">
        <v>#N/A</v>
      </c>
      <c r="AD724" s="653" t="str">
        <f t="shared" si="22"/>
        <v/>
      </c>
      <c r="AE724" s="583" t="str">
        <f t="shared" si="23"/>
        <v/>
      </c>
      <c r="AF724" s="654" t="str">
        <f>IF(O724="","",'別紙様式3-2（４・５月）'!O726&amp;'別紙様式3-2（４・５月）'!P726&amp;'別紙様式3-2（４・５月）'!Q726&amp;"から"&amp;O724)</f>
        <v/>
      </c>
      <c r="AG724" s="654" t="str">
        <f>IF(OR(W724="",W724="―"),"",'別紙様式3-2（４・５月）'!O726&amp;'別紙様式3-2（４・５月）'!P726&amp;'別紙様式3-2（４・５月）'!Q726&amp;"から"&amp;W724)</f>
        <v/>
      </c>
    </row>
    <row r="725" spans="1:33" ht="24.9" customHeight="1">
      <c r="A725" s="592">
        <v>712</v>
      </c>
      <c r="B725" s="488" t="str">
        <f>IF(基本情報入力シート!C764="","",基本情報入力シート!C764)</f>
        <v/>
      </c>
      <c r="C725" s="488"/>
      <c r="D725" s="488"/>
      <c r="E725" s="488"/>
      <c r="F725" s="488"/>
      <c r="G725" s="488"/>
      <c r="H725" s="488"/>
      <c r="I725" s="488"/>
      <c r="J725" s="495" t="str">
        <f>IF(基本情報入力シート!M764="","",基本情報入力シート!M764)</f>
        <v/>
      </c>
      <c r="K725" s="495" t="str">
        <f>IF(基本情報入力シート!R764="","",基本情報入力シート!R764)</f>
        <v/>
      </c>
      <c r="L725" s="495" t="str">
        <f>IF(基本情報入力シート!W764="","",基本情報入力シート!W764)</f>
        <v/>
      </c>
      <c r="M725" s="503" t="str">
        <f>IF(基本情報入力シート!X764="","",基本情報入力シート!X764)</f>
        <v/>
      </c>
      <c r="N725" s="513" t="str">
        <f>IF(基本情報入力シート!Y764="","",基本情報入力シート!Y764)</f>
        <v/>
      </c>
      <c r="O725" s="606"/>
      <c r="P725" s="610"/>
      <c r="Q725" s="610"/>
      <c r="R725" s="614" t="e">
        <v>#N/A</v>
      </c>
      <c r="S725" s="618"/>
      <c r="T725" s="623"/>
      <c r="U725" s="623"/>
      <c r="V725" s="627" t="e">
        <v>#N/A</v>
      </c>
      <c r="W725" s="634"/>
      <c r="X725" s="638"/>
      <c r="Y725" s="614" t="e">
        <v>#N/A</v>
      </c>
      <c r="Z725" s="614"/>
      <c r="AA725" s="618"/>
      <c r="AB725" s="637"/>
      <c r="AC725" s="651" t="e">
        <v>#N/A</v>
      </c>
      <c r="AD725" s="653" t="str">
        <f t="shared" si="22"/>
        <v/>
      </c>
      <c r="AE725" s="583" t="str">
        <f t="shared" si="23"/>
        <v/>
      </c>
      <c r="AF725" s="654" t="str">
        <f>IF(O725="","",'別紙様式3-2（４・５月）'!O727&amp;'別紙様式3-2（４・５月）'!P727&amp;'別紙様式3-2（４・５月）'!Q727&amp;"から"&amp;O725)</f>
        <v/>
      </c>
      <c r="AG725" s="654" t="str">
        <f>IF(OR(W725="",W725="―"),"",'別紙様式3-2（４・５月）'!O727&amp;'別紙様式3-2（４・５月）'!P727&amp;'別紙様式3-2（４・５月）'!Q727&amp;"から"&amp;W725)</f>
        <v/>
      </c>
    </row>
    <row r="726" spans="1:33" ht="24.9" customHeight="1">
      <c r="A726" s="592">
        <v>713</v>
      </c>
      <c r="B726" s="488" t="str">
        <f>IF(基本情報入力シート!C765="","",基本情報入力シート!C765)</f>
        <v/>
      </c>
      <c r="C726" s="488"/>
      <c r="D726" s="488"/>
      <c r="E726" s="488"/>
      <c r="F726" s="488"/>
      <c r="G726" s="488"/>
      <c r="H726" s="488"/>
      <c r="I726" s="488"/>
      <c r="J726" s="495" t="str">
        <f>IF(基本情報入力シート!M765="","",基本情報入力シート!M765)</f>
        <v/>
      </c>
      <c r="K726" s="495" t="str">
        <f>IF(基本情報入力シート!R765="","",基本情報入力シート!R765)</f>
        <v/>
      </c>
      <c r="L726" s="495" t="str">
        <f>IF(基本情報入力シート!W765="","",基本情報入力シート!W765)</f>
        <v/>
      </c>
      <c r="M726" s="503" t="str">
        <f>IF(基本情報入力シート!X765="","",基本情報入力シート!X765)</f>
        <v/>
      </c>
      <c r="N726" s="513" t="str">
        <f>IF(基本情報入力シート!Y765="","",基本情報入力シート!Y765)</f>
        <v/>
      </c>
      <c r="O726" s="606"/>
      <c r="P726" s="610"/>
      <c r="Q726" s="610"/>
      <c r="R726" s="614" t="e">
        <v>#N/A</v>
      </c>
      <c r="S726" s="618"/>
      <c r="T726" s="623"/>
      <c r="U726" s="623"/>
      <c r="V726" s="627" t="e">
        <v>#N/A</v>
      </c>
      <c r="W726" s="634"/>
      <c r="X726" s="638"/>
      <c r="Y726" s="614" t="e">
        <v>#N/A</v>
      </c>
      <c r="Z726" s="614"/>
      <c r="AA726" s="618"/>
      <c r="AB726" s="637"/>
      <c r="AC726" s="651" t="e">
        <v>#N/A</v>
      </c>
      <c r="AD726" s="653" t="str">
        <f t="shared" si="22"/>
        <v/>
      </c>
      <c r="AE726" s="583" t="str">
        <f t="shared" si="23"/>
        <v/>
      </c>
      <c r="AF726" s="654" t="str">
        <f>IF(O726="","",'別紙様式3-2（４・５月）'!O728&amp;'別紙様式3-2（４・５月）'!P728&amp;'別紙様式3-2（４・５月）'!Q728&amp;"から"&amp;O726)</f>
        <v/>
      </c>
      <c r="AG726" s="654" t="str">
        <f>IF(OR(W726="",W726="―"),"",'別紙様式3-2（４・５月）'!O728&amp;'別紙様式3-2（４・５月）'!P728&amp;'別紙様式3-2（４・５月）'!Q728&amp;"から"&amp;W726)</f>
        <v/>
      </c>
    </row>
    <row r="727" spans="1:33" ht="24.9" customHeight="1">
      <c r="A727" s="592">
        <v>714</v>
      </c>
      <c r="B727" s="488" t="str">
        <f>IF(基本情報入力シート!C766="","",基本情報入力シート!C766)</f>
        <v/>
      </c>
      <c r="C727" s="488"/>
      <c r="D727" s="488"/>
      <c r="E727" s="488"/>
      <c r="F727" s="488"/>
      <c r="G727" s="488"/>
      <c r="H727" s="488"/>
      <c r="I727" s="488"/>
      <c r="J727" s="495" t="str">
        <f>IF(基本情報入力シート!M766="","",基本情報入力シート!M766)</f>
        <v/>
      </c>
      <c r="K727" s="495" t="str">
        <f>IF(基本情報入力シート!R766="","",基本情報入力シート!R766)</f>
        <v/>
      </c>
      <c r="L727" s="495" t="str">
        <f>IF(基本情報入力シート!W766="","",基本情報入力シート!W766)</f>
        <v/>
      </c>
      <c r="M727" s="503" t="str">
        <f>IF(基本情報入力シート!X766="","",基本情報入力シート!X766)</f>
        <v/>
      </c>
      <c r="N727" s="513" t="str">
        <f>IF(基本情報入力シート!Y766="","",基本情報入力シート!Y766)</f>
        <v/>
      </c>
      <c r="O727" s="606"/>
      <c r="P727" s="610"/>
      <c r="Q727" s="610"/>
      <c r="R727" s="614" t="e">
        <v>#N/A</v>
      </c>
      <c r="S727" s="618"/>
      <c r="T727" s="623"/>
      <c r="U727" s="623"/>
      <c r="V727" s="627" t="e">
        <v>#N/A</v>
      </c>
      <c r="W727" s="634"/>
      <c r="X727" s="638"/>
      <c r="Y727" s="614" t="e">
        <v>#N/A</v>
      </c>
      <c r="Z727" s="614"/>
      <c r="AA727" s="618"/>
      <c r="AB727" s="637"/>
      <c r="AC727" s="651" t="e">
        <v>#N/A</v>
      </c>
      <c r="AD727" s="653" t="str">
        <f t="shared" si="22"/>
        <v/>
      </c>
      <c r="AE727" s="583" t="str">
        <f t="shared" si="23"/>
        <v/>
      </c>
      <c r="AF727" s="654" t="str">
        <f>IF(O727="","",'別紙様式3-2（４・５月）'!O729&amp;'別紙様式3-2（４・５月）'!P729&amp;'別紙様式3-2（４・５月）'!Q729&amp;"から"&amp;O727)</f>
        <v/>
      </c>
      <c r="AG727" s="654" t="str">
        <f>IF(OR(W727="",W727="―"),"",'別紙様式3-2（４・５月）'!O729&amp;'別紙様式3-2（４・５月）'!P729&amp;'別紙様式3-2（４・５月）'!Q729&amp;"から"&amp;W727)</f>
        <v/>
      </c>
    </row>
    <row r="728" spans="1:33" ht="24.9" customHeight="1">
      <c r="A728" s="592">
        <v>715</v>
      </c>
      <c r="B728" s="488" t="str">
        <f>IF(基本情報入力シート!C767="","",基本情報入力シート!C767)</f>
        <v/>
      </c>
      <c r="C728" s="488"/>
      <c r="D728" s="488"/>
      <c r="E728" s="488"/>
      <c r="F728" s="488"/>
      <c r="G728" s="488"/>
      <c r="H728" s="488"/>
      <c r="I728" s="488"/>
      <c r="J728" s="495" t="str">
        <f>IF(基本情報入力シート!M767="","",基本情報入力シート!M767)</f>
        <v/>
      </c>
      <c r="K728" s="495" t="str">
        <f>IF(基本情報入力シート!R767="","",基本情報入力シート!R767)</f>
        <v/>
      </c>
      <c r="L728" s="495" t="str">
        <f>IF(基本情報入力シート!W767="","",基本情報入力シート!W767)</f>
        <v/>
      </c>
      <c r="M728" s="503" t="str">
        <f>IF(基本情報入力シート!X767="","",基本情報入力シート!X767)</f>
        <v/>
      </c>
      <c r="N728" s="513" t="str">
        <f>IF(基本情報入力シート!Y767="","",基本情報入力シート!Y767)</f>
        <v/>
      </c>
      <c r="O728" s="606"/>
      <c r="P728" s="610"/>
      <c r="Q728" s="610"/>
      <c r="R728" s="614" t="e">
        <v>#N/A</v>
      </c>
      <c r="S728" s="618"/>
      <c r="T728" s="623"/>
      <c r="U728" s="623"/>
      <c r="V728" s="627" t="e">
        <v>#N/A</v>
      </c>
      <c r="W728" s="634"/>
      <c r="X728" s="638"/>
      <c r="Y728" s="614" t="e">
        <v>#N/A</v>
      </c>
      <c r="Z728" s="614"/>
      <c r="AA728" s="618"/>
      <c r="AB728" s="637"/>
      <c r="AC728" s="651" t="e">
        <v>#N/A</v>
      </c>
      <c r="AD728" s="653" t="str">
        <f t="shared" si="22"/>
        <v/>
      </c>
      <c r="AE728" s="583" t="str">
        <f t="shared" si="23"/>
        <v/>
      </c>
      <c r="AF728" s="654" t="str">
        <f>IF(O728="","",'別紙様式3-2（４・５月）'!O730&amp;'別紙様式3-2（４・５月）'!P730&amp;'別紙様式3-2（４・５月）'!Q730&amp;"から"&amp;O728)</f>
        <v/>
      </c>
      <c r="AG728" s="654" t="str">
        <f>IF(OR(W728="",W728="―"),"",'別紙様式3-2（４・５月）'!O730&amp;'別紙様式3-2（４・５月）'!P730&amp;'別紙様式3-2（４・５月）'!Q730&amp;"から"&amp;W728)</f>
        <v/>
      </c>
    </row>
    <row r="729" spans="1:33" ht="24.9" customHeight="1">
      <c r="A729" s="592">
        <v>716</v>
      </c>
      <c r="B729" s="488" t="str">
        <f>IF(基本情報入力シート!C768="","",基本情報入力シート!C768)</f>
        <v/>
      </c>
      <c r="C729" s="488"/>
      <c r="D729" s="488"/>
      <c r="E729" s="488"/>
      <c r="F729" s="488"/>
      <c r="G729" s="488"/>
      <c r="H729" s="488"/>
      <c r="I729" s="488"/>
      <c r="J729" s="495" t="str">
        <f>IF(基本情報入力シート!M768="","",基本情報入力シート!M768)</f>
        <v/>
      </c>
      <c r="K729" s="495" t="str">
        <f>IF(基本情報入力シート!R768="","",基本情報入力シート!R768)</f>
        <v/>
      </c>
      <c r="L729" s="495" t="str">
        <f>IF(基本情報入力シート!W768="","",基本情報入力シート!W768)</f>
        <v/>
      </c>
      <c r="M729" s="503" t="str">
        <f>IF(基本情報入力シート!X768="","",基本情報入力シート!X768)</f>
        <v/>
      </c>
      <c r="N729" s="513" t="str">
        <f>IF(基本情報入力シート!Y768="","",基本情報入力シート!Y768)</f>
        <v/>
      </c>
      <c r="O729" s="606"/>
      <c r="P729" s="610"/>
      <c r="Q729" s="610"/>
      <c r="R729" s="614" t="e">
        <v>#N/A</v>
      </c>
      <c r="S729" s="618"/>
      <c r="T729" s="623"/>
      <c r="U729" s="623"/>
      <c r="V729" s="627" t="e">
        <v>#N/A</v>
      </c>
      <c r="W729" s="634"/>
      <c r="X729" s="638"/>
      <c r="Y729" s="614" t="e">
        <v>#N/A</v>
      </c>
      <c r="Z729" s="614"/>
      <c r="AA729" s="618"/>
      <c r="AB729" s="637"/>
      <c r="AC729" s="651" t="e">
        <v>#N/A</v>
      </c>
      <c r="AD729" s="653" t="str">
        <f t="shared" si="22"/>
        <v/>
      </c>
      <c r="AE729" s="583" t="str">
        <f t="shared" si="23"/>
        <v/>
      </c>
      <c r="AF729" s="654" t="str">
        <f>IF(O729="","",'別紙様式3-2（４・５月）'!O731&amp;'別紙様式3-2（４・５月）'!P731&amp;'別紙様式3-2（４・５月）'!Q731&amp;"から"&amp;O729)</f>
        <v/>
      </c>
      <c r="AG729" s="654" t="str">
        <f>IF(OR(W729="",W729="―"),"",'別紙様式3-2（４・５月）'!O731&amp;'別紙様式3-2（４・５月）'!P731&amp;'別紙様式3-2（４・５月）'!Q731&amp;"から"&amp;W729)</f>
        <v/>
      </c>
    </row>
    <row r="730" spans="1:33" ht="24.9" customHeight="1">
      <c r="A730" s="592">
        <v>717</v>
      </c>
      <c r="B730" s="488" t="str">
        <f>IF(基本情報入力シート!C769="","",基本情報入力シート!C769)</f>
        <v/>
      </c>
      <c r="C730" s="488"/>
      <c r="D730" s="488"/>
      <c r="E730" s="488"/>
      <c r="F730" s="488"/>
      <c r="G730" s="488"/>
      <c r="H730" s="488"/>
      <c r="I730" s="488"/>
      <c r="J730" s="495" t="str">
        <f>IF(基本情報入力シート!M769="","",基本情報入力シート!M769)</f>
        <v/>
      </c>
      <c r="K730" s="495" t="str">
        <f>IF(基本情報入力シート!R769="","",基本情報入力シート!R769)</f>
        <v/>
      </c>
      <c r="L730" s="495" t="str">
        <f>IF(基本情報入力シート!W769="","",基本情報入力シート!W769)</f>
        <v/>
      </c>
      <c r="M730" s="503" t="str">
        <f>IF(基本情報入力シート!X769="","",基本情報入力シート!X769)</f>
        <v/>
      </c>
      <c r="N730" s="513" t="str">
        <f>IF(基本情報入力シート!Y769="","",基本情報入力シート!Y769)</f>
        <v/>
      </c>
      <c r="O730" s="606"/>
      <c r="P730" s="610"/>
      <c r="Q730" s="610"/>
      <c r="R730" s="614" t="e">
        <v>#N/A</v>
      </c>
      <c r="S730" s="618"/>
      <c r="T730" s="623"/>
      <c r="U730" s="623"/>
      <c r="V730" s="627" t="e">
        <v>#N/A</v>
      </c>
      <c r="W730" s="634"/>
      <c r="X730" s="638"/>
      <c r="Y730" s="614" t="e">
        <v>#N/A</v>
      </c>
      <c r="Z730" s="614"/>
      <c r="AA730" s="618"/>
      <c r="AB730" s="637"/>
      <c r="AC730" s="651" t="e">
        <v>#N/A</v>
      </c>
      <c r="AD730" s="653" t="str">
        <f t="shared" si="22"/>
        <v/>
      </c>
      <c r="AE730" s="583" t="str">
        <f t="shared" si="23"/>
        <v/>
      </c>
      <c r="AF730" s="654" t="str">
        <f>IF(O730="","",'別紙様式3-2（４・５月）'!O732&amp;'別紙様式3-2（４・５月）'!P732&amp;'別紙様式3-2（４・５月）'!Q732&amp;"から"&amp;O730)</f>
        <v/>
      </c>
      <c r="AG730" s="654" t="str">
        <f>IF(OR(W730="",W730="―"),"",'別紙様式3-2（４・５月）'!O732&amp;'別紙様式3-2（４・５月）'!P732&amp;'別紙様式3-2（４・５月）'!Q732&amp;"から"&amp;W730)</f>
        <v/>
      </c>
    </row>
    <row r="731" spans="1:33" ht="24.9" customHeight="1">
      <c r="A731" s="592">
        <v>718</v>
      </c>
      <c r="B731" s="488" t="str">
        <f>IF(基本情報入力シート!C770="","",基本情報入力シート!C770)</f>
        <v/>
      </c>
      <c r="C731" s="488"/>
      <c r="D731" s="488"/>
      <c r="E731" s="488"/>
      <c r="F731" s="488"/>
      <c r="G731" s="488"/>
      <c r="H731" s="488"/>
      <c r="I731" s="488"/>
      <c r="J731" s="495" t="str">
        <f>IF(基本情報入力シート!M770="","",基本情報入力シート!M770)</f>
        <v/>
      </c>
      <c r="K731" s="495" t="str">
        <f>IF(基本情報入力シート!R770="","",基本情報入力シート!R770)</f>
        <v/>
      </c>
      <c r="L731" s="495" t="str">
        <f>IF(基本情報入力シート!W770="","",基本情報入力シート!W770)</f>
        <v/>
      </c>
      <c r="M731" s="503" t="str">
        <f>IF(基本情報入力シート!X770="","",基本情報入力シート!X770)</f>
        <v/>
      </c>
      <c r="N731" s="513" t="str">
        <f>IF(基本情報入力シート!Y770="","",基本情報入力シート!Y770)</f>
        <v/>
      </c>
      <c r="O731" s="606"/>
      <c r="P731" s="610"/>
      <c r="Q731" s="610"/>
      <c r="R731" s="614" t="e">
        <v>#N/A</v>
      </c>
      <c r="S731" s="618"/>
      <c r="T731" s="623"/>
      <c r="U731" s="623"/>
      <c r="V731" s="627" t="e">
        <v>#N/A</v>
      </c>
      <c r="W731" s="634"/>
      <c r="X731" s="638"/>
      <c r="Y731" s="614" t="e">
        <v>#N/A</v>
      </c>
      <c r="Z731" s="614"/>
      <c r="AA731" s="618"/>
      <c r="AB731" s="637"/>
      <c r="AC731" s="651" t="e">
        <v>#N/A</v>
      </c>
      <c r="AD731" s="653" t="str">
        <f t="shared" si="22"/>
        <v/>
      </c>
      <c r="AE731" s="583" t="str">
        <f t="shared" si="23"/>
        <v/>
      </c>
      <c r="AF731" s="654" t="str">
        <f>IF(O731="","",'別紙様式3-2（４・５月）'!O733&amp;'別紙様式3-2（４・５月）'!P733&amp;'別紙様式3-2（４・５月）'!Q733&amp;"から"&amp;O731)</f>
        <v/>
      </c>
      <c r="AG731" s="654" t="str">
        <f>IF(OR(W731="",W731="―"),"",'別紙様式3-2（４・５月）'!O733&amp;'別紙様式3-2（４・５月）'!P733&amp;'別紙様式3-2（４・５月）'!Q733&amp;"から"&amp;W731)</f>
        <v/>
      </c>
    </row>
    <row r="732" spans="1:33" ht="24.9" customHeight="1">
      <c r="A732" s="592">
        <v>719</v>
      </c>
      <c r="B732" s="488" t="str">
        <f>IF(基本情報入力シート!C771="","",基本情報入力シート!C771)</f>
        <v/>
      </c>
      <c r="C732" s="488"/>
      <c r="D732" s="488"/>
      <c r="E732" s="488"/>
      <c r="F732" s="488"/>
      <c r="G732" s="488"/>
      <c r="H732" s="488"/>
      <c r="I732" s="488"/>
      <c r="J732" s="495" t="str">
        <f>IF(基本情報入力シート!M771="","",基本情報入力シート!M771)</f>
        <v/>
      </c>
      <c r="K732" s="495" t="str">
        <f>IF(基本情報入力シート!R771="","",基本情報入力シート!R771)</f>
        <v/>
      </c>
      <c r="L732" s="495" t="str">
        <f>IF(基本情報入力シート!W771="","",基本情報入力シート!W771)</f>
        <v/>
      </c>
      <c r="M732" s="503" t="str">
        <f>IF(基本情報入力シート!X771="","",基本情報入力シート!X771)</f>
        <v/>
      </c>
      <c r="N732" s="513" t="str">
        <f>IF(基本情報入力シート!Y771="","",基本情報入力シート!Y771)</f>
        <v/>
      </c>
      <c r="O732" s="606"/>
      <c r="P732" s="610"/>
      <c r="Q732" s="610"/>
      <c r="R732" s="614" t="e">
        <v>#N/A</v>
      </c>
      <c r="S732" s="618"/>
      <c r="T732" s="623"/>
      <c r="U732" s="623"/>
      <c r="V732" s="627" t="e">
        <v>#N/A</v>
      </c>
      <c r="W732" s="634"/>
      <c r="X732" s="638"/>
      <c r="Y732" s="614" t="e">
        <v>#N/A</v>
      </c>
      <c r="Z732" s="614"/>
      <c r="AA732" s="618"/>
      <c r="AB732" s="637"/>
      <c r="AC732" s="651" t="e">
        <v>#N/A</v>
      </c>
      <c r="AD732" s="653" t="str">
        <f t="shared" si="22"/>
        <v/>
      </c>
      <c r="AE732" s="583" t="str">
        <f t="shared" si="23"/>
        <v/>
      </c>
      <c r="AF732" s="654" t="str">
        <f>IF(O732="","",'別紙様式3-2（４・５月）'!O734&amp;'別紙様式3-2（４・５月）'!P734&amp;'別紙様式3-2（４・５月）'!Q734&amp;"から"&amp;O732)</f>
        <v/>
      </c>
      <c r="AG732" s="654" t="str">
        <f>IF(OR(W732="",W732="―"),"",'別紙様式3-2（４・５月）'!O734&amp;'別紙様式3-2（４・５月）'!P734&amp;'別紙様式3-2（４・５月）'!Q734&amp;"から"&amp;W732)</f>
        <v/>
      </c>
    </row>
    <row r="733" spans="1:33" ht="24.9" customHeight="1">
      <c r="A733" s="592">
        <v>720</v>
      </c>
      <c r="B733" s="488" t="str">
        <f>IF(基本情報入力シート!C772="","",基本情報入力シート!C772)</f>
        <v/>
      </c>
      <c r="C733" s="488"/>
      <c r="D733" s="488"/>
      <c r="E733" s="488"/>
      <c r="F733" s="488"/>
      <c r="G733" s="488"/>
      <c r="H733" s="488"/>
      <c r="I733" s="488"/>
      <c r="J733" s="495" t="str">
        <f>IF(基本情報入力シート!M772="","",基本情報入力シート!M772)</f>
        <v/>
      </c>
      <c r="K733" s="495" t="str">
        <f>IF(基本情報入力シート!R772="","",基本情報入力シート!R772)</f>
        <v/>
      </c>
      <c r="L733" s="495" t="str">
        <f>IF(基本情報入力シート!W772="","",基本情報入力シート!W772)</f>
        <v/>
      </c>
      <c r="M733" s="503" t="str">
        <f>IF(基本情報入力シート!X772="","",基本情報入力シート!X772)</f>
        <v/>
      </c>
      <c r="N733" s="513" t="str">
        <f>IF(基本情報入力シート!Y772="","",基本情報入力シート!Y772)</f>
        <v/>
      </c>
      <c r="O733" s="606"/>
      <c r="P733" s="610"/>
      <c r="Q733" s="610"/>
      <c r="R733" s="614" t="e">
        <v>#N/A</v>
      </c>
      <c r="S733" s="618"/>
      <c r="T733" s="623"/>
      <c r="U733" s="623"/>
      <c r="V733" s="627" t="e">
        <v>#N/A</v>
      </c>
      <c r="W733" s="634"/>
      <c r="X733" s="638"/>
      <c r="Y733" s="614" t="e">
        <v>#N/A</v>
      </c>
      <c r="Z733" s="614"/>
      <c r="AA733" s="618"/>
      <c r="AB733" s="637"/>
      <c r="AC733" s="651" t="e">
        <v>#N/A</v>
      </c>
      <c r="AD733" s="653" t="str">
        <f t="shared" si="22"/>
        <v/>
      </c>
      <c r="AE733" s="583" t="str">
        <f t="shared" si="23"/>
        <v/>
      </c>
      <c r="AF733" s="654" t="str">
        <f>IF(O733="","",'別紙様式3-2（４・５月）'!O735&amp;'別紙様式3-2（４・５月）'!P735&amp;'別紙様式3-2（４・５月）'!Q735&amp;"から"&amp;O733)</f>
        <v/>
      </c>
      <c r="AG733" s="654" t="str">
        <f>IF(OR(W733="",W733="―"),"",'別紙様式3-2（４・５月）'!O735&amp;'別紙様式3-2（４・５月）'!P735&amp;'別紙様式3-2（４・５月）'!Q735&amp;"から"&amp;W733)</f>
        <v/>
      </c>
    </row>
    <row r="734" spans="1:33" ht="24.9" customHeight="1">
      <c r="A734" s="592">
        <v>721</v>
      </c>
      <c r="B734" s="488" t="str">
        <f>IF(基本情報入力シート!C773="","",基本情報入力シート!C773)</f>
        <v/>
      </c>
      <c r="C734" s="488"/>
      <c r="D734" s="488"/>
      <c r="E734" s="488"/>
      <c r="F734" s="488"/>
      <c r="G734" s="488"/>
      <c r="H734" s="488"/>
      <c r="I734" s="488"/>
      <c r="J734" s="495" t="str">
        <f>IF(基本情報入力シート!M773="","",基本情報入力シート!M773)</f>
        <v/>
      </c>
      <c r="K734" s="495" t="str">
        <f>IF(基本情報入力シート!R773="","",基本情報入力シート!R773)</f>
        <v/>
      </c>
      <c r="L734" s="495" t="str">
        <f>IF(基本情報入力シート!W773="","",基本情報入力シート!W773)</f>
        <v/>
      </c>
      <c r="M734" s="503" t="str">
        <f>IF(基本情報入力シート!X773="","",基本情報入力シート!X773)</f>
        <v/>
      </c>
      <c r="N734" s="513" t="str">
        <f>IF(基本情報入力シート!Y773="","",基本情報入力シート!Y773)</f>
        <v/>
      </c>
      <c r="O734" s="606"/>
      <c r="P734" s="610"/>
      <c r="Q734" s="610"/>
      <c r="R734" s="614" t="e">
        <v>#N/A</v>
      </c>
      <c r="S734" s="618"/>
      <c r="T734" s="623"/>
      <c r="U734" s="623"/>
      <c r="V734" s="627" t="e">
        <v>#N/A</v>
      </c>
      <c r="W734" s="634"/>
      <c r="X734" s="638"/>
      <c r="Y734" s="614" t="e">
        <v>#N/A</v>
      </c>
      <c r="Z734" s="614"/>
      <c r="AA734" s="618"/>
      <c r="AB734" s="637"/>
      <c r="AC734" s="651" t="e">
        <v>#N/A</v>
      </c>
      <c r="AD734" s="653" t="str">
        <f t="shared" si="22"/>
        <v/>
      </c>
      <c r="AE734" s="583" t="str">
        <f t="shared" si="23"/>
        <v/>
      </c>
      <c r="AF734" s="654" t="str">
        <f>IF(O734="","",'別紙様式3-2（４・５月）'!O736&amp;'別紙様式3-2（４・５月）'!P736&amp;'別紙様式3-2（４・５月）'!Q736&amp;"から"&amp;O734)</f>
        <v/>
      </c>
      <c r="AG734" s="654" t="str">
        <f>IF(OR(W734="",W734="―"),"",'別紙様式3-2（４・５月）'!O736&amp;'別紙様式3-2（４・５月）'!P736&amp;'別紙様式3-2（４・５月）'!Q736&amp;"から"&amp;W734)</f>
        <v/>
      </c>
    </row>
    <row r="735" spans="1:33" ht="24.9" customHeight="1">
      <c r="A735" s="592">
        <v>722</v>
      </c>
      <c r="B735" s="488" t="str">
        <f>IF(基本情報入力シート!C774="","",基本情報入力シート!C774)</f>
        <v/>
      </c>
      <c r="C735" s="488"/>
      <c r="D735" s="488"/>
      <c r="E735" s="488"/>
      <c r="F735" s="488"/>
      <c r="G735" s="488"/>
      <c r="H735" s="488"/>
      <c r="I735" s="488"/>
      <c r="J735" s="495" t="str">
        <f>IF(基本情報入力シート!M774="","",基本情報入力シート!M774)</f>
        <v/>
      </c>
      <c r="K735" s="495" t="str">
        <f>IF(基本情報入力シート!R774="","",基本情報入力シート!R774)</f>
        <v/>
      </c>
      <c r="L735" s="495" t="str">
        <f>IF(基本情報入力シート!W774="","",基本情報入力シート!W774)</f>
        <v/>
      </c>
      <c r="M735" s="503" t="str">
        <f>IF(基本情報入力シート!X774="","",基本情報入力シート!X774)</f>
        <v/>
      </c>
      <c r="N735" s="513" t="str">
        <f>IF(基本情報入力シート!Y774="","",基本情報入力シート!Y774)</f>
        <v/>
      </c>
      <c r="O735" s="606"/>
      <c r="P735" s="610"/>
      <c r="Q735" s="610"/>
      <c r="R735" s="614" t="e">
        <v>#N/A</v>
      </c>
      <c r="S735" s="618"/>
      <c r="T735" s="623"/>
      <c r="U735" s="623"/>
      <c r="V735" s="627" t="e">
        <v>#N/A</v>
      </c>
      <c r="W735" s="634"/>
      <c r="X735" s="638"/>
      <c r="Y735" s="614" t="e">
        <v>#N/A</v>
      </c>
      <c r="Z735" s="614"/>
      <c r="AA735" s="618"/>
      <c r="AB735" s="637"/>
      <c r="AC735" s="651" t="e">
        <v>#N/A</v>
      </c>
      <c r="AD735" s="653" t="str">
        <f t="shared" si="22"/>
        <v/>
      </c>
      <c r="AE735" s="583" t="str">
        <f t="shared" si="23"/>
        <v/>
      </c>
      <c r="AF735" s="654" t="str">
        <f>IF(O735="","",'別紙様式3-2（４・５月）'!O737&amp;'別紙様式3-2（４・５月）'!P737&amp;'別紙様式3-2（４・５月）'!Q737&amp;"から"&amp;O735)</f>
        <v/>
      </c>
      <c r="AG735" s="654" t="str">
        <f>IF(OR(W735="",W735="―"),"",'別紙様式3-2（４・５月）'!O737&amp;'別紙様式3-2（４・５月）'!P737&amp;'別紙様式3-2（４・５月）'!Q737&amp;"から"&amp;W735)</f>
        <v/>
      </c>
    </row>
    <row r="736" spans="1:33" ht="24.9" customHeight="1">
      <c r="A736" s="592">
        <v>723</v>
      </c>
      <c r="B736" s="488" t="str">
        <f>IF(基本情報入力シート!C775="","",基本情報入力シート!C775)</f>
        <v/>
      </c>
      <c r="C736" s="488"/>
      <c r="D736" s="488"/>
      <c r="E736" s="488"/>
      <c r="F736" s="488"/>
      <c r="G736" s="488"/>
      <c r="H736" s="488"/>
      <c r="I736" s="488"/>
      <c r="J736" s="495" t="str">
        <f>IF(基本情報入力シート!M775="","",基本情報入力シート!M775)</f>
        <v/>
      </c>
      <c r="K736" s="495" t="str">
        <f>IF(基本情報入力シート!R775="","",基本情報入力シート!R775)</f>
        <v/>
      </c>
      <c r="L736" s="495" t="str">
        <f>IF(基本情報入力シート!W775="","",基本情報入力シート!W775)</f>
        <v/>
      </c>
      <c r="M736" s="503" t="str">
        <f>IF(基本情報入力シート!X775="","",基本情報入力シート!X775)</f>
        <v/>
      </c>
      <c r="N736" s="513" t="str">
        <f>IF(基本情報入力シート!Y775="","",基本情報入力シート!Y775)</f>
        <v/>
      </c>
      <c r="O736" s="606"/>
      <c r="P736" s="610"/>
      <c r="Q736" s="610"/>
      <c r="R736" s="614" t="e">
        <v>#N/A</v>
      </c>
      <c r="S736" s="618"/>
      <c r="T736" s="623"/>
      <c r="U736" s="623"/>
      <c r="V736" s="627" t="e">
        <v>#N/A</v>
      </c>
      <c r="W736" s="634"/>
      <c r="X736" s="638"/>
      <c r="Y736" s="614" t="e">
        <v>#N/A</v>
      </c>
      <c r="Z736" s="614"/>
      <c r="AA736" s="618"/>
      <c r="AB736" s="637"/>
      <c r="AC736" s="651" t="e">
        <v>#N/A</v>
      </c>
      <c r="AD736" s="653" t="str">
        <f t="shared" si="22"/>
        <v/>
      </c>
      <c r="AE736" s="583" t="str">
        <f t="shared" si="23"/>
        <v/>
      </c>
      <c r="AF736" s="654" t="str">
        <f>IF(O736="","",'別紙様式3-2（４・５月）'!O738&amp;'別紙様式3-2（４・５月）'!P738&amp;'別紙様式3-2（４・５月）'!Q738&amp;"から"&amp;O736)</f>
        <v/>
      </c>
      <c r="AG736" s="654" t="str">
        <f>IF(OR(W736="",W736="―"),"",'別紙様式3-2（４・５月）'!O738&amp;'別紙様式3-2（４・５月）'!P738&amp;'別紙様式3-2（４・５月）'!Q738&amp;"から"&amp;W736)</f>
        <v/>
      </c>
    </row>
    <row r="737" spans="1:33" ht="24.9" customHeight="1">
      <c r="A737" s="592">
        <v>724</v>
      </c>
      <c r="B737" s="488" t="str">
        <f>IF(基本情報入力シート!C776="","",基本情報入力シート!C776)</f>
        <v/>
      </c>
      <c r="C737" s="488"/>
      <c r="D737" s="488"/>
      <c r="E737" s="488"/>
      <c r="F737" s="488"/>
      <c r="G737" s="488"/>
      <c r="H737" s="488"/>
      <c r="I737" s="488"/>
      <c r="J737" s="495" t="str">
        <f>IF(基本情報入力シート!M776="","",基本情報入力シート!M776)</f>
        <v/>
      </c>
      <c r="K737" s="495" t="str">
        <f>IF(基本情報入力シート!R776="","",基本情報入力シート!R776)</f>
        <v/>
      </c>
      <c r="L737" s="495" t="str">
        <f>IF(基本情報入力シート!W776="","",基本情報入力シート!W776)</f>
        <v/>
      </c>
      <c r="M737" s="503" t="str">
        <f>IF(基本情報入力シート!X776="","",基本情報入力シート!X776)</f>
        <v/>
      </c>
      <c r="N737" s="513" t="str">
        <f>IF(基本情報入力シート!Y776="","",基本情報入力シート!Y776)</f>
        <v/>
      </c>
      <c r="O737" s="606"/>
      <c r="P737" s="610"/>
      <c r="Q737" s="610"/>
      <c r="R737" s="614" t="e">
        <v>#N/A</v>
      </c>
      <c r="S737" s="618"/>
      <c r="T737" s="623"/>
      <c r="U737" s="623"/>
      <c r="V737" s="627" t="e">
        <v>#N/A</v>
      </c>
      <c r="W737" s="634"/>
      <c r="X737" s="638"/>
      <c r="Y737" s="614" t="e">
        <v>#N/A</v>
      </c>
      <c r="Z737" s="614"/>
      <c r="AA737" s="618"/>
      <c r="AB737" s="637"/>
      <c r="AC737" s="651" t="e">
        <v>#N/A</v>
      </c>
      <c r="AD737" s="653" t="str">
        <f t="shared" si="22"/>
        <v/>
      </c>
      <c r="AE737" s="583" t="str">
        <f t="shared" si="23"/>
        <v/>
      </c>
      <c r="AF737" s="654" t="str">
        <f>IF(O737="","",'別紙様式3-2（４・５月）'!O739&amp;'別紙様式3-2（４・５月）'!P739&amp;'別紙様式3-2（４・５月）'!Q739&amp;"から"&amp;O737)</f>
        <v/>
      </c>
      <c r="AG737" s="654" t="str">
        <f>IF(OR(W737="",W737="―"),"",'別紙様式3-2（４・５月）'!O739&amp;'別紙様式3-2（４・５月）'!P739&amp;'別紙様式3-2（４・５月）'!Q739&amp;"から"&amp;W737)</f>
        <v/>
      </c>
    </row>
    <row r="738" spans="1:33" ht="24.9" customHeight="1">
      <c r="A738" s="592">
        <v>725</v>
      </c>
      <c r="B738" s="488" t="str">
        <f>IF(基本情報入力シート!C777="","",基本情報入力シート!C777)</f>
        <v/>
      </c>
      <c r="C738" s="488"/>
      <c r="D738" s="488"/>
      <c r="E738" s="488"/>
      <c r="F738" s="488"/>
      <c r="G738" s="488"/>
      <c r="H738" s="488"/>
      <c r="I738" s="488"/>
      <c r="J738" s="495" t="str">
        <f>IF(基本情報入力シート!M777="","",基本情報入力シート!M777)</f>
        <v/>
      </c>
      <c r="K738" s="495" t="str">
        <f>IF(基本情報入力シート!R777="","",基本情報入力シート!R777)</f>
        <v/>
      </c>
      <c r="L738" s="495" t="str">
        <f>IF(基本情報入力シート!W777="","",基本情報入力シート!W777)</f>
        <v/>
      </c>
      <c r="M738" s="503" t="str">
        <f>IF(基本情報入力シート!X777="","",基本情報入力シート!X777)</f>
        <v/>
      </c>
      <c r="N738" s="513" t="str">
        <f>IF(基本情報入力シート!Y777="","",基本情報入力シート!Y777)</f>
        <v/>
      </c>
      <c r="O738" s="606"/>
      <c r="P738" s="610"/>
      <c r="Q738" s="610"/>
      <c r="R738" s="614" t="e">
        <v>#N/A</v>
      </c>
      <c r="S738" s="618"/>
      <c r="T738" s="623"/>
      <c r="U738" s="623"/>
      <c r="V738" s="627" t="e">
        <v>#N/A</v>
      </c>
      <c r="W738" s="634"/>
      <c r="X738" s="638"/>
      <c r="Y738" s="614" t="e">
        <v>#N/A</v>
      </c>
      <c r="Z738" s="614"/>
      <c r="AA738" s="618"/>
      <c r="AB738" s="637"/>
      <c r="AC738" s="651" t="e">
        <v>#N/A</v>
      </c>
      <c r="AD738" s="653" t="str">
        <f t="shared" si="22"/>
        <v/>
      </c>
      <c r="AE738" s="583" t="str">
        <f t="shared" si="23"/>
        <v/>
      </c>
      <c r="AF738" s="654" t="str">
        <f>IF(O738="","",'別紙様式3-2（４・５月）'!O740&amp;'別紙様式3-2（４・５月）'!P740&amp;'別紙様式3-2（４・５月）'!Q740&amp;"から"&amp;O738)</f>
        <v/>
      </c>
      <c r="AG738" s="654" t="str">
        <f>IF(OR(W738="",W738="―"),"",'別紙様式3-2（４・５月）'!O740&amp;'別紙様式3-2（４・５月）'!P740&amp;'別紙様式3-2（４・５月）'!Q740&amp;"から"&amp;W738)</f>
        <v/>
      </c>
    </row>
    <row r="739" spans="1:33" ht="24.9" customHeight="1">
      <c r="A739" s="592">
        <v>726</v>
      </c>
      <c r="B739" s="488" t="str">
        <f>IF(基本情報入力シート!C778="","",基本情報入力シート!C778)</f>
        <v/>
      </c>
      <c r="C739" s="488"/>
      <c r="D739" s="488"/>
      <c r="E739" s="488"/>
      <c r="F739" s="488"/>
      <c r="G739" s="488"/>
      <c r="H739" s="488"/>
      <c r="I739" s="488"/>
      <c r="J739" s="495" t="str">
        <f>IF(基本情報入力シート!M778="","",基本情報入力シート!M778)</f>
        <v/>
      </c>
      <c r="K739" s="495" t="str">
        <f>IF(基本情報入力シート!R778="","",基本情報入力シート!R778)</f>
        <v/>
      </c>
      <c r="L739" s="495" t="str">
        <f>IF(基本情報入力シート!W778="","",基本情報入力シート!W778)</f>
        <v/>
      </c>
      <c r="M739" s="503" t="str">
        <f>IF(基本情報入力シート!X778="","",基本情報入力シート!X778)</f>
        <v/>
      </c>
      <c r="N739" s="513" t="str">
        <f>IF(基本情報入力シート!Y778="","",基本情報入力シート!Y778)</f>
        <v/>
      </c>
      <c r="O739" s="606"/>
      <c r="P739" s="610"/>
      <c r="Q739" s="610"/>
      <c r="R739" s="614" t="e">
        <v>#N/A</v>
      </c>
      <c r="S739" s="618"/>
      <c r="T739" s="623"/>
      <c r="U739" s="623"/>
      <c r="V739" s="627" t="e">
        <v>#N/A</v>
      </c>
      <c r="W739" s="634"/>
      <c r="X739" s="638"/>
      <c r="Y739" s="614" t="e">
        <v>#N/A</v>
      </c>
      <c r="Z739" s="614"/>
      <c r="AA739" s="618"/>
      <c r="AB739" s="637"/>
      <c r="AC739" s="651" t="e">
        <v>#N/A</v>
      </c>
      <c r="AD739" s="653" t="str">
        <f t="shared" si="22"/>
        <v/>
      </c>
      <c r="AE739" s="583" t="str">
        <f t="shared" si="23"/>
        <v/>
      </c>
      <c r="AF739" s="654" t="str">
        <f>IF(O739="","",'別紙様式3-2（４・５月）'!O741&amp;'別紙様式3-2（４・５月）'!P741&amp;'別紙様式3-2（４・５月）'!Q741&amp;"から"&amp;O739)</f>
        <v/>
      </c>
      <c r="AG739" s="654" t="str">
        <f>IF(OR(W739="",W739="―"),"",'別紙様式3-2（４・５月）'!O741&amp;'別紙様式3-2（４・５月）'!P741&amp;'別紙様式3-2（４・５月）'!Q741&amp;"から"&amp;W739)</f>
        <v/>
      </c>
    </row>
    <row r="740" spans="1:33" ht="24.9" customHeight="1">
      <c r="A740" s="592">
        <v>727</v>
      </c>
      <c r="B740" s="488" t="str">
        <f>IF(基本情報入力シート!C779="","",基本情報入力シート!C779)</f>
        <v/>
      </c>
      <c r="C740" s="488"/>
      <c r="D740" s="488"/>
      <c r="E740" s="488"/>
      <c r="F740" s="488"/>
      <c r="G740" s="488"/>
      <c r="H740" s="488"/>
      <c r="I740" s="488"/>
      <c r="J740" s="495" t="str">
        <f>IF(基本情報入力シート!M779="","",基本情報入力シート!M779)</f>
        <v/>
      </c>
      <c r="K740" s="495" t="str">
        <f>IF(基本情報入力シート!R779="","",基本情報入力シート!R779)</f>
        <v/>
      </c>
      <c r="L740" s="495" t="str">
        <f>IF(基本情報入力シート!W779="","",基本情報入力シート!W779)</f>
        <v/>
      </c>
      <c r="M740" s="503" t="str">
        <f>IF(基本情報入力シート!X779="","",基本情報入力シート!X779)</f>
        <v/>
      </c>
      <c r="N740" s="513" t="str">
        <f>IF(基本情報入力シート!Y779="","",基本情報入力シート!Y779)</f>
        <v/>
      </c>
      <c r="O740" s="606"/>
      <c r="P740" s="610"/>
      <c r="Q740" s="610"/>
      <c r="R740" s="614" t="e">
        <v>#N/A</v>
      </c>
      <c r="S740" s="618"/>
      <c r="T740" s="623"/>
      <c r="U740" s="623"/>
      <c r="V740" s="627" t="e">
        <v>#N/A</v>
      </c>
      <c r="W740" s="634"/>
      <c r="X740" s="638"/>
      <c r="Y740" s="614" t="e">
        <v>#N/A</v>
      </c>
      <c r="Z740" s="614"/>
      <c r="AA740" s="618"/>
      <c r="AB740" s="637"/>
      <c r="AC740" s="651" t="e">
        <v>#N/A</v>
      </c>
      <c r="AD740" s="653" t="str">
        <f t="shared" si="22"/>
        <v/>
      </c>
      <c r="AE740" s="583" t="str">
        <f t="shared" si="23"/>
        <v/>
      </c>
      <c r="AF740" s="654" t="str">
        <f>IF(O740="","",'別紙様式3-2（４・５月）'!O742&amp;'別紙様式3-2（４・５月）'!P742&amp;'別紙様式3-2（４・５月）'!Q742&amp;"から"&amp;O740)</f>
        <v/>
      </c>
      <c r="AG740" s="654" t="str">
        <f>IF(OR(W740="",W740="―"),"",'別紙様式3-2（４・５月）'!O742&amp;'別紙様式3-2（４・５月）'!P742&amp;'別紙様式3-2（４・５月）'!Q742&amp;"から"&amp;W740)</f>
        <v/>
      </c>
    </row>
    <row r="741" spans="1:33" ht="24.9" customHeight="1">
      <c r="A741" s="592">
        <v>728</v>
      </c>
      <c r="B741" s="488" t="str">
        <f>IF(基本情報入力シート!C780="","",基本情報入力シート!C780)</f>
        <v/>
      </c>
      <c r="C741" s="488"/>
      <c r="D741" s="488"/>
      <c r="E741" s="488"/>
      <c r="F741" s="488"/>
      <c r="G741" s="488"/>
      <c r="H741" s="488"/>
      <c r="I741" s="488"/>
      <c r="J741" s="495" t="str">
        <f>IF(基本情報入力シート!M780="","",基本情報入力シート!M780)</f>
        <v/>
      </c>
      <c r="K741" s="495" t="str">
        <f>IF(基本情報入力シート!R780="","",基本情報入力シート!R780)</f>
        <v/>
      </c>
      <c r="L741" s="495" t="str">
        <f>IF(基本情報入力シート!W780="","",基本情報入力シート!W780)</f>
        <v/>
      </c>
      <c r="M741" s="503" t="str">
        <f>IF(基本情報入力シート!X780="","",基本情報入力シート!X780)</f>
        <v/>
      </c>
      <c r="N741" s="513" t="str">
        <f>IF(基本情報入力シート!Y780="","",基本情報入力シート!Y780)</f>
        <v/>
      </c>
      <c r="O741" s="606"/>
      <c r="P741" s="610"/>
      <c r="Q741" s="610"/>
      <c r="R741" s="614" t="e">
        <v>#N/A</v>
      </c>
      <c r="S741" s="618"/>
      <c r="T741" s="623"/>
      <c r="U741" s="623"/>
      <c r="V741" s="627" t="e">
        <v>#N/A</v>
      </c>
      <c r="W741" s="634"/>
      <c r="X741" s="638"/>
      <c r="Y741" s="614" t="e">
        <v>#N/A</v>
      </c>
      <c r="Z741" s="614"/>
      <c r="AA741" s="618"/>
      <c r="AB741" s="637"/>
      <c r="AC741" s="651" t="e">
        <v>#N/A</v>
      </c>
      <c r="AD741" s="653" t="str">
        <f t="shared" si="22"/>
        <v/>
      </c>
      <c r="AE741" s="583" t="str">
        <f t="shared" si="23"/>
        <v/>
      </c>
      <c r="AF741" s="654" t="str">
        <f>IF(O741="","",'別紙様式3-2（４・５月）'!O743&amp;'別紙様式3-2（４・５月）'!P743&amp;'別紙様式3-2（４・５月）'!Q743&amp;"から"&amp;O741)</f>
        <v/>
      </c>
      <c r="AG741" s="654" t="str">
        <f>IF(OR(W741="",W741="―"),"",'別紙様式3-2（４・５月）'!O743&amp;'別紙様式3-2（４・５月）'!P743&amp;'別紙様式3-2（４・５月）'!Q743&amp;"から"&amp;W741)</f>
        <v/>
      </c>
    </row>
    <row r="742" spans="1:33" ht="24.9" customHeight="1">
      <c r="A742" s="592">
        <v>729</v>
      </c>
      <c r="B742" s="488" t="str">
        <f>IF(基本情報入力シート!C781="","",基本情報入力シート!C781)</f>
        <v/>
      </c>
      <c r="C742" s="488"/>
      <c r="D742" s="488"/>
      <c r="E742" s="488"/>
      <c r="F742" s="488"/>
      <c r="G742" s="488"/>
      <c r="H742" s="488"/>
      <c r="I742" s="488"/>
      <c r="J742" s="495" t="str">
        <f>IF(基本情報入力シート!M781="","",基本情報入力シート!M781)</f>
        <v/>
      </c>
      <c r="K742" s="495" t="str">
        <f>IF(基本情報入力シート!R781="","",基本情報入力シート!R781)</f>
        <v/>
      </c>
      <c r="L742" s="495" t="str">
        <f>IF(基本情報入力シート!W781="","",基本情報入力シート!W781)</f>
        <v/>
      </c>
      <c r="M742" s="503" t="str">
        <f>IF(基本情報入力シート!X781="","",基本情報入力シート!X781)</f>
        <v/>
      </c>
      <c r="N742" s="513" t="str">
        <f>IF(基本情報入力シート!Y781="","",基本情報入力シート!Y781)</f>
        <v/>
      </c>
      <c r="O742" s="606"/>
      <c r="P742" s="610"/>
      <c r="Q742" s="610"/>
      <c r="R742" s="614" t="e">
        <v>#N/A</v>
      </c>
      <c r="S742" s="618"/>
      <c r="T742" s="623"/>
      <c r="U742" s="623"/>
      <c r="V742" s="627" t="e">
        <v>#N/A</v>
      </c>
      <c r="W742" s="634"/>
      <c r="X742" s="638"/>
      <c r="Y742" s="614" t="e">
        <v>#N/A</v>
      </c>
      <c r="Z742" s="614"/>
      <c r="AA742" s="618"/>
      <c r="AB742" s="637"/>
      <c r="AC742" s="651" t="e">
        <v>#N/A</v>
      </c>
      <c r="AD742" s="653" t="str">
        <f t="shared" si="22"/>
        <v/>
      </c>
      <c r="AE742" s="583" t="str">
        <f t="shared" si="23"/>
        <v/>
      </c>
      <c r="AF742" s="654" t="str">
        <f>IF(O742="","",'別紙様式3-2（４・５月）'!O744&amp;'別紙様式3-2（４・５月）'!P744&amp;'別紙様式3-2（４・５月）'!Q744&amp;"から"&amp;O742)</f>
        <v/>
      </c>
      <c r="AG742" s="654" t="str">
        <f>IF(OR(W742="",W742="―"),"",'別紙様式3-2（４・５月）'!O744&amp;'別紙様式3-2（４・５月）'!P744&amp;'別紙様式3-2（４・５月）'!Q744&amp;"から"&amp;W742)</f>
        <v/>
      </c>
    </row>
    <row r="743" spans="1:33" ht="24.9" customHeight="1">
      <c r="A743" s="592">
        <v>730</v>
      </c>
      <c r="B743" s="488" t="str">
        <f>IF(基本情報入力シート!C782="","",基本情報入力シート!C782)</f>
        <v/>
      </c>
      <c r="C743" s="488"/>
      <c r="D743" s="488"/>
      <c r="E743" s="488"/>
      <c r="F743" s="488"/>
      <c r="G743" s="488"/>
      <c r="H743" s="488"/>
      <c r="I743" s="488"/>
      <c r="J743" s="495" t="str">
        <f>IF(基本情報入力シート!M782="","",基本情報入力シート!M782)</f>
        <v/>
      </c>
      <c r="K743" s="495" t="str">
        <f>IF(基本情報入力シート!R782="","",基本情報入力シート!R782)</f>
        <v/>
      </c>
      <c r="L743" s="495" t="str">
        <f>IF(基本情報入力シート!W782="","",基本情報入力シート!W782)</f>
        <v/>
      </c>
      <c r="M743" s="503" t="str">
        <f>IF(基本情報入力シート!X782="","",基本情報入力シート!X782)</f>
        <v/>
      </c>
      <c r="N743" s="513" t="str">
        <f>IF(基本情報入力シート!Y782="","",基本情報入力シート!Y782)</f>
        <v/>
      </c>
      <c r="O743" s="606"/>
      <c r="P743" s="610"/>
      <c r="Q743" s="610"/>
      <c r="R743" s="614" t="e">
        <v>#N/A</v>
      </c>
      <c r="S743" s="618"/>
      <c r="T743" s="623"/>
      <c r="U743" s="623"/>
      <c r="V743" s="627" t="e">
        <v>#N/A</v>
      </c>
      <c r="W743" s="634"/>
      <c r="X743" s="638"/>
      <c r="Y743" s="614" t="e">
        <v>#N/A</v>
      </c>
      <c r="Z743" s="614"/>
      <c r="AA743" s="618"/>
      <c r="AB743" s="637"/>
      <c r="AC743" s="651" t="e">
        <v>#N/A</v>
      </c>
      <c r="AD743" s="653" t="str">
        <f t="shared" si="22"/>
        <v/>
      </c>
      <c r="AE743" s="583" t="str">
        <f t="shared" si="23"/>
        <v/>
      </c>
      <c r="AF743" s="654" t="str">
        <f>IF(O743="","",'別紙様式3-2（４・５月）'!O745&amp;'別紙様式3-2（４・５月）'!P745&amp;'別紙様式3-2（４・５月）'!Q745&amp;"から"&amp;O743)</f>
        <v/>
      </c>
      <c r="AG743" s="654" t="str">
        <f>IF(OR(W743="",W743="―"),"",'別紙様式3-2（４・５月）'!O745&amp;'別紙様式3-2（４・５月）'!P745&amp;'別紙様式3-2（４・５月）'!Q745&amp;"から"&amp;W743)</f>
        <v/>
      </c>
    </row>
    <row r="744" spans="1:33" ht="24.9" customHeight="1">
      <c r="A744" s="592">
        <v>731</v>
      </c>
      <c r="B744" s="488" t="str">
        <f>IF(基本情報入力シート!C783="","",基本情報入力シート!C783)</f>
        <v/>
      </c>
      <c r="C744" s="488"/>
      <c r="D744" s="488"/>
      <c r="E744" s="488"/>
      <c r="F744" s="488"/>
      <c r="G744" s="488"/>
      <c r="H744" s="488"/>
      <c r="I744" s="488"/>
      <c r="J744" s="495" t="str">
        <f>IF(基本情報入力シート!M783="","",基本情報入力シート!M783)</f>
        <v/>
      </c>
      <c r="K744" s="495" t="str">
        <f>IF(基本情報入力シート!R783="","",基本情報入力シート!R783)</f>
        <v/>
      </c>
      <c r="L744" s="495" t="str">
        <f>IF(基本情報入力シート!W783="","",基本情報入力シート!W783)</f>
        <v/>
      </c>
      <c r="M744" s="503" t="str">
        <f>IF(基本情報入力シート!X783="","",基本情報入力シート!X783)</f>
        <v/>
      </c>
      <c r="N744" s="513" t="str">
        <f>IF(基本情報入力シート!Y783="","",基本情報入力シート!Y783)</f>
        <v/>
      </c>
      <c r="O744" s="606"/>
      <c r="P744" s="610"/>
      <c r="Q744" s="610"/>
      <c r="R744" s="614" t="e">
        <v>#N/A</v>
      </c>
      <c r="S744" s="618"/>
      <c r="T744" s="623"/>
      <c r="U744" s="623"/>
      <c r="V744" s="627" t="e">
        <v>#N/A</v>
      </c>
      <c r="W744" s="634"/>
      <c r="X744" s="638"/>
      <c r="Y744" s="614" t="e">
        <v>#N/A</v>
      </c>
      <c r="Z744" s="614"/>
      <c r="AA744" s="618"/>
      <c r="AB744" s="637"/>
      <c r="AC744" s="651" t="e">
        <v>#N/A</v>
      </c>
      <c r="AD744" s="653" t="str">
        <f t="shared" si="22"/>
        <v/>
      </c>
      <c r="AE744" s="583" t="str">
        <f t="shared" si="23"/>
        <v/>
      </c>
      <c r="AF744" s="654" t="str">
        <f>IF(O744="","",'別紙様式3-2（４・５月）'!O746&amp;'別紙様式3-2（４・５月）'!P746&amp;'別紙様式3-2（４・５月）'!Q746&amp;"から"&amp;O744)</f>
        <v/>
      </c>
      <c r="AG744" s="654" t="str">
        <f>IF(OR(W744="",W744="―"),"",'別紙様式3-2（４・５月）'!O746&amp;'別紙様式3-2（４・５月）'!P746&amp;'別紙様式3-2（４・５月）'!Q746&amp;"から"&amp;W744)</f>
        <v/>
      </c>
    </row>
    <row r="745" spans="1:33" ht="24.9" customHeight="1">
      <c r="A745" s="592">
        <v>732</v>
      </c>
      <c r="B745" s="488" t="str">
        <f>IF(基本情報入力シート!C784="","",基本情報入力シート!C784)</f>
        <v/>
      </c>
      <c r="C745" s="488"/>
      <c r="D745" s="488"/>
      <c r="E745" s="488"/>
      <c r="F745" s="488"/>
      <c r="G745" s="488"/>
      <c r="H745" s="488"/>
      <c r="I745" s="488"/>
      <c r="J745" s="495" t="str">
        <f>IF(基本情報入力シート!M784="","",基本情報入力シート!M784)</f>
        <v/>
      </c>
      <c r="K745" s="495" t="str">
        <f>IF(基本情報入力シート!R784="","",基本情報入力シート!R784)</f>
        <v/>
      </c>
      <c r="L745" s="495" t="str">
        <f>IF(基本情報入力シート!W784="","",基本情報入力シート!W784)</f>
        <v/>
      </c>
      <c r="M745" s="503" t="str">
        <f>IF(基本情報入力シート!X784="","",基本情報入力シート!X784)</f>
        <v/>
      </c>
      <c r="N745" s="513" t="str">
        <f>IF(基本情報入力シート!Y784="","",基本情報入力シート!Y784)</f>
        <v/>
      </c>
      <c r="O745" s="606"/>
      <c r="P745" s="610"/>
      <c r="Q745" s="610"/>
      <c r="R745" s="614" t="e">
        <v>#N/A</v>
      </c>
      <c r="S745" s="618"/>
      <c r="T745" s="623"/>
      <c r="U745" s="623"/>
      <c r="V745" s="627" t="e">
        <v>#N/A</v>
      </c>
      <c r="W745" s="634"/>
      <c r="X745" s="638"/>
      <c r="Y745" s="614" t="e">
        <v>#N/A</v>
      </c>
      <c r="Z745" s="614"/>
      <c r="AA745" s="618"/>
      <c r="AB745" s="637"/>
      <c r="AC745" s="651" t="e">
        <v>#N/A</v>
      </c>
      <c r="AD745" s="653" t="str">
        <f t="shared" si="22"/>
        <v/>
      </c>
      <c r="AE745" s="583" t="str">
        <f t="shared" si="23"/>
        <v/>
      </c>
      <c r="AF745" s="654" t="str">
        <f>IF(O745="","",'別紙様式3-2（４・５月）'!O747&amp;'別紙様式3-2（４・５月）'!P747&amp;'別紙様式3-2（４・５月）'!Q747&amp;"から"&amp;O745)</f>
        <v/>
      </c>
      <c r="AG745" s="654" t="str">
        <f>IF(OR(W745="",W745="―"),"",'別紙様式3-2（４・５月）'!O747&amp;'別紙様式3-2（４・５月）'!P747&amp;'別紙様式3-2（４・５月）'!Q747&amp;"から"&amp;W745)</f>
        <v/>
      </c>
    </row>
    <row r="746" spans="1:33" ht="24.9" customHeight="1">
      <c r="A746" s="592">
        <v>733</v>
      </c>
      <c r="B746" s="488" t="str">
        <f>IF(基本情報入力シート!C785="","",基本情報入力シート!C785)</f>
        <v/>
      </c>
      <c r="C746" s="488"/>
      <c r="D746" s="488"/>
      <c r="E746" s="488"/>
      <c r="F746" s="488"/>
      <c r="G746" s="488"/>
      <c r="H746" s="488"/>
      <c r="I746" s="488"/>
      <c r="J746" s="495" t="str">
        <f>IF(基本情報入力シート!M785="","",基本情報入力シート!M785)</f>
        <v/>
      </c>
      <c r="K746" s="495" t="str">
        <f>IF(基本情報入力シート!R785="","",基本情報入力シート!R785)</f>
        <v/>
      </c>
      <c r="L746" s="495" t="str">
        <f>IF(基本情報入力シート!W785="","",基本情報入力シート!W785)</f>
        <v/>
      </c>
      <c r="M746" s="503" t="str">
        <f>IF(基本情報入力シート!X785="","",基本情報入力シート!X785)</f>
        <v/>
      </c>
      <c r="N746" s="513" t="str">
        <f>IF(基本情報入力シート!Y785="","",基本情報入力シート!Y785)</f>
        <v/>
      </c>
      <c r="O746" s="606"/>
      <c r="P746" s="610"/>
      <c r="Q746" s="610"/>
      <c r="R746" s="614" t="e">
        <v>#N/A</v>
      </c>
      <c r="S746" s="618"/>
      <c r="T746" s="623"/>
      <c r="U746" s="623"/>
      <c r="V746" s="627" t="e">
        <v>#N/A</v>
      </c>
      <c r="W746" s="634"/>
      <c r="X746" s="638"/>
      <c r="Y746" s="614" t="e">
        <v>#N/A</v>
      </c>
      <c r="Z746" s="614"/>
      <c r="AA746" s="618"/>
      <c r="AB746" s="637"/>
      <c r="AC746" s="651" t="e">
        <v>#N/A</v>
      </c>
      <c r="AD746" s="653" t="str">
        <f t="shared" si="22"/>
        <v/>
      </c>
      <c r="AE746" s="583" t="str">
        <f t="shared" si="23"/>
        <v/>
      </c>
      <c r="AF746" s="654" t="str">
        <f>IF(O746="","",'別紙様式3-2（４・５月）'!O748&amp;'別紙様式3-2（４・５月）'!P748&amp;'別紙様式3-2（４・５月）'!Q748&amp;"から"&amp;O746)</f>
        <v/>
      </c>
      <c r="AG746" s="654" t="str">
        <f>IF(OR(W746="",W746="―"),"",'別紙様式3-2（４・５月）'!O748&amp;'別紙様式3-2（４・５月）'!P748&amp;'別紙様式3-2（４・５月）'!Q748&amp;"から"&amp;W746)</f>
        <v/>
      </c>
    </row>
    <row r="747" spans="1:33" ht="24.9" customHeight="1">
      <c r="A747" s="592">
        <v>734</v>
      </c>
      <c r="B747" s="488" t="str">
        <f>IF(基本情報入力シート!C786="","",基本情報入力シート!C786)</f>
        <v/>
      </c>
      <c r="C747" s="488"/>
      <c r="D747" s="488"/>
      <c r="E747" s="488"/>
      <c r="F747" s="488"/>
      <c r="G747" s="488"/>
      <c r="H747" s="488"/>
      <c r="I747" s="488"/>
      <c r="J747" s="495" t="str">
        <f>IF(基本情報入力シート!M786="","",基本情報入力シート!M786)</f>
        <v/>
      </c>
      <c r="K747" s="495" t="str">
        <f>IF(基本情報入力シート!R786="","",基本情報入力シート!R786)</f>
        <v/>
      </c>
      <c r="L747" s="495" t="str">
        <f>IF(基本情報入力シート!W786="","",基本情報入力シート!W786)</f>
        <v/>
      </c>
      <c r="M747" s="503" t="str">
        <f>IF(基本情報入力シート!X786="","",基本情報入力シート!X786)</f>
        <v/>
      </c>
      <c r="N747" s="513" t="str">
        <f>IF(基本情報入力シート!Y786="","",基本情報入力シート!Y786)</f>
        <v/>
      </c>
      <c r="O747" s="606"/>
      <c r="P747" s="610"/>
      <c r="Q747" s="610"/>
      <c r="R747" s="614" t="e">
        <v>#N/A</v>
      </c>
      <c r="S747" s="618"/>
      <c r="T747" s="623"/>
      <c r="U747" s="623"/>
      <c r="V747" s="627" t="e">
        <v>#N/A</v>
      </c>
      <c r="W747" s="634"/>
      <c r="X747" s="638"/>
      <c r="Y747" s="614" t="e">
        <v>#N/A</v>
      </c>
      <c r="Z747" s="614"/>
      <c r="AA747" s="618"/>
      <c r="AB747" s="637"/>
      <c r="AC747" s="651" t="e">
        <v>#N/A</v>
      </c>
      <c r="AD747" s="653" t="str">
        <f t="shared" si="22"/>
        <v/>
      </c>
      <c r="AE747" s="583" t="str">
        <f t="shared" si="23"/>
        <v/>
      </c>
      <c r="AF747" s="654" t="str">
        <f>IF(O747="","",'別紙様式3-2（４・５月）'!O749&amp;'別紙様式3-2（４・５月）'!P749&amp;'別紙様式3-2（４・５月）'!Q749&amp;"から"&amp;O747)</f>
        <v/>
      </c>
      <c r="AG747" s="654" t="str">
        <f>IF(OR(W747="",W747="―"),"",'別紙様式3-2（４・５月）'!O749&amp;'別紙様式3-2（４・５月）'!P749&amp;'別紙様式3-2（４・５月）'!Q749&amp;"から"&amp;W747)</f>
        <v/>
      </c>
    </row>
    <row r="748" spans="1:33" ht="24.9" customHeight="1">
      <c r="A748" s="592">
        <v>735</v>
      </c>
      <c r="B748" s="488" t="str">
        <f>IF(基本情報入力シート!C787="","",基本情報入力シート!C787)</f>
        <v/>
      </c>
      <c r="C748" s="488"/>
      <c r="D748" s="488"/>
      <c r="E748" s="488"/>
      <c r="F748" s="488"/>
      <c r="G748" s="488"/>
      <c r="H748" s="488"/>
      <c r="I748" s="488"/>
      <c r="J748" s="495" t="str">
        <f>IF(基本情報入力シート!M787="","",基本情報入力シート!M787)</f>
        <v/>
      </c>
      <c r="K748" s="495" t="str">
        <f>IF(基本情報入力シート!R787="","",基本情報入力シート!R787)</f>
        <v/>
      </c>
      <c r="L748" s="495" t="str">
        <f>IF(基本情報入力シート!W787="","",基本情報入力シート!W787)</f>
        <v/>
      </c>
      <c r="M748" s="503" t="str">
        <f>IF(基本情報入力シート!X787="","",基本情報入力シート!X787)</f>
        <v/>
      </c>
      <c r="N748" s="513" t="str">
        <f>IF(基本情報入力シート!Y787="","",基本情報入力シート!Y787)</f>
        <v/>
      </c>
      <c r="O748" s="606"/>
      <c r="P748" s="610"/>
      <c r="Q748" s="610"/>
      <c r="R748" s="614" t="e">
        <v>#N/A</v>
      </c>
      <c r="S748" s="618"/>
      <c r="T748" s="623"/>
      <c r="U748" s="623"/>
      <c r="V748" s="627" t="e">
        <v>#N/A</v>
      </c>
      <c r="W748" s="634"/>
      <c r="X748" s="638"/>
      <c r="Y748" s="614" t="e">
        <v>#N/A</v>
      </c>
      <c r="Z748" s="614"/>
      <c r="AA748" s="618"/>
      <c r="AB748" s="637"/>
      <c r="AC748" s="651" t="e">
        <v>#N/A</v>
      </c>
      <c r="AD748" s="653" t="str">
        <f t="shared" si="22"/>
        <v/>
      </c>
      <c r="AE748" s="583" t="str">
        <f t="shared" si="23"/>
        <v/>
      </c>
      <c r="AF748" s="654" t="str">
        <f>IF(O748="","",'別紙様式3-2（４・５月）'!O750&amp;'別紙様式3-2（４・５月）'!P750&amp;'別紙様式3-2（４・５月）'!Q750&amp;"から"&amp;O748)</f>
        <v/>
      </c>
      <c r="AG748" s="654" t="str">
        <f>IF(OR(W748="",W748="―"),"",'別紙様式3-2（４・５月）'!O750&amp;'別紙様式3-2（４・５月）'!P750&amp;'別紙様式3-2（４・５月）'!Q750&amp;"から"&amp;W748)</f>
        <v/>
      </c>
    </row>
    <row r="749" spans="1:33" ht="24.9" customHeight="1">
      <c r="A749" s="592">
        <v>736</v>
      </c>
      <c r="B749" s="488" t="str">
        <f>IF(基本情報入力シート!C788="","",基本情報入力シート!C788)</f>
        <v/>
      </c>
      <c r="C749" s="488"/>
      <c r="D749" s="488"/>
      <c r="E749" s="488"/>
      <c r="F749" s="488"/>
      <c r="G749" s="488"/>
      <c r="H749" s="488"/>
      <c r="I749" s="488"/>
      <c r="J749" s="495" t="str">
        <f>IF(基本情報入力シート!M788="","",基本情報入力シート!M788)</f>
        <v/>
      </c>
      <c r="K749" s="495" t="str">
        <f>IF(基本情報入力シート!R788="","",基本情報入力シート!R788)</f>
        <v/>
      </c>
      <c r="L749" s="495" t="str">
        <f>IF(基本情報入力シート!W788="","",基本情報入力シート!W788)</f>
        <v/>
      </c>
      <c r="M749" s="503" t="str">
        <f>IF(基本情報入力シート!X788="","",基本情報入力シート!X788)</f>
        <v/>
      </c>
      <c r="N749" s="513" t="str">
        <f>IF(基本情報入力シート!Y788="","",基本情報入力シート!Y788)</f>
        <v/>
      </c>
      <c r="O749" s="606"/>
      <c r="P749" s="610"/>
      <c r="Q749" s="610"/>
      <c r="R749" s="614" t="e">
        <v>#N/A</v>
      </c>
      <c r="S749" s="618"/>
      <c r="T749" s="623"/>
      <c r="U749" s="623"/>
      <c r="V749" s="627" t="e">
        <v>#N/A</v>
      </c>
      <c r="W749" s="634"/>
      <c r="X749" s="638"/>
      <c r="Y749" s="614" t="e">
        <v>#N/A</v>
      </c>
      <c r="Z749" s="614"/>
      <c r="AA749" s="618"/>
      <c r="AB749" s="637"/>
      <c r="AC749" s="651" t="e">
        <v>#N/A</v>
      </c>
      <c r="AD749" s="653" t="str">
        <f t="shared" si="22"/>
        <v/>
      </c>
      <c r="AE749" s="583" t="str">
        <f t="shared" si="23"/>
        <v/>
      </c>
      <c r="AF749" s="654" t="str">
        <f>IF(O749="","",'別紙様式3-2（４・５月）'!O751&amp;'別紙様式3-2（４・５月）'!P751&amp;'別紙様式3-2（４・５月）'!Q751&amp;"から"&amp;O749)</f>
        <v/>
      </c>
      <c r="AG749" s="654" t="str">
        <f>IF(OR(W749="",W749="―"),"",'別紙様式3-2（４・５月）'!O751&amp;'別紙様式3-2（４・５月）'!P751&amp;'別紙様式3-2（４・５月）'!Q751&amp;"から"&amp;W749)</f>
        <v/>
      </c>
    </row>
    <row r="750" spans="1:33" ht="24.9" customHeight="1">
      <c r="A750" s="592">
        <v>737</v>
      </c>
      <c r="B750" s="488" t="str">
        <f>IF(基本情報入力シート!C789="","",基本情報入力シート!C789)</f>
        <v/>
      </c>
      <c r="C750" s="488"/>
      <c r="D750" s="488"/>
      <c r="E750" s="488"/>
      <c r="F750" s="488"/>
      <c r="G750" s="488"/>
      <c r="H750" s="488"/>
      <c r="I750" s="488"/>
      <c r="J750" s="495" t="str">
        <f>IF(基本情報入力シート!M789="","",基本情報入力シート!M789)</f>
        <v/>
      </c>
      <c r="K750" s="495" t="str">
        <f>IF(基本情報入力シート!R789="","",基本情報入力シート!R789)</f>
        <v/>
      </c>
      <c r="L750" s="495" t="str">
        <f>IF(基本情報入力シート!W789="","",基本情報入力シート!W789)</f>
        <v/>
      </c>
      <c r="M750" s="503" t="str">
        <f>IF(基本情報入力シート!X789="","",基本情報入力シート!X789)</f>
        <v/>
      </c>
      <c r="N750" s="513" t="str">
        <f>IF(基本情報入力シート!Y789="","",基本情報入力シート!Y789)</f>
        <v/>
      </c>
      <c r="O750" s="606"/>
      <c r="P750" s="610"/>
      <c r="Q750" s="610"/>
      <c r="R750" s="614" t="e">
        <v>#N/A</v>
      </c>
      <c r="S750" s="618"/>
      <c r="T750" s="623"/>
      <c r="U750" s="623"/>
      <c r="V750" s="627" t="e">
        <v>#N/A</v>
      </c>
      <c r="W750" s="634"/>
      <c r="X750" s="638"/>
      <c r="Y750" s="614" t="e">
        <v>#N/A</v>
      </c>
      <c r="Z750" s="614"/>
      <c r="AA750" s="618"/>
      <c r="AB750" s="637"/>
      <c r="AC750" s="651" t="e">
        <v>#N/A</v>
      </c>
      <c r="AD750" s="653" t="str">
        <f t="shared" si="22"/>
        <v/>
      </c>
      <c r="AE750" s="583" t="str">
        <f t="shared" si="23"/>
        <v/>
      </c>
      <c r="AF750" s="654" t="str">
        <f>IF(O750="","",'別紙様式3-2（４・５月）'!O752&amp;'別紙様式3-2（４・５月）'!P752&amp;'別紙様式3-2（４・５月）'!Q752&amp;"から"&amp;O750)</f>
        <v/>
      </c>
      <c r="AG750" s="654" t="str">
        <f>IF(OR(W750="",W750="―"),"",'別紙様式3-2（４・５月）'!O752&amp;'別紙様式3-2（４・５月）'!P752&amp;'別紙様式3-2（４・５月）'!Q752&amp;"から"&amp;W750)</f>
        <v/>
      </c>
    </row>
    <row r="751" spans="1:33" ht="24.9" customHeight="1">
      <c r="A751" s="592">
        <v>738</v>
      </c>
      <c r="B751" s="488" t="str">
        <f>IF(基本情報入力シート!C790="","",基本情報入力シート!C790)</f>
        <v/>
      </c>
      <c r="C751" s="488"/>
      <c r="D751" s="488"/>
      <c r="E751" s="488"/>
      <c r="F751" s="488"/>
      <c r="G751" s="488"/>
      <c r="H751" s="488"/>
      <c r="I751" s="488"/>
      <c r="J751" s="495" t="str">
        <f>IF(基本情報入力シート!M790="","",基本情報入力シート!M790)</f>
        <v/>
      </c>
      <c r="K751" s="495" t="str">
        <f>IF(基本情報入力シート!R790="","",基本情報入力シート!R790)</f>
        <v/>
      </c>
      <c r="L751" s="495" t="str">
        <f>IF(基本情報入力シート!W790="","",基本情報入力シート!W790)</f>
        <v/>
      </c>
      <c r="M751" s="503" t="str">
        <f>IF(基本情報入力シート!X790="","",基本情報入力シート!X790)</f>
        <v/>
      </c>
      <c r="N751" s="513" t="str">
        <f>IF(基本情報入力シート!Y790="","",基本情報入力シート!Y790)</f>
        <v/>
      </c>
      <c r="O751" s="606"/>
      <c r="P751" s="610"/>
      <c r="Q751" s="610"/>
      <c r="R751" s="614" t="e">
        <v>#N/A</v>
      </c>
      <c r="S751" s="618"/>
      <c r="T751" s="623"/>
      <c r="U751" s="623"/>
      <c r="V751" s="627" t="e">
        <v>#N/A</v>
      </c>
      <c r="W751" s="634"/>
      <c r="X751" s="638"/>
      <c r="Y751" s="614" t="e">
        <v>#N/A</v>
      </c>
      <c r="Z751" s="614"/>
      <c r="AA751" s="618"/>
      <c r="AB751" s="637"/>
      <c r="AC751" s="651" t="e">
        <v>#N/A</v>
      </c>
      <c r="AD751" s="653" t="str">
        <f t="shared" si="22"/>
        <v/>
      </c>
      <c r="AE751" s="583" t="str">
        <f t="shared" si="23"/>
        <v/>
      </c>
      <c r="AF751" s="654" t="str">
        <f>IF(O751="","",'別紙様式3-2（４・５月）'!O753&amp;'別紙様式3-2（４・５月）'!P753&amp;'別紙様式3-2（４・５月）'!Q753&amp;"から"&amp;O751)</f>
        <v/>
      </c>
      <c r="AG751" s="654" t="str">
        <f>IF(OR(W751="",W751="―"),"",'別紙様式3-2（４・５月）'!O753&amp;'別紙様式3-2（４・５月）'!P753&amp;'別紙様式3-2（４・５月）'!Q753&amp;"から"&amp;W751)</f>
        <v/>
      </c>
    </row>
    <row r="752" spans="1:33" ht="24.9" customHeight="1">
      <c r="A752" s="592">
        <v>739</v>
      </c>
      <c r="B752" s="488" t="str">
        <f>IF(基本情報入力シート!C791="","",基本情報入力シート!C791)</f>
        <v/>
      </c>
      <c r="C752" s="488"/>
      <c r="D752" s="488"/>
      <c r="E752" s="488"/>
      <c r="F752" s="488"/>
      <c r="G752" s="488"/>
      <c r="H752" s="488"/>
      <c r="I752" s="488"/>
      <c r="J752" s="495" t="str">
        <f>IF(基本情報入力シート!M791="","",基本情報入力シート!M791)</f>
        <v/>
      </c>
      <c r="K752" s="495" t="str">
        <f>IF(基本情報入力シート!R791="","",基本情報入力シート!R791)</f>
        <v/>
      </c>
      <c r="L752" s="495" t="str">
        <f>IF(基本情報入力シート!W791="","",基本情報入力シート!W791)</f>
        <v/>
      </c>
      <c r="M752" s="503" t="str">
        <f>IF(基本情報入力シート!X791="","",基本情報入力シート!X791)</f>
        <v/>
      </c>
      <c r="N752" s="513" t="str">
        <f>IF(基本情報入力シート!Y791="","",基本情報入力シート!Y791)</f>
        <v/>
      </c>
      <c r="O752" s="606"/>
      <c r="P752" s="610"/>
      <c r="Q752" s="610"/>
      <c r="R752" s="614" t="e">
        <v>#N/A</v>
      </c>
      <c r="S752" s="618"/>
      <c r="T752" s="623"/>
      <c r="U752" s="623"/>
      <c r="V752" s="627" t="e">
        <v>#N/A</v>
      </c>
      <c r="W752" s="634"/>
      <c r="X752" s="638"/>
      <c r="Y752" s="614" t="e">
        <v>#N/A</v>
      </c>
      <c r="Z752" s="614"/>
      <c r="AA752" s="618"/>
      <c r="AB752" s="637"/>
      <c r="AC752" s="651" t="e">
        <v>#N/A</v>
      </c>
      <c r="AD752" s="653" t="str">
        <f t="shared" si="22"/>
        <v/>
      </c>
      <c r="AE752" s="583" t="str">
        <f t="shared" si="23"/>
        <v/>
      </c>
      <c r="AF752" s="654" t="str">
        <f>IF(O752="","",'別紙様式3-2（４・５月）'!O754&amp;'別紙様式3-2（４・５月）'!P754&amp;'別紙様式3-2（４・５月）'!Q754&amp;"から"&amp;O752)</f>
        <v/>
      </c>
      <c r="AG752" s="654" t="str">
        <f>IF(OR(W752="",W752="―"),"",'別紙様式3-2（４・５月）'!O754&amp;'別紙様式3-2（４・５月）'!P754&amp;'別紙様式3-2（４・５月）'!Q754&amp;"から"&amp;W752)</f>
        <v/>
      </c>
    </row>
    <row r="753" spans="1:33" ht="24.9" customHeight="1">
      <c r="A753" s="592">
        <v>740</v>
      </c>
      <c r="B753" s="488" t="str">
        <f>IF(基本情報入力シート!C792="","",基本情報入力シート!C792)</f>
        <v/>
      </c>
      <c r="C753" s="488"/>
      <c r="D753" s="488"/>
      <c r="E753" s="488"/>
      <c r="F753" s="488"/>
      <c r="G753" s="488"/>
      <c r="H753" s="488"/>
      <c r="I753" s="488"/>
      <c r="J753" s="495" t="str">
        <f>IF(基本情報入力シート!M792="","",基本情報入力シート!M792)</f>
        <v/>
      </c>
      <c r="K753" s="495" t="str">
        <f>IF(基本情報入力シート!R792="","",基本情報入力シート!R792)</f>
        <v/>
      </c>
      <c r="L753" s="495" t="str">
        <f>IF(基本情報入力シート!W792="","",基本情報入力シート!W792)</f>
        <v/>
      </c>
      <c r="M753" s="503" t="str">
        <f>IF(基本情報入力シート!X792="","",基本情報入力シート!X792)</f>
        <v/>
      </c>
      <c r="N753" s="513" t="str">
        <f>IF(基本情報入力シート!Y792="","",基本情報入力シート!Y792)</f>
        <v/>
      </c>
      <c r="O753" s="606"/>
      <c r="P753" s="610"/>
      <c r="Q753" s="610"/>
      <c r="R753" s="614" t="e">
        <v>#N/A</v>
      </c>
      <c r="S753" s="618"/>
      <c r="T753" s="623"/>
      <c r="U753" s="623"/>
      <c r="V753" s="627" t="e">
        <v>#N/A</v>
      </c>
      <c r="W753" s="634"/>
      <c r="X753" s="638"/>
      <c r="Y753" s="614" t="e">
        <v>#N/A</v>
      </c>
      <c r="Z753" s="614"/>
      <c r="AA753" s="618"/>
      <c r="AB753" s="637"/>
      <c r="AC753" s="651" t="e">
        <v>#N/A</v>
      </c>
      <c r="AD753" s="653" t="str">
        <f t="shared" si="22"/>
        <v/>
      </c>
      <c r="AE753" s="583" t="str">
        <f t="shared" si="23"/>
        <v/>
      </c>
      <c r="AF753" s="654" t="str">
        <f>IF(O753="","",'別紙様式3-2（４・５月）'!O755&amp;'別紙様式3-2（４・５月）'!P755&amp;'別紙様式3-2（４・５月）'!Q755&amp;"から"&amp;O753)</f>
        <v/>
      </c>
      <c r="AG753" s="654" t="str">
        <f>IF(OR(W753="",W753="―"),"",'別紙様式3-2（４・５月）'!O755&amp;'別紙様式3-2（４・５月）'!P755&amp;'別紙様式3-2（４・５月）'!Q755&amp;"から"&amp;W753)</f>
        <v/>
      </c>
    </row>
    <row r="754" spans="1:33" ht="24.9" customHeight="1">
      <c r="A754" s="592">
        <v>741</v>
      </c>
      <c r="B754" s="488" t="str">
        <f>IF(基本情報入力シート!C793="","",基本情報入力シート!C793)</f>
        <v/>
      </c>
      <c r="C754" s="488"/>
      <c r="D754" s="488"/>
      <c r="E754" s="488"/>
      <c r="F754" s="488"/>
      <c r="G754" s="488"/>
      <c r="H754" s="488"/>
      <c r="I754" s="488"/>
      <c r="J754" s="495" t="str">
        <f>IF(基本情報入力シート!M793="","",基本情報入力シート!M793)</f>
        <v/>
      </c>
      <c r="K754" s="495" t="str">
        <f>IF(基本情報入力シート!R793="","",基本情報入力シート!R793)</f>
        <v/>
      </c>
      <c r="L754" s="495" t="str">
        <f>IF(基本情報入力シート!W793="","",基本情報入力シート!W793)</f>
        <v/>
      </c>
      <c r="M754" s="503" t="str">
        <f>IF(基本情報入力シート!X793="","",基本情報入力シート!X793)</f>
        <v/>
      </c>
      <c r="N754" s="513" t="str">
        <f>IF(基本情報入力シート!Y793="","",基本情報入力シート!Y793)</f>
        <v/>
      </c>
      <c r="O754" s="606"/>
      <c r="P754" s="610"/>
      <c r="Q754" s="610"/>
      <c r="R754" s="614" t="e">
        <v>#N/A</v>
      </c>
      <c r="S754" s="618"/>
      <c r="T754" s="623"/>
      <c r="U754" s="623"/>
      <c r="V754" s="627" t="e">
        <v>#N/A</v>
      </c>
      <c r="W754" s="634"/>
      <c r="X754" s="638"/>
      <c r="Y754" s="614" t="e">
        <v>#N/A</v>
      </c>
      <c r="Z754" s="614"/>
      <c r="AA754" s="618"/>
      <c r="AB754" s="637"/>
      <c r="AC754" s="651" t="e">
        <v>#N/A</v>
      </c>
      <c r="AD754" s="653" t="str">
        <f t="shared" si="22"/>
        <v/>
      </c>
      <c r="AE754" s="583" t="str">
        <f t="shared" si="23"/>
        <v/>
      </c>
      <c r="AF754" s="654" t="str">
        <f>IF(O754="","",'別紙様式3-2（４・５月）'!O756&amp;'別紙様式3-2（４・５月）'!P756&amp;'別紙様式3-2（４・５月）'!Q756&amp;"から"&amp;O754)</f>
        <v/>
      </c>
      <c r="AG754" s="654" t="str">
        <f>IF(OR(W754="",W754="―"),"",'別紙様式3-2（４・５月）'!O756&amp;'別紙様式3-2（４・５月）'!P756&amp;'別紙様式3-2（４・５月）'!Q756&amp;"から"&amp;W754)</f>
        <v/>
      </c>
    </row>
    <row r="755" spans="1:33" ht="24.9" customHeight="1">
      <c r="A755" s="592">
        <v>742</v>
      </c>
      <c r="B755" s="488" t="str">
        <f>IF(基本情報入力シート!C794="","",基本情報入力シート!C794)</f>
        <v/>
      </c>
      <c r="C755" s="488"/>
      <c r="D755" s="488"/>
      <c r="E755" s="488"/>
      <c r="F755" s="488"/>
      <c r="G755" s="488"/>
      <c r="H755" s="488"/>
      <c r="I755" s="488"/>
      <c r="J755" s="495" t="str">
        <f>IF(基本情報入力シート!M794="","",基本情報入力シート!M794)</f>
        <v/>
      </c>
      <c r="K755" s="495" t="str">
        <f>IF(基本情報入力シート!R794="","",基本情報入力シート!R794)</f>
        <v/>
      </c>
      <c r="L755" s="495" t="str">
        <f>IF(基本情報入力シート!W794="","",基本情報入力シート!W794)</f>
        <v/>
      </c>
      <c r="M755" s="503" t="str">
        <f>IF(基本情報入力シート!X794="","",基本情報入力シート!X794)</f>
        <v/>
      </c>
      <c r="N755" s="513" t="str">
        <f>IF(基本情報入力シート!Y794="","",基本情報入力シート!Y794)</f>
        <v/>
      </c>
      <c r="O755" s="606"/>
      <c r="P755" s="610"/>
      <c r="Q755" s="610"/>
      <c r="R755" s="614" t="e">
        <v>#N/A</v>
      </c>
      <c r="S755" s="618"/>
      <c r="T755" s="623"/>
      <c r="U755" s="623"/>
      <c r="V755" s="627" t="e">
        <v>#N/A</v>
      </c>
      <c r="W755" s="634"/>
      <c r="X755" s="638"/>
      <c r="Y755" s="614" t="e">
        <v>#N/A</v>
      </c>
      <c r="Z755" s="614"/>
      <c r="AA755" s="618"/>
      <c r="AB755" s="637"/>
      <c r="AC755" s="651" t="e">
        <v>#N/A</v>
      </c>
      <c r="AD755" s="653" t="str">
        <f t="shared" si="22"/>
        <v/>
      </c>
      <c r="AE755" s="583" t="str">
        <f t="shared" si="23"/>
        <v/>
      </c>
      <c r="AF755" s="654" t="str">
        <f>IF(O755="","",'別紙様式3-2（４・５月）'!O757&amp;'別紙様式3-2（４・５月）'!P757&amp;'別紙様式3-2（４・５月）'!Q757&amp;"から"&amp;O755)</f>
        <v/>
      </c>
      <c r="AG755" s="654" t="str">
        <f>IF(OR(W755="",W755="―"),"",'別紙様式3-2（４・５月）'!O757&amp;'別紙様式3-2（４・５月）'!P757&amp;'別紙様式3-2（４・５月）'!Q757&amp;"から"&amp;W755)</f>
        <v/>
      </c>
    </row>
    <row r="756" spans="1:33" ht="24.9" customHeight="1">
      <c r="A756" s="592">
        <v>743</v>
      </c>
      <c r="B756" s="488" t="str">
        <f>IF(基本情報入力シート!C795="","",基本情報入力シート!C795)</f>
        <v/>
      </c>
      <c r="C756" s="488"/>
      <c r="D756" s="488"/>
      <c r="E756" s="488"/>
      <c r="F756" s="488"/>
      <c r="G756" s="488"/>
      <c r="H756" s="488"/>
      <c r="I756" s="488"/>
      <c r="J756" s="495" t="str">
        <f>IF(基本情報入力シート!M795="","",基本情報入力シート!M795)</f>
        <v/>
      </c>
      <c r="K756" s="495" t="str">
        <f>IF(基本情報入力シート!R795="","",基本情報入力シート!R795)</f>
        <v/>
      </c>
      <c r="L756" s="495" t="str">
        <f>IF(基本情報入力シート!W795="","",基本情報入力シート!W795)</f>
        <v/>
      </c>
      <c r="M756" s="503" t="str">
        <f>IF(基本情報入力シート!X795="","",基本情報入力シート!X795)</f>
        <v/>
      </c>
      <c r="N756" s="513" t="str">
        <f>IF(基本情報入力シート!Y795="","",基本情報入力シート!Y795)</f>
        <v/>
      </c>
      <c r="O756" s="606"/>
      <c r="P756" s="610"/>
      <c r="Q756" s="610"/>
      <c r="R756" s="614" t="e">
        <v>#N/A</v>
      </c>
      <c r="S756" s="618"/>
      <c r="T756" s="623"/>
      <c r="U756" s="623"/>
      <c r="V756" s="627" t="e">
        <v>#N/A</v>
      </c>
      <c r="W756" s="634"/>
      <c r="X756" s="638"/>
      <c r="Y756" s="614" t="e">
        <v>#N/A</v>
      </c>
      <c r="Z756" s="614"/>
      <c r="AA756" s="618"/>
      <c r="AB756" s="637"/>
      <c r="AC756" s="651" t="e">
        <v>#N/A</v>
      </c>
      <c r="AD756" s="653" t="str">
        <f t="shared" si="22"/>
        <v/>
      </c>
      <c r="AE756" s="583" t="str">
        <f t="shared" si="23"/>
        <v/>
      </c>
      <c r="AF756" s="654" t="str">
        <f>IF(O756="","",'別紙様式3-2（４・５月）'!O758&amp;'別紙様式3-2（４・５月）'!P758&amp;'別紙様式3-2（４・５月）'!Q758&amp;"から"&amp;O756)</f>
        <v/>
      </c>
      <c r="AG756" s="654" t="str">
        <f>IF(OR(W756="",W756="―"),"",'別紙様式3-2（４・５月）'!O758&amp;'別紙様式3-2（４・５月）'!P758&amp;'別紙様式3-2（４・５月）'!Q758&amp;"から"&amp;W756)</f>
        <v/>
      </c>
    </row>
    <row r="757" spans="1:33" ht="24.9" customHeight="1">
      <c r="A757" s="592">
        <v>744</v>
      </c>
      <c r="B757" s="488" t="str">
        <f>IF(基本情報入力シート!C796="","",基本情報入力シート!C796)</f>
        <v/>
      </c>
      <c r="C757" s="488"/>
      <c r="D757" s="488"/>
      <c r="E757" s="488"/>
      <c r="F757" s="488"/>
      <c r="G757" s="488"/>
      <c r="H757" s="488"/>
      <c r="I757" s="488"/>
      <c r="J757" s="495" t="str">
        <f>IF(基本情報入力シート!M796="","",基本情報入力シート!M796)</f>
        <v/>
      </c>
      <c r="K757" s="495" t="str">
        <f>IF(基本情報入力シート!R796="","",基本情報入力シート!R796)</f>
        <v/>
      </c>
      <c r="L757" s="495" t="str">
        <f>IF(基本情報入力シート!W796="","",基本情報入力シート!W796)</f>
        <v/>
      </c>
      <c r="M757" s="503" t="str">
        <f>IF(基本情報入力シート!X796="","",基本情報入力シート!X796)</f>
        <v/>
      </c>
      <c r="N757" s="513" t="str">
        <f>IF(基本情報入力シート!Y796="","",基本情報入力シート!Y796)</f>
        <v/>
      </c>
      <c r="O757" s="606"/>
      <c r="P757" s="610"/>
      <c r="Q757" s="610"/>
      <c r="R757" s="614" t="e">
        <v>#N/A</v>
      </c>
      <c r="S757" s="618"/>
      <c r="T757" s="623"/>
      <c r="U757" s="623"/>
      <c r="V757" s="627" t="e">
        <v>#N/A</v>
      </c>
      <c r="W757" s="634"/>
      <c r="X757" s="638"/>
      <c r="Y757" s="614" t="e">
        <v>#N/A</v>
      </c>
      <c r="Z757" s="614"/>
      <c r="AA757" s="618"/>
      <c r="AB757" s="637"/>
      <c r="AC757" s="651" t="e">
        <v>#N/A</v>
      </c>
      <c r="AD757" s="653" t="str">
        <f t="shared" si="22"/>
        <v/>
      </c>
      <c r="AE757" s="583" t="str">
        <f t="shared" si="23"/>
        <v/>
      </c>
      <c r="AF757" s="654" t="str">
        <f>IF(O757="","",'別紙様式3-2（４・５月）'!O759&amp;'別紙様式3-2（４・５月）'!P759&amp;'別紙様式3-2（４・５月）'!Q759&amp;"から"&amp;O757)</f>
        <v/>
      </c>
      <c r="AG757" s="654" t="str">
        <f>IF(OR(W757="",W757="―"),"",'別紙様式3-2（４・５月）'!O759&amp;'別紙様式3-2（４・５月）'!P759&amp;'別紙様式3-2（４・５月）'!Q759&amp;"から"&amp;W757)</f>
        <v/>
      </c>
    </row>
    <row r="758" spans="1:33" ht="24.9" customHeight="1">
      <c r="A758" s="592">
        <v>745</v>
      </c>
      <c r="B758" s="488" t="str">
        <f>IF(基本情報入力シート!C797="","",基本情報入力シート!C797)</f>
        <v/>
      </c>
      <c r="C758" s="488"/>
      <c r="D758" s="488"/>
      <c r="E758" s="488"/>
      <c r="F758" s="488"/>
      <c r="G758" s="488"/>
      <c r="H758" s="488"/>
      <c r="I758" s="488"/>
      <c r="J758" s="495" t="str">
        <f>IF(基本情報入力シート!M797="","",基本情報入力シート!M797)</f>
        <v/>
      </c>
      <c r="K758" s="495" t="str">
        <f>IF(基本情報入力シート!R797="","",基本情報入力シート!R797)</f>
        <v/>
      </c>
      <c r="L758" s="495" t="str">
        <f>IF(基本情報入力シート!W797="","",基本情報入力シート!W797)</f>
        <v/>
      </c>
      <c r="M758" s="503" t="str">
        <f>IF(基本情報入力シート!X797="","",基本情報入力シート!X797)</f>
        <v/>
      </c>
      <c r="N758" s="513" t="str">
        <f>IF(基本情報入力シート!Y797="","",基本情報入力シート!Y797)</f>
        <v/>
      </c>
      <c r="O758" s="606"/>
      <c r="P758" s="610"/>
      <c r="Q758" s="610"/>
      <c r="R758" s="614" t="e">
        <v>#N/A</v>
      </c>
      <c r="S758" s="618"/>
      <c r="T758" s="623"/>
      <c r="U758" s="623"/>
      <c r="V758" s="627" t="e">
        <v>#N/A</v>
      </c>
      <c r="W758" s="634"/>
      <c r="X758" s="638"/>
      <c r="Y758" s="614" t="e">
        <v>#N/A</v>
      </c>
      <c r="Z758" s="614"/>
      <c r="AA758" s="618"/>
      <c r="AB758" s="637"/>
      <c r="AC758" s="651" t="e">
        <v>#N/A</v>
      </c>
      <c r="AD758" s="653" t="str">
        <f t="shared" si="22"/>
        <v/>
      </c>
      <c r="AE758" s="583" t="str">
        <f t="shared" si="23"/>
        <v/>
      </c>
      <c r="AF758" s="654" t="str">
        <f>IF(O758="","",'別紙様式3-2（４・５月）'!O760&amp;'別紙様式3-2（４・５月）'!P760&amp;'別紙様式3-2（４・５月）'!Q760&amp;"から"&amp;O758)</f>
        <v/>
      </c>
      <c r="AG758" s="654" t="str">
        <f>IF(OR(W758="",W758="―"),"",'別紙様式3-2（４・５月）'!O760&amp;'別紙様式3-2（４・５月）'!P760&amp;'別紙様式3-2（４・５月）'!Q760&amp;"から"&amp;W758)</f>
        <v/>
      </c>
    </row>
    <row r="759" spans="1:33" ht="24.9" customHeight="1">
      <c r="A759" s="592">
        <v>746</v>
      </c>
      <c r="B759" s="488" t="str">
        <f>IF(基本情報入力シート!C798="","",基本情報入力シート!C798)</f>
        <v/>
      </c>
      <c r="C759" s="488"/>
      <c r="D759" s="488"/>
      <c r="E759" s="488"/>
      <c r="F759" s="488"/>
      <c r="G759" s="488"/>
      <c r="H759" s="488"/>
      <c r="I759" s="488"/>
      <c r="J759" s="495" t="str">
        <f>IF(基本情報入力シート!M798="","",基本情報入力シート!M798)</f>
        <v/>
      </c>
      <c r="K759" s="495" t="str">
        <f>IF(基本情報入力シート!R798="","",基本情報入力シート!R798)</f>
        <v/>
      </c>
      <c r="L759" s="495" t="str">
        <f>IF(基本情報入力シート!W798="","",基本情報入力シート!W798)</f>
        <v/>
      </c>
      <c r="M759" s="503" t="str">
        <f>IF(基本情報入力シート!X798="","",基本情報入力シート!X798)</f>
        <v/>
      </c>
      <c r="N759" s="513" t="str">
        <f>IF(基本情報入力シート!Y798="","",基本情報入力シート!Y798)</f>
        <v/>
      </c>
      <c r="O759" s="606"/>
      <c r="P759" s="610"/>
      <c r="Q759" s="610"/>
      <c r="R759" s="614" t="e">
        <v>#N/A</v>
      </c>
      <c r="S759" s="618"/>
      <c r="T759" s="623"/>
      <c r="U759" s="623"/>
      <c r="V759" s="627" t="e">
        <v>#N/A</v>
      </c>
      <c r="W759" s="634"/>
      <c r="X759" s="638"/>
      <c r="Y759" s="614" t="e">
        <v>#N/A</v>
      </c>
      <c r="Z759" s="614"/>
      <c r="AA759" s="618"/>
      <c r="AB759" s="637"/>
      <c r="AC759" s="651" t="e">
        <v>#N/A</v>
      </c>
      <c r="AD759" s="653" t="str">
        <f t="shared" si="22"/>
        <v/>
      </c>
      <c r="AE759" s="583" t="str">
        <f t="shared" si="23"/>
        <v/>
      </c>
      <c r="AF759" s="654" t="str">
        <f>IF(O759="","",'別紙様式3-2（４・５月）'!O761&amp;'別紙様式3-2（４・５月）'!P761&amp;'別紙様式3-2（４・５月）'!Q761&amp;"から"&amp;O759)</f>
        <v/>
      </c>
      <c r="AG759" s="654" t="str">
        <f>IF(OR(W759="",W759="―"),"",'別紙様式3-2（４・５月）'!O761&amp;'別紙様式3-2（４・５月）'!P761&amp;'別紙様式3-2（４・５月）'!Q761&amp;"から"&amp;W759)</f>
        <v/>
      </c>
    </row>
    <row r="760" spans="1:33" ht="24.9" customHeight="1">
      <c r="A760" s="592">
        <v>747</v>
      </c>
      <c r="B760" s="488" t="str">
        <f>IF(基本情報入力シート!C799="","",基本情報入力シート!C799)</f>
        <v/>
      </c>
      <c r="C760" s="488"/>
      <c r="D760" s="488"/>
      <c r="E760" s="488"/>
      <c r="F760" s="488"/>
      <c r="G760" s="488"/>
      <c r="H760" s="488"/>
      <c r="I760" s="488"/>
      <c r="J760" s="495" t="str">
        <f>IF(基本情報入力シート!M799="","",基本情報入力シート!M799)</f>
        <v/>
      </c>
      <c r="K760" s="495" t="str">
        <f>IF(基本情報入力シート!R799="","",基本情報入力シート!R799)</f>
        <v/>
      </c>
      <c r="L760" s="495" t="str">
        <f>IF(基本情報入力シート!W799="","",基本情報入力シート!W799)</f>
        <v/>
      </c>
      <c r="M760" s="503" t="str">
        <f>IF(基本情報入力シート!X799="","",基本情報入力シート!X799)</f>
        <v/>
      </c>
      <c r="N760" s="513" t="str">
        <f>IF(基本情報入力シート!Y799="","",基本情報入力シート!Y799)</f>
        <v/>
      </c>
      <c r="O760" s="606"/>
      <c r="P760" s="610"/>
      <c r="Q760" s="610"/>
      <c r="R760" s="614" t="e">
        <v>#N/A</v>
      </c>
      <c r="S760" s="618"/>
      <c r="T760" s="623"/>
      <c r="U760" s="623"/>
      <c r="V760" s="627" t="e">
        <v>#N/A</v>
      </c>
      <c r="W760" s="634"/>
      <c r="X760" s="638"/>
      <c r="Y760" s="614" t="e">
        <v>#N/A</v>
      </c>
      <c r="Z760" s="614"/>
      <c r="AA760" s="618"/>
      <c r="AB760" s="637"/>
      <c r="AC760" s="651" t="e">
        <v>#N/A</v>
      </c>
      <c r="AD760" s="653" t="str">
        <f t="shared" si="22"/>
        <v/>
      </c>
      <c r="AE760" s="583" t="str">
        <f t="shared" si="23"/>
        <v/>
      </c>
      <c r="AF760" s="654" t="str">
        <f>IF(O760="","",'別紙様式3-2（４・５月）'!O762&amp;'別紙様式3-2（４・５月）'!P762&amp;'別紙様式3-2（４・５月）'!Q762&amp;"から"&amp;O760)</f>
        <v/>
      </c>
      <c r="AG760" s="654" t="str">
        <f>IF(OR(W760="",W760="―"),"",'別紙様式3-2（４・５月）'!O762&amp;'別紙様式3-2（４・５月）'!P762&amp;'別紙様式3-2（４・５月）'!Q762&amp;"から"&amp;W760)</f>
        <v/>
      </c>
    </row>
    <row r="761" spans="1:33" ht="24.9" customHeight="1">
      <c r="A761" s="592">
        <v>748</v>
      </c>
      <c r="B761" s="488" t="str">
        <f>IF(基本情報入力シート!C800="","",基本情報入力シート!C800)</f>
        <v/>
      </c>
      <c r="C761" s="488"/>
      <c r="D761" s="488"/>
      <c r="E761" s="488"/>
      <c r="F761" s="488"/>
      <c r="G761" s="488"/>
      <c r="H761" s="488"/>
      <c r="I761" s="488"/>
      <c r="J761" s="495" t="str">
        <f>IF(基本情報入力シート!M800="","",基本情報入力シート!M800)</f>
        <v/>
      </c>
      <c r="K761" s="495" t="str">
        <f>IF(基本情報入力シート!R800="","",基本情報入力シート!R800)</f>
        <v/>
      </c>
      <c r="L761" s="495" t="str">
        <f>IF(基本情報入力シート!W800="","",基本情報入力シート!W800)</f>
        <v/>
      </c>
      <c r="M761" s="503" t="str">
        <f>IF(基本情報入力シート!X800="","",基本情報入力シート!X800)</f>
        <v/>
      </c>
      <c r="N761" s="513" t="str">
        <f>IF(基本情報入力シート!Y800="","",基本情報入力シート!Y800)</f>
        <v/>
      </c>
      <c r="O761" s="606"/>
      <c r="P761" s="610"/>
      <c r="Q761" s="610"/>
      <c r="R761" s="614" t="e">
        <v>#N/A</v>
      </c>
      <c r="S761" s="618"/>
      <c r="T761" s="623"/>
      <c r="U761" s="623"/>
      <c r="V761" s="627" t="e">
        <v>#N/A</v>
      </c>
      <c r="W761" s="634"/>
      <c r="X761" s="638"/>
      <c r="Y761" s="614" t="e">
        <v>#N/A</v>
      </c>
      <c r="Z761" s="614"/>
      <c r="AA761" s="618"/>
      <c r="AB761" s="637"/>
      <c r="AC761" s="651" t="e">
        <v>#N/A</v>
      </c>
      <c r="AD761" s="653" t="str">
        <f t="shared" si="22"/>
        <v/>
      </c>
      <c r="AE761" s="583" t="str">
        <f t="shared" si="23"/>
        <v/>
      </c>
      <c r="AF761" s="654" t="str">
        <f>IF(O761="","",'別紙様式3-2（４・５月）'!O763&amp;'別紙様式3-2（４・５月）'!P763&amp;'別紙様式3-2（４・５月）'!Q763&amp;"から"&amp;O761)</f>
        <v/>
      </c>
      <c r="AG761" s="654" t="str">
        <f>IF(OR(W761="",W761="―"),"",'別紙様式3-2（４・５月）'!O763&amp;'別紙様式3-2（４・５月）'!P763&amp;'別紙様式3-2（４・５月）'!Q763&amp;"から"&amp;W761)</f>
        <v/>
      </c>
    </row>
    <row r="762" spans="1:33" ht="24.9" customHeight="1">
      <c r="A762" s="592">
        <v>749</v>
      </c>
      <c r="B762" s="488" t="str">
        <f>IF(基本情報入力シート!C801="","",基本情報入力シート!C801)</f>
        <v/>
      </c>
      <c r="C762" s="488"/>
      <c r="D762" s="488"/>
      <c r="E762" s="488"/>
      <c r="F762" s="488"/>
      <c r="G762" s="488"/>
      <c r="H762" s="488"/>
      <c r="I762" s="488"/>
      <c r="J762" s="495" t="str">
        <f>IF(基本情報入力シート!M801="","",基本情報入力シート!M801)</f>
        <v/>
      </c>
      <c r="K762" s="495" t="str">
        <f>IF(基本情報入力シート!R801="","",基本情報入力シート!R801)</f>
        <v/>
      </c>
      <c r="L762" s="495" t="str">
        <f>IF(基本情報入力シート!W801="","",基本情報入力シート!W801)</f>
        <v/>
      </c>
      <c r="M762" s="503" t="str">
        <f>IF(基本情報入力シート!X801="","",基本情報入力シート!X801)</f>
        <v/>
      </c>
      <c r="N762" s="513" t="str">
        <f>IF(基本情報入力シート!Y801="","",基本情報入力シート!Y801)</f>
        <v/>
      </c>
      <c r="O762" s="606"/>
      <c r="P762" s="610"/>
      <c r="Q762" s="610"/>
      <c r="R762" s="614" t="e">
        <v>#N/A</v>
      </c>
      <c r="S762" s="618"/>
      <c r="T762" s="623"/>
      <c r="U762" s="623"/>
      <c r="V762" s="627" t="e">
        <v>#N/A</v>
      </c>
      <c r="W762" s="634"/>
      <c r="X762" s="638"/>
      <c r="Y762" s="614" t="e">
        <v>#N/A</v>
      </c>
      <c r="Z762" s="614"/>
      <c r="AA762" s="618"/>
      <c r="AB762" s="637"/>
      <c r="AC762" s="651" t="e">
        <v>#N/A</v>
      </c>
      <c r="AD762" s="653" t="str">
        <f t="shared" si="22"/>
        <v/>
      </c>
      <c r="AE762" s="583" t="str">
        <f t="shared" si="23"/>
        <v/>
      </c>
      <c r="AF762" s="654" t="str">
        <f>IF(O762="","",'別紙様式3-2（４・５月）'!O764&amp;'別紙様式3-2（４・５月）'!P764&amp;'別紙様式3-2（４・５月）'!Q764&amp;"から"&amp;O762)</f>
        <v/>
      </c>
      <c r="AG762" s="654" t="str">
        <f>IF(OR(W762="",W762="―"),"",'別紙様式3-2（４・５月）'!O764&amp;'別紙様式3-2（４・５月）'!P764&amp;'別紙様式3-2（４・５月）'!Q764&amp;"から"&amp;W762)</f>
        <v/>
      </c>
    </row>
    <row r="763" spans="1:33" ht="24.9" customHeight="1">
      <c r="A763" s="592">
        <v>750</v>
      </c>
      <c r="B763" s="488" t="str">
        <f>IF(基本情報入力シート!C802="","",基本情報入力シート!C802)</f>
        <v/>
      </c>
      <c r="C763" s="488"/>
      <c r="D763" s="488"/>
      <c r="E763" s="488"/>
      <c r="F763" s="488"/>
      <c r="G763" s="488"/>
      <c r="H763" s="488"/>
      <c r="I763" s="488"/>
      <c r="J763" s="495" t="str">
        <f>IF(基本情報入力シート!M802="","",基本情報入力シート!M802)</f>
        <v/>
      </c>
      <c r="K763" s="495" t="str">
        <f>IF(基本情報入力シート!R802="","",基本情報入力シート!R802)</f>
        <v/>
      </c>
      <c r="L763" s="495" t="str">
        <f>IF(基本情報入力シート!W802="","",基本情報入力シート!W802)</f>
        <v/>
      </c>
      <c r="M763" s="503" t="str">
        <f>IF(基本情報入力シート!X802="","",基本情報入力シート!X802)</f>
        <v/>
      </c>
      <c r="N763" s="513" t="str">
        <f>IF(基本情報入力シート!Y802="","",基本情報入力シート!Y802)</f>
        <v/>
      </c>
      <c r="O763" s="606"/>
      <c r="P763" s="610"/>
      <c r="Q763" s="610"/>
      <c r="R763" s="614" t="e">
        <v>#N/A</v>
      </c>
      <c r="S763" s="618"/>
      <c r="T763" s="623"/>
      <c r="U763" s="623"/>
      <c r="V763" s="627" t="e">
        <v>#N/A</v>
      </c>
      <c r="W763" s="634"/>
      <c r="X763" s="638"/>
      <c r="Y763" s="614" t="e">
        <v>#N/A</v>
      </c>
      <c r="Z763" s="614"/>
      <c r="AA763" s="618"/>
      <c r="AB763" s="637"/>
      <c r="AC763" s="651" t="e">
        <v>#N/A</v>
      </c>
      <c r="AD763" s="653" t="str">
        <f t="shared" si="22"/>
        <v/>
      </c>
      <c r="AE763" s="583" t="str">
        <f t="shared" si="23"/>
        <v/>
      </c>
      <c r="AF763" s="654" t="str">
        <f>IF(O763="","",'別紙様式3-2（４・５月）'!O765&amp;'別紙様式3-2（４・５月）'!P765&amp;'別紙様式3-2（４・５月）'!Q765&amp;"から"&amp;O763)</f>
        <v/>
      </c>
      <c r="AG763" s="654" t="str">
        <f>IF(OR(W763="",W763="―"),"",'別紙様式3-2（４・５月）'!O765&amp;'別紙様式3-2（４・５月）'!P765&amp;'別紙様式3-2（４・５月）'!Q765&amp;"から"&amp;W763)</f>
        <v/>
      </c>
    </row>
    <row r="764" spans="1:33" ht="24.9" customHeight="1">
      <c r="A764" s="592">
        <v>751</v>
      </c>
      <c r="B764" s="488" t="str">
        <f>IF(基本情報入力シート!C803="","",基本情報入力シート!C803)</f>
        <v/>
      </c>
      <c r="C764" s="488"/>
      <c r="D764" s="488"/>
      <c r="E764" s="488"/>
      <c r="F764" s="488"/>
      <c r="G764" s="488"/>
      <c r="H764" s="488"/>
      <c r="I764" s="488"/>
      <c r="J764" s="495" t="str">
        <f>IF(基本情報入力シート!M803="","",基本情報入力シート!M803)</f>
        <v/>
      </c>
      <c r="K764" s="495" t="str">
        <f>IF(基本情報入力シート!R803="","",基本情報入力シート!R803)</f>
        <v/>
      </c>
      <c r="L764" s="495" t="str">
        <f>IF(基本情報入力シート!W803="","",基本情報入力シート!W803)</f>
        <v/>
      </c>
      <c r="M764" s="503" t="str">
        <f>IF(基本情報入力シート!X803="","",基本情報入力シート!X803)</f>
        <v/>
      </c>
      <c r="N764" s="513" t="str">
        <f>IF(基本情報入力シート!Y803="","",基本情報入力シート!Y803)</f>
        <v/>
      </c>
      <c r="O764" s="606"/>
      <c r="P764" s="610"/>
      <c r="Q764" s="610"/>
      <c r="R764" s="614" t="e">
        <v>#N/A</v>
      </c>
      <c r="S764" s="618"/>
      <c r="T764" s="623"/>
      <c r="U764" s="623"/>
      <c r="V764" s="627" t="e">
        <v>#N/A</v>
      </c>
      <c r="W764" s="634"/>
      <c r="X764" s="638"/>
      <c r="Y764" s="614" t="e">
        <v>#N/A</v>
      </c>
      <c r="Z764" s="614"/>
      <c r="AA764" s="618"/>
      <c r="AB764" s="637"/>
      <c r="AC764" s="651" t="e">
        <v>#N/A</v>
      </c>
      <c r="AD764" s="653" t="str">
        <f t="shared" si="22"/>
        <v/>
      </c>
      <c r="AE764" s="583" t="str">
        <f t="shared" si="23"/>
        <v/>
      </c>
      <c r="AF764" s="654" t="str">
        <f>IF(O764="","",'別紙様式3-2（４・５月）'!O766&amp;'別紙様式3-2（４・５月）'!P766&amp;'別紙様式3-2（４・５月）'!Q766&amp;"から"&amp;O764)</f>
        <v/>
      </c>
      <c r="AG764" s="654" t="str">
        <f>IF(OR(W764="",W764="―"),"",'別紙様式3-2（４・５月）'!O766&amp;'別紙様式3-2（４・５月）'!P766&amp;'別紙様式3-2（４・５月）'!Q766&amp;"から"&amp;W764)</f>
        <v/>
      </c>
    </row>
    <row r="765" spans="1:33" ht="24.9" customHeight="1">
      <c r="A765" s="592">
        <v>752</v>
      </c>
      <c r="B765" s="488" t="str">
        <f>IF(基本情報入力シート!C804="","",基本情報入力シート!C804)</f>
        <v/>
      </c>
      <c r="C765" s="488"/>
      <c r="D765" s="488"/>
      <c r="E765" s="488"/>
      <c r="F765" s="488"/>
      <c r="G765" s="488"/>
      <c r="H765" s="488"/>
      <c r="I765" s="488"/>
      <c r="J765" s="495" t="str">
        <f>IF(基本情報入力シート!M804="","",基本情報入力シート!M804)</f>
        <v/>
      </c>
      <c r="K765" s="495" t="str">
        <f>IF(基本情報入力シート!R804="","",基本情報入力シート!R804)</f>
        <v/>
      </c>
      <c r="L765" s="495" t="str">
        <f>IF(基本情報入力シート!W804="","",基本情報入力シート!W804)</f>
        <v/>
      </c>
      <c r="M765" s="503" t="str">
        <f>IF(基本情報入力シート!X804="","",基本情報入力シート!X804)</f>
        <v/>
      </c>
      <c r="N765" s="513" t="str">
        <f>IF(基本情報入力シート!Y804="","",基本情報入力シート!Y804)</f>
        <v/>
      </c>
      <c r="O765" s="606"/>
      <c r="P765" s="610"/>
      <c r="Q765" s="610"/>
      <c r="R765" s="614" t="e">
        <v>#N/A</v>
      </c>
      <c r="S765" s="618"/>
      <c r="T765" s="623"/>
      <c r="U765" s="623"/>
      <c r="V765" s="627" t="e">
        <v>#N/A</v>
      </c>
      <c r="W765" s="634"/>
      <c r="X765" s="638"/>
      <c r="Y765" s="614" t="e">
        <v>#N/A</v>
      </c>
      <c r="Z765" s="614"/>
      <c r="AA765" s="618"/>
      <c r="AB765" s="637"/>
      <c r="AC765" s="651" t="e">
        <v>#N/A</v>
      </c>
      <c r="AD765" s="653" t="str">
        <f t="shared" si="22"/>
        <v/>
      </c>
      <c r="AE765" s="583" t="str">
        <f t="shared" si="23"/>
        <v/>
      </c>
      <c r="AF765" s="654" t="str">
        <f>IF(O765="","",'別紙様式3-2（４・５月）'!O767&amp;'別紙様式3-2（４・５月）'!P767&amp;'別紙様式3-2（４・５月）'!Q767&amp;"から"&amp;O765)</f>
        <v/>
      </c>
      <c r="AG765" s="654" t="str">
        <f>IF(OR(W765="",W765="―"),"",'別紙様式3-2（４・５月）'!O767&amp;'別紙様式3-2（４・５月）'!P767&amp;'別紙様式3-2（４・５月）'!Q767&amp;"から"&amp;W765)</f>
        <v/>
      </c>
    </row>
    <row r="766" spans="1:33" ht="24.9" customHeight="1">
      <c r="A766" s="592">
        <v>753</v>
      </c>
      <c r="B766" s="488" t="str">
        <f>IF(基本情報入力シート!C805="","",基本情報入力シート!C805)</f>
        <v/>
      </c>
      <c r="C766" s="488"/>
      <c r="D766" s="488"/>
      <c r="E766" s="488"/>
      <c r="F766" s="488"/>
      <c r="G766" s="488"/>
      <c r="H766" s="488"/>
      <c r="I766" s="488"/>
      <c r="J766" s="495" t="str">
        <f>IF(基本情報入力シート!M805="","",基本情報入力シート!M805)</f>
        <v/>
      </c>
      <c r="K766" s="495" t="str">
        <f>IF(基本情報入力シート!R805="","",基本情報入力シート!R805)</f>
        <v/>
      </c>
      <c r="L766" s="495" t="str">
        <f>IF(基本情報入力シート!W805="","",基本情報入力シート!W805)</f>
        <v/>
      </c>
      <c r="M766" s="503" t="str">
        <f>IF(基本情報入力シート!X805="","",基本情報入力シート!X805)</f>
        <v/>
      </c>
      <c r="N766" s="513" t="str">
        <f>IF(基本情報入力シート!Y805="","",基本情報入力シート!Y805)</f>
        <v/>
      </c>
      <c r="O766" s="606"/>
      <c r="P766" s="610"/>
      <c r="Q766" s="610"/>
      <c r="R766" s="614" t="e">
        <v>#N/A</v>
      </c>
      <c r="S766" s="618"/>
      <c r="T766" s="623"/>
      <c r="U766" s="623"/>
      <c r="V766" s="627" t="e">
        <v>#N/A</v>
      </c>
      <c r="W766" s="634"/>
      <c r="X766" s="638"/>
      <c r="Y766" s="614" t="e">
        <v>#N/A</v>
      </c>
      <c r="Z766" s="614"/>
      <c r="AA766" s="618"/>
      <c r="AB766" s="637"/>
      <c r="AC766" s="651" t="e">
        <v>#N/A</v>
      </c>
      <c r="AD766" s="653" t="str">
        <f t="shared" si="22"/>
        <v/>
      </c>
      <c r="AE766" s="583" t="str">
        <f t="shared" si="23"/>
        <v/>
      </c>
      <c r="AF766" s="654" t="str">
        <f>IF(O766="","",'別紙様式3-2（４・５月）'!O768&amp;'別紙様式3-2（４・５月）'!P768&amp;'別紙様式3-2（４・５月）'!Q768&amp;"から"&amp;O766)</f>
        <v/>
      </c>
      <c r="AG766" s="654" t="str">
        <f>IF(OR(W766="",W766="―"),"",'別紙様式3-2（４・５月）'!O768&amp;'別紙様式3-2（４・５月）'!P768&amp;'別紙様式3-2（４・５月）'!Q768&amp;"から"&amp;W766)</f>
        <v/>
      </c>
    </row>
    <row r="767" spans="1:33" ht="24.9" customHeight="1">
      <c r="A767" s="592">
        <v>754</v>
      </c>
      <c r="B767" s="488" t="str">
        <f>IF(基本情報入力シート!C806="","",基本情報入力シート!C806)</f>
        <v/>
      </c>
      <c r="C767" s="488"/>
      <c r="D767" s="488"/>
      <c r="E767" s="488"/>
      <c r="F767" s="488"/>
      <c r="G767" s="488"/>
      <c r="H767" s="488"/>
      <c r="I767" s="488"/>
      <c r="J767" s="495" t="str">
        <f>IF(基本情報入力シート!M806="","",基本情報入力シート!M806)</f>
        <v/>
      </c>
      <c r="K767" s="495" t="str">
        <f>IF(基本情報入力シート!R806="","",基本情報入力シート!R806)</f>
        <v/>
      </c>
      <c r="L767" s="495" t="str">
        <f>IF(基本情報入力シート!W806="","",基本情報入力シート!W806)</f>
        <v/>
      </c>
      <c r="M767" s="503" t="str">
        <f>IF(基本情報入力シート!X806="","",基本情報入力シート!X806)</f>
        <v/>
      </c>
      <c r="N767" s="513" t="str">
        <f>IF(基本情報入力シート!Y806="","",基本情報入力シート!Y806)</f>
        <v/>
      </c>
      <c r="O767" s="606"/>
      <c r="P767" s="610"/>
      <c r="Q767" s="610"/>
      <c r="R767" s="614" t="e">
        <v>#N/A</v>
      </c>
      <c r="S767" s="618"/>
      <c r="T767" s="623"/>
      <c r="U767" s="623"/>
      <c r="V767" s="627" t="e">
        <v>#N/A</v>
      </c>
      <c r="W767" s="634"/>
      <c r="X767" s="638"/>
      <c r="Y767" s="614" t="e">
        <v>#N/A</v>
      </c>
      <c r="Z767" s="614"/>
      <c r="AA767" s="618"/>
      <c r="AB767" s="637"/>
      <c r="AC767" s="651" t="e">
        <v>#N/A</v>
      </c>
      <c r="AD767" s="653" t="str">
        <f t="shared" si="22"/>
        <v/>
      </c>
      <c r="AE767" s="583" t="str">
        <f t="shared" si="23"/>
        <v/>
      </c>
      <c r="AF767" s="654" t="str">
        <f>IF(O767="","",'別紙様式3-2（４・５月）'!O769&amp;'別紙様式3-2（４・５月）'!P769&amp;'別紙様式3-2（４・５月）'!Q769&amp;"から"&amp;O767)</f>
        <v/>
      </c>
      <c r="AG767" s="654" t="str">
        <f>IF(OR(W767="",W767="―"),"",'別紙様式3-2（４・５月）'!O769&amp;'別紙様式3-2（４・５月）'!P769&amp;'別紙様式3-2（４・５月）'!Q769&amp;"から"&amp;W767)</f>
        <v/>
      </c>
    </row>
    <row r="768" spans="1:33" ht="24.9" customHeight="1">
      <c r="A768" s="592">
        <v>755</v>
      </c>
      <c r="B768" s="488" t="str">
        <f>IF(基本情報入力シート!C807="","",基本情報入力シート!C807)</f>
        <v/>
      </c>
      <c r="C768" s="488"/>
      <c r="D768" s="488"/>
      <c r="E768" s="488"/>
      <c r="F768" s="488"/>
      <c r="G768" s="488"/>
      <c r="H768" s="488"/>
      <c r="I768" s="488"/>
      <c r="J768" s="495" t="str">
        <f>IF(基本情報入力シート!M807="","",基本情報入力シート!M807)</f>
        <v/>
      </c>
      <c r="K768" s="495" t="str">
        <f>IF(基本情報入力シート!R807="","",基本情報入力シート!R807)</f>
        <v/>
      </c>
      <c r="L768" s="495" t="str">
        <f>IF(基本情報入力シート!W807="","",基本情報入力シート!W807)</f>
        <v/>
      </c>
      <c r="M768" s="503" t="str">
        <f>IF(基本情報入力シート!X807="","",基本情報入力シート!X807)</f>
        <v/>
      </c>
      <c r="N768" s="513" t="str">
        <f>IF(基本情報入力シート!Y807="","",基本情報入力シート!Y807)</f>
        <v/>
      </c>
      <c r="O768" s="606"/>
      <c r="P768" s="610"/>
      <c r="Q768" s="610"/>
      <c r="R768" s="614" t="e">
        <v>#N/A</v>
      </c>
      <c r="S768" s="618"/>
      <c r="T768" s="623"/>
      <c r="U768" s="623"/>
      <c r="V768" s="627" t="e">
        <v>#N/A</v>
      </c>
      <c r="W768" s="634"/>
      <c r="X768" s="638"/>
      <c r="Y768" s="614" t="e">
        <v>#N/A</v>
      </c>
      <c r="Z768" s="614"/>
      <c r="AA768" s="618"/>
      <c r="AB768" s="637"/>
      <c r="AC768" s="651" t="e">
        <v>#N/A</v>
      </c>
      <c r="AD768" s="653" t="str">
        <f t="shared" si="22"/>
        <v/>
      </c>
      <c r="AE768" s="583" t="str">
        <f t="shared" si="23"/>
        <v/>
      </c>
      <c r="AF768" s="654" t="str">
        <f>IF(O768="","",'別紙様式3-2（４・５月）'!O770&amp;'別紙様式3-2（４・５月）'!P770&amp;'別紙様式3-2（４・５月）'!Q770&amp;"から"&amp;O768)</f>
        <v/>
      </c>
      <c r="AG768" s="654" t="str">
        <f>IF(OR(W768="",W768="―"),"",'別紙様式3-2（４・５月）'!O770&amp;'別紙様式3-2（４・５月）'!P770&amp;'別紙様式3-2（４・５月）'!Q770&amp;"から"&amp;W768)</f>
        <v/>
      </c>
    </row>
    <row r="769" spans="1:33" ht="24.9" customHeight="1">
      <c r="A769" s="592">
        <v>756</v>
      </c>
      <c r="B769" s="488" t="str">
        <f>IF(基本情報入力シート!C808="","",基本情報入力シート!C808)</f>
        <v/>
      </c>
      <c r="C769" s="488"/>
      <c r="D769" s="488"/>
      <c r="E769" s="488"/>
      <c r="F769" s="488"/>
      <c r="G769" s="488"/>
      <c r="H769" s="488"/>
      <c r="I769" s="488"/>
      <c r="J769" s="495" t="str">
        <f>IF(基本情報入力シート!M808="","",基本情報入力シート!M808)</f>
        <v/>
      </c>
      <c r="K769" s="495" t="str">
        <f>IF(基本情報入力シート!R808="","",基本情報入力シート!R808)</f>
        <v/>
      </c>
      <c r="L769" s="495" t="str">
        <f>IF(基本情報入力シート!W808="","",基本情報入力シート!W808)</f>
        <v/>
      </c>
      <c r="M769" s="503" t="str">
        <f>IF(基本情報入力シート!X808="","",基本情報入力シート!X808)</f>
        <v/>
      </c>
      <c r="N769" s="513" t="str">
        <f>IF(基本情報入力シート!Y808="","",基本情報入力シート!Y808)</f>
        <v/>
      </c>
      <c r="O769" s="606"/>
      <c r="P769" s="610"/>
      <c r="Q769" s="610"/>
      <c r="R769" s="614" t="e">
        <v>#N/A</v>
      </c>
      <c r="S769" s="618"/>
      <c r="T769" s="623"/>
      <c r="U769" s="623"/>
      <c r="V769" s="627" t="e">
        <v>#N/A</v>
      </c>
      <c r="W769" s="634"/>
      <c r="X769" s="638"/>
      <c r="Y769" s="614" t="e">
        <v>#N/A</v>
      </c>
      <c r="Z769" s="614"/>
      <c r="AA769" s="618"/>
      <c r="AB769" s="637"/>
      <c r="AC769" s="651" t="e">
        <v>#N/A</v>
      </c>
      <c r="AD769" s="653" t="str">
        <f t="shared" si="22"/>
        <v/>
      </c>
      <c r="AE769" s="583" t="str">
        <f t="shared" si="23"/>
        <v/>
      </c>
      <c r="AF769" s="654" t="str">
        <f>IF(O769="","",'別紙様式3-2（４・５月）'!O771&amp;'別紙様式3-2（４・５月）'!P771&amp;'別紙様式3-2（４・５月）'!Q771&amp;"から"&amp;O769)</f>
        <v/>
      </c>
      <c r="AG769" s="654" t="str">
        <f>IF(OR(W769="",W769="―"),"",'別紙様式3-2（４・５月）'!O771&amp;'別紙様式3-2（４・５月）'!P771&amp;'別紙様式3-2（４・５月）'!Q771&amp;"から"&amp;W769)</f>
        <v/>
      </c>
    </row>
    <row r="770" spans="1:33" ht="24.9" customHeight="1">
      <c r="A770" s="592">
        <v>757</v>
      </c>
      <c r="B770" s="488" t="str">
        <f>IF(基本情報入力シート!C809="","",基本情報入力シート!C809)</f>
        <v/>
      </c>
      <c r="C770" s="488"/>
      <c r="D770" s="488"/>
      <c r="E770" s="488"/>
      <c r="F770" s="488"/>
      <c r="G770" s="488"/>
      <c r="H770" s="488"/>
      <c r="I770" s="488"/>
      <c r="J770" s="495" t="str">
        <f>IF(基本情報入力シート!M809="","",基本情報入力シート!M809)</f>
        <v/>
      </c>
      <c r="K770" s="495" t="str">
        <f>IF(基本情報入力シート!R809="","",基本情報入力シート!R809)</f>
        <v/>
      </c>
      <c r="L770" s="495" t="str">
        <f>IF(基本情報入力シート!W809="","",基本情報入力シート!W809)</f>
        <v/>
      </c>
      <c r="M770" s="503" t="str">
        <f>IF(基本情報入力シート!X809="","",基本情報入力シート!X809)</f>
        <v/>
      </c>
      <c r="N770" s="513" t="str">
        <f>IF(基本情報入力シート!Y809="","",基本情報入力シート!Y809)</f>
        <v/>
      </c>
      <c r="O770" s="606"/>
      <c r="P770" s="610"/>
      <c r="Q770" s="610"/>
      <c r="R770" s="614" t="e">
        <v>#N/A</v>
      </c>
      <c r="S770" s="618"/>
      <c r="T770" s="623"/>
      <c r="U770" s="623"/>
      <c r="V770" s="627" t="e">
        <v>#N/A</v>
      </c>
      <c r="W770" s="634"/>
      <c r="X770" s="638"/>
      <c r="Y770" s="614" t="e">
        <v>#N/A</v>
      </c>
      <c r="Z770" s="614"/>
      <c r="AA770" s="618"/>
      <c r="AB770" s="637"/>
      <c r="AC770" s="651" t="e">
        <v>#N/A</v>
      </c>
      <c r="AD770" s="653" t="str">
        <f t="shared" si="22"/>
        <v/>
      </c>
      <c r="AE770" s="583" t="str">
        <f t="shared" si="23"/>
        <v/>
      </c>
      <c r="AF770" s="654" t="str">
        <f>IF(O770="","",'別紙様式3-2（４・５月）'!O772&amp;'別紙様式3-2（４・５月）'!P772&amp;'別紙様式3-2（４・５月）'!Q772&amp;"から"&amp;O770)</f>
        <v/>
      </c>
      <c r="AG770" s="654" t="str">
        <f>IF(OR(W770="",W770="―"),"",'別紙様式3-2（４・５月）'!O772&amp;'別紙様式3-2（４・５月）'!P772&amp;'別紙様式3-2（４・５月）'!Q772&amp;"から"&amp;W770)</f>
        <v/>
      </c>
    </row>
    <row r="771" spans="1:33" ht="24.9" customHeight="1">
      <c r="A771" s="592">
        <v>758</v>
      </c>
      <c r="B771" s="488" t="str">
        <f>IF(基本情報入力シート!C810="","",基本情報入力シート!C810)</f>
        <v/>
      </c>
      <c r="C771" s="488"/>
      <c r="D771" s="488"/>
      <c r="E771" s="488"/>
      <c r="F771" s="488"/>
      <c r="G771" s="488"/>
      <c r="H771" s="488"/>
      <c r="I771" s="488"/>
      <c r="J771" s="495" t="str">
        <f>IF(基本情報入力シート!M810="","",基本情報入力シート!M810)</f>
        <v/>
      </c>
      <c r="K771" s="495" t="str">
        <f>IF(基本情報入力シート!R810="","",基本情報入力シート!R810)</f>
        <v/>
      </c>
      <c r="L771" s="495" t="str">
        <f>IF(基本情報入力シート!W810="","",基本情報入力シート!W810)</f>
        <v/>
      </c>
      <c r="M771" s="503" t="str">
        <f>IF(基本情報入力シート!X810="","",基本情報入力シート!X810)</f>
        <v/>
      </c>
      <c r="N771" s="513" t="str">
        <f>IF(基本情報入力シート!Y810="","",基本情報入力シート!Y810)</f>
        <v/>
      </c>
      <c r="O771" s="606"/>
      <c r="P771" s="610"/>
      <c r="Q771" s="610"/>
      <c r="R771" s="614" t="e">
        <v>#N/A</v>
      </c>
      <c r="S771" s="618"/>
      <c r="T771" s="623"/>
      <c r="U771" s="623"/>
      <c r="V771" s="627" t="e">
        <v>#N/A</v>
      </c>
      <c r="W771" s="634"/>
      <c r="X771" s="638"/>
      <c r="Y771" s="614" t="e">
        <v>#N/A</v>
      </c>
      <c r="Z771" s="614"/>
      <c r="AA771" s="618"/>
      <c r="AB771" s="637"/>
      <c r="AC771" s="651" t="e">
        <v>#N/A</v>
      </c>
      <c r="AD771" s="653" t="str">
        <f t="shared" si="22"/>
        <v/>
      </c>
      <c r="AE771" s="583" t="str">
        <f t="shared" si="23"/>
        <v/>
      </c>
      <c r="AF771" s="654" t="str">
        <f>IF(O771="","",'別紙様式3-2（４・５月）'!O773&amp;'別紙様式3-2（４・５月）'!P773&amp;'別紙様式3-2（４・５月）'!Q773&amp;"から"&amp;O771)</f>
        <v/>
      </c>
      <c r="AG771" s="654" t="str">
        <f>IF(OR(W771="",W771="―"),"",'別紙様式3-2（４・５月）'!O773&amp;'別紙様式3-2（４・５月）'!P773&amp;'別紙様式3-2（４・５月）'!Q773&amp;"から"&amp;W771)</f>
        <v/>
      </c>
    </row>
    <row r="772" spans="1:33" ht="24.9" customHeight="1">
      <c r="A772" s="592">
        <v>759</v>
      </c>
      <c r="B772" s="488" t="str">
        <f>IF(基本情報入力シート!C811="","",基本情報入力シート!C811)</f>
        <v/>
      </c>
      <c r="C772" s="488"/>
      <c r="D772" s="488"/>
      <c r="E772" s="488"/>
      <c r="F772" s="488"/>
      <c r="G772" s="488"/>
      <c r="H772" s="488"/>
      <c r="I772" s="488"/>
      <c r="J772" s="495" t="str">
        <f>IF(基本情報入力シート!M811="","",基本情報入力シート!M811)</f>
        <v/>
      </c>
      <c r="K772" s="495" t="str">
        <f>IF(基本情報入力シート!R811="","",基本情報入力シート!R811)</f>
        <v/>
      </c>
      <c r="L772" s="495" t="str">
        <f>IF(基本情報入力シート!W811="","",基本情報入力シート!W811)</f>
        <v/>
      </c>
      <c r="M772" s="503" t="str">
        <f>IF(基本情報入力シート!X811="","",基本情報入力シート!X811)</f>
        <v/>
      </c>
      <c r="N772" s="513" t="str">
        <f>IF(基本情報入力シート!Y811="","",基本情報入力シート!Y811)</f>
        <v/>
      </c>
      <c r="O772" s="606"/>
      <c r="P772" s="610"/>
      <c r="Q772" s="610"/>
      <c r="R772" s="614" t="e">
        <v>#N/A</v>
      </c>
      <c r="S772" s="618"/>
      <c r="T772" s="623"/>
      <c r="U772" s="623"/>
      <c r="V772" s="627" t="e">
        <v>#N/A</v>
      </c>
      <c r="W772" s="634"/>
      <c r="X772" s="638"/>
      <c r="Y772" s="614" t="e">
        <v>#N/A</v>
      </c>
      <c r="Z772" s="614"/>
      <c r="AA772" s="618"/>
      <c r="AB772" s="637"/>
      <c r="AC772" s="651" t="e">
        <v>#N/A</v>
      </c>
      <c r="AD772" s="653" t="str">
        <f t="shared" si="22"/>
        <v/>
      </c>
      <c r="AE772" s="583" t="str">
        <f t="shared" si="23"/>
        <v/>
      </c>
      <c r="AF772" s="654" t="str">
        <f>IF(O772="","",'別紙様式3-2（４・５月）'!O774&amp;'別紙様式3-2（４・５月）'!P774&amp;'別紙様式3-2（４・５月）'!Q774&amp;"から"&amp;O772)</f>
        <v/>
      </c>
      <c r="AG772" s="654" t="str">
        <f>IF(OR(W772="",W772="―"),"",'別紙様式3-2（４・５月）'!O774&amp;'別紙様式3-2（４・５月）'!P774&amp;'別紙様式3-2（４・５月）'!Q774&amp;"から"&amp;W772)</f>
        <v/>
      </c>
    </row>
    <row r="773" spans="1:33" ht="24.9" customHeight="1">
      <c r="A773" s="592">
        <v>760</v>
      </c>
      <c r="B773" s="488" t="str">
        <f>IF(基本情報入力シート!C812="","",基本情報入力シート!C812)</f>
        <v/>
      </c>
      <c r="C773" s="488"/>
      <c r="D773" s="488"/>
      <c r="E773" s="488"/>
      <c r="F773" s="488"/>
      <c r="G773" s="488"/>
      <c r="H773" s="488"/>
      <c r="I773" s="488"/>
      <c r="J773" s="495" t="str">
        <f>IF(基本情報入力シート!M812="","",基本情報入力シート!M812)</f>
        <v/>
      </c>
      <c r="K773" s="495" t="str">
        <f>IF(基本情報入力シート!R812="","",基本情報入力シート!R812)</f>
        <v/>
      </c>
      <c r="L773" s="495" t="str">
        <f>IF(基本情報入力シート!W812="","",基本情報入力シート!W812)</f>
        <v/>
      </c>
      <c r="M773" s="503" t="str">
        <f>IF(基本情報入力シート!X812="","",基本情報入力シート!X812)</f>
        <v/>
      </c>
      <c r="N773" s="513" t="str">
        <f>IF(基本情報入力シート!Y812="","",基本情報入力シート!Y812)</f>
        <v/>
      </c>
      <c r="O773" s="606"/>
      <c r="P773" s="610"/>
      <c r="Q773" s="610"/>
      <c r="R773" s="614" t="e">
        <v>#N/A</v>
      </c>
      <c r="S773" s="618"/>
      <c r="T773" s="623"/>
      <c r="U773" s="623"/>
      <c r="V773" s="627" t="e">
        <v>#N/A</v>
      </c>
      <c r="W773" s="634"/>
      <c r="X773" s="638"/>
      <c r="Y773" s="614" t="e">
        <v>#N/A</v>
      </c>
      <c r="Z773" s="614"/>
      <c r="AA773" s="618"/>
      <c r="AB773" s="637"/>
      <c r="AC773" s="651" t="e">
        <v>#N/A</v>
      </c>
      <c r="AD773" s="653" t="str">
        <f t="shared" si="22"/>
        <v/>
      </c>
      <c r="AE773" s="583" t="str">
        <f t="shared" si="23"/>
        <v/>
      </c>
      <c r="AF773" s="654" t="str">
        <f>IF(O773="","",'別紙様式3-2（４・５月）'!O775&amp;'別紙様式3-2（４・５月）'!P775&amp;'別紙様式3-2（４・５月）'!Q775&amp;"から"&amp;O773)</f>
        <v/>
      </c>
      <c r="AG773" s="654" t="str">
        <f>IF(OR(W773="",W773="―"),"",'別紙様式3-2（４・５月）'!O775&amp;'別紙様式3-2（４・５月）'!P775&amp;'別紙様式3-2（４・５月）'!Q775&amp;"から"&amp;W773)</f>
        <v/>
      </c>
    </row>
    <row r="774" spans="1:33" ht="24.9" customHeight="1">
      <c r="A774" s="592">
        <v>761</v>
      </c>
      <c r="B774" s="488" t="str">
        <f>IF(基本情報入力シート!C813="","",基本情報入力シート!C813)</f>
        <v/>
      </c>
      <c r="C774" s="488"/>
      <c r="D774" s="488"/>
      <c r="E774" s="488"/>
      <c r="F774" s="488"/>
      <c r="G774" s="488"/>
      <c r="H774" s="488"/>
      <c r="I774" s="488"/>
      <c r="J774" s="495" t="str">
        <f>IF(基本情報入力シート!M813="","",基本情報入力シート!M813)</f>
        <v/>
      </c>
      <c r="K774" s="495" t="str">
        <f>IF(基本情報入力シート!R813="","",基本情報入力シート!R813)</f>
        <v/>
      </c>
      <c r="L774" s="495" t="str">
        <f>IF(基本情報入力シート!W813="","",基本情報入力シート!W813)</f>
        <v/>
      </c>
      <c r="M774" s="503" t="str">
        <f>IF(基本情報入力シート!X813="","",基本情報入力シート!X813)</f>
        <v/>
      </c>
      <c r="N774" s="513" t="str">
        <f>IF(基本情報入力シート!Y813="","",基本情報入力シート!Y813)</f>
        <v/>
      </c>
      <c r="O774" s="606"/>
      <c r="P774" s="610"/>
      <c r="Q774" s="610"/>
      <c r="R774" s="614" t="e">
        <v>#N/A</v>
      </c>
      <c r="S774" s="618"/>
      <c r="T774" s="623"/>
      <c r="U774" s="623"/>
      <c r="V774" s="627" t="e">
        <v>#N/A</v>
      </c>
      <c r="W774" s="634"/>
      <c r="X774" s="638"/>
      <c r="Y774" s="614" t="e">
        <v>#N/A</v>
      </c>
      <c r="Z774" s="614"/>
      <c r="AA774" s="618"/>
      <c r="AB774" s="637"/>
      <c r="AC774" s="651" t="e">
        <v>#N/A</v>
      </c>
      <c r="AD774" s="653" t="str">
        <f t="shared" si="22"/>
        <v/>
      </c>
      <c r="AE774" s="583" t="str">
        <f t="shared" si="23"/>
        <v/>
      </c>
      <c r="AF774" s="654" t="str">
        <f>IF(O774="","",'別紙様式3-2（４・５月）'!O776&amp;'別紙様式3-2（４・５月）'!P776&amp;'別紙様式3-2（４・５月）'!Q776&amp;"から"&amp;O774)</f>
        <v/>
      </c>
      <c r="AG774" s="654" t="str">
        <f>IF(OR(W774="",W774="―"),"",'別紙様式3-2（４・５月）'!O776&amp;'別紙様式3-2（４・５月）'!P776&amp;'別紙様式3-2（４・５月）'!Q776&amp;"から"&amp;W774)</f>
        <v/>
      </c>
    </row>
    <row r="775" spans="1:33" ht="24.9" customHeight="1">
      <c r="A775" s="592">
        <v>762</v>
      </c>
      <c r="B775" s="488" t="str">
        <f>IF(基本情報入力シート!C814="","",基本情報入力シート!C814)</f>
        <v/>
      </c>
      <c r="C775" s="488"/>
      <c r="D775" s="488"/>
      <c r="E775" s="488"/>
      <c r="F775" s="488"/>
      <c r="G775" s="488"/>
      <c r="H775" s="488"/>
      <c r="I775" s="488"/>
      <c r="J775" s="495" t="str">
        <f>IF(基本情報入力シート!M814="","",基本情報入力シート!M814)</f>
        <v/>
      </c>
      <c r="K775" s="495" t="str">
        <f>IF(基本情報入力シート!R814="","",基本情報入力シート!R814)</f>
        <v/>
      </c>
      <c r="L775" s="495" t="str">
        <f>IF(基本情報入力シート!W814="","",基本情報入力シート!W814)</f>
        <v/>
      </c>
      <c r="M775" s="503" t="str">
        <f>IF(基本情報入力シート!X814="","",基本情報入力シート!X814)</f>
        <v/>
      </c>
      <c r="N775" s="513" t="str">
        <f>IF(基本情報入力シート!Y814="","",基本情報入力シート!Y814)</f>
        <v/>
      </c>
      <c r="O775" s="606"/>
      <c r="P775" s="610"/>
      <c r="Q775" s="610"/>
      <c r="R775" s="614" t="e">
        <v>#N/A</v>
      </c>
      <c r="S775" s="618"/>
      <c r="T775" s="623"/>
      <c r="U775" s="623"/>
      <c r="V775" s="627" t="e">
        <v>#N/A</v>
      </c>
      <c r="W775" s="634"/>
      <c r="X775" s="638"/>
      <c r="Y775" s="614" t="e">
        <v>#N/A</v>
      </c>
      <c r="Z775" s="614"/>
      <c r="AA775" s="618"/>
      <c r="AB775" s="637"/>
      <c r="AC775" s="651" t="e">
        <v>#N/A</v>
      </c>
      <c r="AD775" s="653" t="str">
        <f t="shared" si="22"/>
        <v/>
      </c>
      <c r="AE775" s="583" t="str">
        <f t="shared" si="23"/>
        <v/>
      </c>
      <c r="AF775" s="654" t="str">
        <f>IF(O775="","",'別紙様式3-2（４・５月）'!O777&amp;'別紙様式3-2（４・５月）'!P777&amp;'別紙様式3-2（４・５月）'!Q777&amp;"から"&amp;O775)</f>
        <v/>
      </c>
      <c r="AG775" s="654" t="str">
        <f>IF(OR(W775="",W775="―"),"",'別紙様式3-2（４・５月）'!O777&amp;'別紙様式3-2（４・５月）'!P777&amp;'別紙様式3-2（４・５月）'!Q777&amp;"から"&amp;W775)</f>
        <v/>
      </c>
    </row>
    <row r="776" spans="1:33" ht="24.9" customHeight="1">
      <c r="A776" s="592">
        <v>763</v>
      </c>
      <c r="B776" s="488" t="str">
        <f>IF(基本情報入力シート!C815="","",基本情報入力シート!C815)</f>
        <v/>
      </c>
      <c r="C776" s="488"/>
      <c r="D776" s="488"/>
      <c r="E776" s="488"/>
      <c r="F776" s="488"/>
      <c r="G776" s="488"/>
      <c r="H776" s="488"/>
      <c r="I776" s="488"/>
      <c r="J776" s="495" t="str">
        <f>IF(基本情報入力シート!M815="","",基本情報入力シート!M815)</f>
        <v/>
      </c>
      <c r="K776" s="495" t="str">
        <f>IF(基本情報入力シート!R815="","",基本情報入力シート!R815)</f>
        <v/>
      </c>
      <c r="L776" s="495" t="str">
        <f>IF(基本情報入力シート!W815="","",基本情報入力シート!W815)</f>
        <v/>
      </c>
      <c r="M776" s="503" t="str">
        <f>IF(基本情報入力シート!X815="","",基本情報入力シート!X815)</f>
        <v/>
      </c>
      <c r="N776" s="513" t="str">
        <f>IF(基本情報入力シート!Y815="","",基本情報入力シート!Y815)</f>
        <v/>
      </c>
      <c r="O776" s="606"/>
      <c r="P776" s="610"/>
      <c r="Q776" s="610"/>
      <c r="R776" s="614" t="e">
        <v>#N/A</v>
      </c>
      <c r="S776" s="618"/>
      <c r="T776" s="623"/>
      <c r="U776" s="623"/>
      <c r="V776" s="627" t="e">
        <v>#N/A</v>
      </c>
      <c r="W776" s="634"/>
      <c r="X776" s="638"/>
      <c r="Y776" s="614" t="e">
        <v>#N/A</v>
      </c>
      <c r="Z776" s="614"/>
      <c r="AA776" s="618"/>
      <c r="AB776" s="637"/>
      <c r="AC776" s="651" t="e">
        <v>#N/A</v>
      </c>
      <c r="AD776" s="653" t="str">
        <f t="shared" si="22"/>
        <v/>
      </c>
      <c r="AE776" s="583" t="str">
        <f t="shared" si="23"/>
        <v/>
      </c>
      <c r="AF776" s="654" t="str">
        <f>IF(O776="","",'別紙様式3-2（４・５月）'!O778&amp;'別紙様式3-2（４・５月）'!P778&amp;'別紙様式3-2（４・５月）'!Q778&amp;"から"&amp;O776)</f>
        <v/>
      </c>
      <c r="AG776" s="654" t="str">
        <f>IF(OR(W776="",W776="―"),"",'別紙様式3-2（４・５月）'!O778&amp;'別紙様式3-2（４・５月）'!P778&amp;'別紙様式3-2（４・５月）'!Q778&amp;"から"&amp;W776)</f>
        <v/>
      </c>
    </row>
    <row r="777" spans="1:33" ht="24.9" customHeight="1">
      <c r="A777" s="592">
        <v>764</v>
      </c>
      <c r="B777" s="488" t="str">
        <f>IF(基本情報入力シート!C816="","",基本情報入力シート!C816)</f>
        <v/>
      </c>
      <c r="C777" s="488"/>
      <c r="D777" s="488"/>
      <c r="E777" s="488"/>
      <c r="F777" s="488"/>
      <c r="G777" s="488"/>
      <c r="H777" s="488"/>
      <c r="I777" s="488"/>
      <c r="J777" s="495" t="str">
        <f>IF(基本情報入力シート!M816="","",基本情報入力シート!M816)</f>
        <v/>
      </c>
      <c r="K777" s="495" t="str">
        <f>IF(基本情報入力シート!R816="","",基本情報入力シート!R816)</f>
        <v/>
      </c>
      <c r="L777" s="495" t="str">
        <f>IF(基本情報入力シート!W816="","",基本情報入力シート!W816)</f>
        <v/>
      </c>
      <c r="M777" s="503" t="str">
        <f>IF(基本情報入力シート!X816="","",基本情報入力シート!X816)</f>
        <v/>
      </c>
      <c r="N777" s="513" t="str">
        <f>IF(基本情報入力シート!Y816="","",基本情報入力シート!Y816)</f>
        <v/>
      </c>
      <c r="O777" s="606"/>
      <c r="P777" s="610"/>
      <c r="Q777" s="610"/>
      <c r="R777" s="614" t="e">
        <v>#N/A</v>
      </c>
      <c r="S777" s="618"/>
      <c r="T777" s="623"/>
      <c r="U777" s="623"/>
      <c r="V777" s="627" t="e">
        <v>#N/A</v>
      </c>
      <c r="W777" s="634"/>
      <c r="X777" s="638"/>
      <c r="Y777" s="614" t="e">
        <v>#N/A</v>
      </c>
      <c r="Z777" s="614"/>
      <c r="AA777" s="618"/>
      <c r="AB777" s="637"/>
      <c r="AC777" s="651" t="e">
        <v>#N/A</v>
      </c>
      <c r="AD777" s="653" t="str">
        <f t="shared" si="22"/>
        <v/>
      </c>
      <c r="AE777" s="583" t="str">
        <f t="shared" si="23"/>
        <v/>
      </c>
      <c r="AF777" s="654" t="str">
        <f>IF(O777="","",'別紙様式3-2（４・５月）'!O779&amp;'別紙様式3-2（４・５月）'!P779&amp;'別紙様式3-2（４・５月）'!Q779&amp;"から"&amp;O777)</f>
        <v/>
      </c>
      <c r="AG777" s="654" t="str">
        <f>IF(OR(W777="",W777="―"),"",'別紙様式3-2（４・５月）'!O779&amp;'別紙様式3-2（４・５月）'!P779&amp;'別紙様式3-2（４・５月）'!Q779&amp;"から"&amp;W777)</f>
        <v/>
      </c>
    </row>
    <row r="778" spans="1:33" ht="24.9" customHeight="1">
      <c r="A778" s="592">
        <v>765</v>
      </c>
      <c r="B778" s="488" t="str">
        <f>IF(基本情報入力シート!C817="","",基本情報入力シート!C817)</f>
        <v/>
      </c>
      <c r="C778" s="488"/>
      <c r="D778" s="488"/>
      <c r="E778" s="488"/>
      <c r="F778" s="488"/>
      <c r="G778" s="488"/>
      <c r="H778" s="488"/>
      <c r="I778" s="488"/>
      <c r="J778" s="495" t="str">
        <f>IF(基本情報入力シート!M817="","",基本情報入力シート!M817)</f>
        <v/>
      </c>
      <c r="K778" s="495" t="str">
        <f>IF(基本情報入力シート!R817="","",基本情報入力シート!R817)</f>
        <v/>
      </c>
      <c r="L778" s="495" t="str">
        <f>IF(基本情報入力シート!W817="","",基本情報入力シート!W817)</f>
        <v/>
      </c>
      <c r="M778" s="503" t="str">
        <f>IF(基本情報入力シート!X817="","",基本情報入力シート!X817)</f>
        <v/>
      </c>
      <c r="N778" s="513" t="str">
        <f>IF(基本情報入力シート!Y817="","",基本情報入力シート!Y817)</f>
        <v/>
      </c>
      <c r="O778" s="606"/>
      <c r="P778" s="610"/>
      <c r="Q778" s="610"/>
      <c r="R778" s="614" t="e">
        <v>#N/A</v>
      </c>
      <c r="S778" s="618"/>
      <c r="T778" s="623"/>
      <c r="U778" s="623"/>
      <c r="V778" s="627" t="e">
        <v>#N/A</v>
      </c>
      <c r="W778" s="634"/>
      <c r="X778" s="638"/>
      <c r="Y778" s="614" t="e">
        <v>#N/A</v>
      </c>
      <c r="Z778" s="614"/>
      <c r="AA778" s="618"/>
      <c r="AB778" s="637"/>
      <c r="AC778" s="651" t="e">
        <v>#N/A</v>
      </c>
      <c r="AD778" s="653" t="str">
        <f t="shared" si="22"/>
        <v/>
      </c>
      <c r="AE778" s="583" t="str">
        <f t="shared" si="23"/>
        <v/>
      </c>
      <c r="AF778" s="654" t="str">
        <f>IF(O778="","",'別紙様式3-2（４・５月）'!O780&amp;'別紙様式3-2（４・５月）'!P780&amp;'別紙様式3-2（４・５月）'!Q780&amp;"から"&amp;O778)</f>
        <v/>
      </c>
      <c r="AG778" s="654" t="str">
        <f>IF(OR(W778="",W778="―"),"",'別紙様式3-2（４・５月）'!O780&amp;'別紙様式3-2（４・５月）'!P780&amp;'別紙様式3-2（４・５月）'!Q780&amp;"から"&amp;W778)</f>
        <v/>
      </c>
    </row>
    <row r="779" spans="1:33" ht="24.9" customHeight="1">
      <c r="A779" s="592">
        <v>766</v>
      </c>
      <c r="B779" s="488" t="str">
        <f>IF(基本情報入力シート!C818="","",基本情報入力シート!C818)</f>
        <v/>
      </c>
      <c r="C779" s="488"/>
      <c r="D779" s="488"/>
      <c r="E779" s="488"/>
      <c r="F779" s="488"/>
      <c r="G779" s="488"/>
      <c r="H779" s="488"/>
      <c r="I779" s="488"/>
      <c r="J779" s="495" t="str">
        <f>IF(基本情報入力シート!M818="","",基本情報入力シート!M818)</f>
        <v/>
      </c>
      <c r="K779" s="495" t="str">
        <f>IF(基本情報入力シート!R818="","",基本情報入力シート!R818)</f>
        <v/>
      </c>
      <c r="L779" s="495" t="str">
        <f>IF(基本情報入力シート!W818="","",基本情報入力シート!W818)</f>
        <v/>
      </c>
      <c r="M779" s="503" t="str">
        <f>IF(基本情報入力シート!X818="","",基本情報入力シート!X818)</f>
        <v/>
      </c>
      <c r="N779" s="513" t="str">
        <f>IF(基本情報入力シート!Y818="","",基本情報入力シート!Y818)</f>
        <v/>
      </c>
      <c r="O779" s="606"/>
      <c r="P779" s="610"/>
      <c r="Q779" s="610"/>
      <c r="R779" s="614" t="e">
        <v>#N/A</v>
      </c>
      <c r="S779" s="618"/>
      <c r="T779" s="623"/>
      <c r="U779" s="623"/>
      <c r="V779" s="627" t="e">
        <v>#N/A</v>
      </c>
      <c r="W779" s="634"/>
      <c r="X779" s="638"/>
      <c r="Y779" s="614" t="e">
        <v>#N/A</v>
      </c>
      <c r="Z779" s="614"/>
      <c r="AA779" s="618"/>
      <c r="AB779" s="637"/>
      <c r="AC779" s="651" t="e">
        <v>#N/A</v>
      </c>
      <c r="AD779" s="653" t="str">
        <f t="shared" si="22"/>
        <v/>
      </c>
      <c r="AE779" s="583" t="str">
        <f t="shared" si="23"/>
        <v/>
      </c>
      <c r="AF779" s="654" t="str">
        <f>IF(O779="","",'別紙様式3-2（４・５月）'!O781&amp;'別紙様式3-2（４・５月）'!P781&amp;'別紙様式3-2（４・５月）'!Q781&amp;"から"&amp;O779)</f>
        <v/>
      </c>
      <c r="AG779" s="654" t="str">
        <f>IF(OR(W779="",W779="―"),"",'別紙様式3-2（４・５月）'!O781&amp;'別紙様式3-2（４・５月）'!P781&amp;'別紙様式3-2（４・５月）'!Q781&amp;"から"&amp;W779)</f>
        <v/>
      </c>
    </row>
    <row r="780" spans="1:33" ht="24.9" customHeight="1">
      <c r="A780" s="592">
        <v>767</v>
      </c>
      <c r="B780" s="488" t="str">
        <f>IF(基本情報入力シート!C819="","",基本情報入力シート!C819)</f>
        <v/>
      </c>
      <c r="C780" s="488"/>
      <c r="D780" s="488"/>
      <c r="E780" s="488"/>
      <c r="F780" s="488"/>
      <c r="G780" s="488"/>
      <c r="H780" s="488"/>
      <c r="I780" s="488"/>
      <c r="J780" s="495" t="str">
        <f>IF(基本情報入力シート!M819="","",基本情報入力シート!M819)</f>
        <v/>
      </c>
      <c r="K780" s="495" t="str">
        <f>IF(基本情報入力シート!R819="","",基本情報入力シート!R819)</f>
        <v/>
      </c>
      <c r="L780" s="495" t="str">
        <f>IF(基本情報入力シート!W819="","",基本情報入力シート!W819)</f>
        <v/>
      </c>
      <c r="M780" s="503" t="str">
        <f>IF(基本情報入力シート!X819="","",基本情報入力シート!X819)</f>
        <v/>
      </c>
      <c r="N780" s="513" t="str">
        <f>IF(基本情報入力シート!Y819="","",基本情報入力シート!Y819)</f>
        <v/>
      </c>
      <c r="O780" s="606"/>
      <c r="P780" s="610"/>
      <c r="Q780" s="610"/>
      <c r="R780" s="614" t="e">
        <v>#N/A</v>
      </c>
      <c r="S780" s="618"/>
      <c r="T780" s="623"/>
      <c r="U780" s="623"/>
      <c r="V780" s="627" t="e">
        <v>#N/A</v>
      </c>
      <c r="W780" s="634"/>
      <c r="X780" s="638"/>
      <c r="Y780" s="614" t="e">
        <v>#N/A</v>
      </c>
      <c r="Z780" s="614"/>
      <c r="AA780" s="618"/>
      <c r="AB780" s="637"/>
      <c r="AC780" s="651" t="e">
        <v>#N/A</v>
      </c>
      <c r="AD780" s="653" t="str">
        <f t="shared" si="22"/>
        <v/>
      </c>
      <c r="AE780" s="583" t="str">
        <f t="shared" si="23"/>
        <v/>
      </c>
      <c r="AF780" s="654" t="str">
        <f>IF(O780="","",'別紙様式3-2（４・５月）'!O782&amp;'別紙様式3-2（４・５月）'!P782&amp;'別紙様式3-2（４・５月）'!Q782&amp;"から"&amp;O780)</f>
        <v/>
      </c>
      <c r="AG780" s="654" t="str">
        <f>IF(OR(W780="",W780="―"),"",'別紙様式3-2（４・５月）'!O782&amp;'別紙様式3-2（４・５月）'!P782&amp;'別紙様式3-2（４・５月）'!Q782&amp;"から"&amp;W780)</f>
        <v/>
      </c>
    </row>
    <row r="781" spans="1:33" ht="24.9" customHeight="1">
      <c r="A781" s="592">
        <v>768</v>
      </c>
      <c r="B781" s="488" t="str">
        <f>IF(基本情報入力シート!C820="","",基本情報入力シート!C820)</f>
        <v/>
      </c>
      <c r="C781" s="488"/>
      <c r="D781" s="488"/>
      <c r="E781" s="488"/>
      <c r="F781" s="488"/>
      <c r="G781" s="488"/>
      <c r="H781" s="488"/>
      <c r="I781" s="488"/>
      <c r="J781" s="495" t="str">
        <f>IF(基本情報入力シート!M820="","",基本情報入力シート!M820)</f>
        <v/>
      </c>
      <c r="K781" s="495" t="str">
        <f>IF(基本情報入力シート!R820="","",基本情報入力シート!R820)</f>
        <v/>
      </c>
      <c r="L781" s="495" t="str">
        <f>IF(基本情報入力シート!W820="","",基本情報入力シート!W820)</f>
        <v/>
      </c>
      <c r="M781" s="503" t="str">
        <f>IF(基本情報入力シート!X820="","",基本情報入力シート!X820)</f>
        <v/>
      </c>
      <c r="N781" s="513" t="str">
        <f>IF(基本情報入力シート!Y820="","",基本情報入力シート!Y820)</f>
        <v/>
      </c>
      <c r="O781" s="606"/>
      <c r="P781" s="610"/>
      <c r="Q781" s="610"/>
      <c r="R781" s="614" t="e">
        <v>#N/A</v>
      </c>
      <c r="S781" s="618"/>
      <c r="T781" s="623"/>
      <c r="U781" s="623"/>
      <c r="V781" s="627" t="e">
        <v>#N/A</v>
      </c>
      <c r="W781" s="634"/>
      <c r="X781" s="638"/>
      <c r="Y781" s="614" t="e">
        <v>#N/A</v>
      </c>
      <c r="Z781" s="614"/>
      <c r="AA781" s="618"/>
      <c r="AB781" s="637"/>
      <c r="AC781" s="651" t="e">
        <v>#N/A</v>
      </c>
      <c r="AD781" s="653" t="str">
        <f t="shared" si="22"/>
        <v/>
      </c>
      <c r="AE781" s="583" t="str">
        <f t="shared" si="23"/>
        <v/>
      </c>
      <c r="AF781" s="654" t="str">
        <f>IF(O781="","",'別紙様式3-2（４・５月）'!O783&amp;'別紙様式3-2（４・５月）'!P783&amp;'別紙様式3-2（４・５月）'!Q783&amp;"から"&amp;O781)</f>
        <v/>
      </c>
      <c r="AG781" s="654" t="str">
        <f>IF(OR(W781="",W781="―"),"",'別紙様式3-2（４・５月）'!O783&amp;'別紙様式3-2（４・５月）'!P783&amp;'別紙様式3-2（４・５月）'!Q783&amp;"から"&amp;W781)</f>
        <v/>
      </c>
    </row>
    <row r="782" spans="1:33" ht="24.9" customHeight="1">
      <c r="A782" s="592">
        <v>769</v>
      </c>
      <c r="B782" s="488" t="str">
        <f>IF(基本情報入力シート!C821="","",基本情報入力シート!C821)</f>
        <v/>
      </c>
      <c r="C782" s="488"/>
      <c r="D782" s="488"/>
      <c r="E782" s="488"/>
      <c r="F782" s="488"/>
      <c r="G782" s="488"/>
      <c r="H782" s="488"/>
      <c r="I782" s="488"/>
      <c r="J782" s="495" t="str">
        <f>IF(基本情報入力シート!M821="","",基本情報入力シート!M821)</f>
        <v/>
      </c>
      <c r="K782" s="495" t="str">
        <f>IF(基本情報入力シート!R821="","",基本情報入力シート!R821)</f>
        <v/>
      </c>
      <c r="L782" s="495" t="str">
        <f>IF(基本情報入力シート!W821="","",基本情報入力シート!W821)</f>
        <v/>
      </c>
      <c r="M782" s="503" t="str">
        <f>IF(基本情報入力シート!X821="","",基本情報入力シート!X821)</f>
        <v/>
      </c>
      <c r="N782" s="513" t="str">
        <f>IF(基本情報入力シート!Y821="","",基本情報入力シート!Y821)</f>
        <v/>
      </c>
      <c r="O782" s="606"/>
      <c r="P782" s="610"/>
      <c r="Q782" s="610"/>
      <c r="R782" s="614" t="e">
        <v>#N/A</v>
      </c>
      <c r="S782" s="618"/>
      <c r="T782" s="623"/>
      <c r="U782" s="623"/>
      <c r="V782" s="627" t="e">
        <v>#N/A</v>
      </c>
      <c r="W782" s="634"/>
      <c r="X782" s="638"/>
      <c r="Y782" s="614" t="e">
        <v>#N/A</v>
      </c>
      <c r="Z782" s="614"/>
      <c r="AA782" s="618"/>
      <c r="AB782" s="637"/>
      <c r="AC782" s="651" t="e">
        <v>#N/A</v>
      </c>
      <c r="AD782" s="653" t="str">
        <f t="shared" ref="AD782:AD845" si="24">IF(OR(O782="新加算Ⅰ",O782="新加算Ⅱ",O782="新加算Ⅴ（１）",O782="新加算Ⅴ（２）",O782="新加算Ⅴ（３）",O782="新加算Ⅴ（４）",O782="新加算Ⅴ（５）",O782="新加算Ⅴ（６）",O782="新加算Ⅴ（７）",O782="新加算Ⅴ（９）",O782="新加算Ⅴ（10）",O782="新加算Ⅴ（12）"),IF(AND(N782&lt;&gt;"訪問型サービス（総合事業）",N782&lt;&gt;"通所型サービス（総合事業）",N782&lt;&gt;"（介護予防）短期入所生活介護",N782&lt;&gt;"（介護予防）短期入所療養介護（老健）",N782&lt;&gt;"（介護予防）短期入所療養介護 （病院等（老健以外）)",N782&lt;&gt;"（介護予防）短期入所療養介護（医療院）"),1,""),"")</f>
        <v/>
      </c>
      <c r="AE782" s="583" t="str">
        <f t="shared" ref="AE782:AE845" si="25">IF(OR(W782="新加算Ⅰ",W782="新加算Ⅱ"),IF(AND(N782&lt;&gt;"訪問型サービス（総合事業）",N782&lt;&gt;"通所型サービス（総合事業）",N782&lt;&gt;"（介護予防）短期入所生活介護",N782&lt;&gt;"（介護予防）短期入所療養介護（老健）",N782&lt;&gt;"（介護予防）短期入所療養介護 （病院等（老健以外）)",N782&lt;&gt;"（介護予防）短期入所療養介護（医療院）"),1,""),"")</f>
        <v/>
      </c>
      <c r="AF782" s="654" t="str">
        <f>IF(O782="","",'別紙様式3-2（４・５月）'!O784&amp;'別紙様式3-2（４・５月）'!P784&amp;'別紙様式3-2（４・５月）'!Q784&amp;"から"&amp;O782)</f>
        <v/>
      </c>
      <c r="AG782" s="654" t="str">
        <f>IF(OR(W782="",W782="―"),"",'別紙様式3-2（４・５月）'!O784&amp;'別紙様式3-2（４・５月）'!P784&amp;'別紙様式3-2（４・５月）'!Q784&amp;"から"&amp;W782)</f>
        <v/>
      </c>
    </row>
    <row r="783" spans="1:33" ht="24.9" customHeight="1">
      <c r="A783" s="592">
        <v>770</v>
      </c>
      <c r="B783" s="488" t="str">
        <f>IF(基本情報入力シート!C822="","",基本情報入力シート!C822)</f>
        <v/>
      </c>
      <c r="C783" s="488"/>
      <c r="D783" s="488"/>
      <c r="E783" s="488"/>
      <c r="F783" s="488"/>
      <c r="G783" s="488"/>
      <c r="H783" s="488"/>
      <c r="I783" s="488"/>
      <c r="J783" s="495" t="str">
        <f>IF(基本情報入力シート!M822="","",基本情報入力シート!M822)</f>
        <v/>
      </c>
      <c r="K783" s="495" t="str">
        <f>IF(基本情報入力シート!R822="","",基本情報入力シート!R822)</f>
        <v/>
      </c>
      <c r="L783" s="495" t="str">
        <f>IF(基本情報入力シート!W822="","",基本情報入力シート!W822)</f>
        <v/>
      </c>
      <c r="M783" s="503" t="str">
        <f>IF(基本情報入力シート!X822="","",基本情報入力シート!X822)</f>
        <v/>
      </c>
      <c r="N783" s="513" t="str">
        <f>IF(基本情報入力シート!Y822="","",基本情報入力シート!Y822)</f>
        <v/>
      </c>
      <c r="O783" s="606"/>
      <c r="P783" s="610"/>
      <c r="Q783" s="610"/>
      <c r="R783" s="614" t="e">
        <v>#N/A</v>
      </c>
      <c r="S783" s="618"/>
      <c r="T783" s="623"/>
      <c r="U783" s="623"/>
      <c r="V783" s="627" t="e">
        <v>#N/A</v>
      </c>
      <c r="W783" s="634"/>
      <c r="X783" s="638"/>
      <c r="Y783" s="614" t="e">
        <v>#N/A</v>
      </c>
      <c r="Z783" s="614"/>
      <c r="AA783" s="618"/>
      <c r="AB783" s="637"/>
      <c r="AC783" s="651" t="e">
        <v>#N/A</v>
      </c>
      <c r="AD783" s="653" t="str">
        <f t="shared" si="24"/>
        <v/>
      </c>
      <c r="AE783" s="583" t="str">
        <f t="shared" si="25"/>
        <v/>
      </c>
      <c r="AF783" s="654" t="str">
        <f>IF(O783="","",'別紙様式3-2（４・５月）'!O785&amp;'別紙様式3-2（４・５月）'!P785&amp;'別紙様式3-2（４・５月）'!Q785&amp;"から"&amp;O783)</f>
        <v/>
      </c>
      <c r="AG783" s="654" t="str">
        <f>IF(OR(W783="",W783="―"),"",'別紙様式3-2（４・５月）'!O785&amp;'別紙様式3-2（４・５月）'!P785&amp;'別紙様式3-2（４・５月）'!Q785&amp;"から"&amp;W783)</f>
        <v/>
      </c>
    </row>
    <row r="784" spans="1:33" ht="24.9" customHeight="1">
      <c r="A784" s="592">
        <v>771</v>
      </c>
      <c r="B784" s="488" t="str">
        <f>IF(基本情報入力シート!C823="","",基本情報入力シート!C823)</f>
        <v/>
      </c>
      <c r="C784" s="488"/>
      <c r="D784" s="488"/>
      <c r="E784" s="488"/>
      <c r="F784" s="488"/>
      <c r="G784" s="488"/>
      <c r="H784" s="488"/>
      <c r="I784" s="488"/>
      <c r="J784" s="495" t="str">
        <f>IF(基本情報入力シート!M823="","",基本情報入力シート!M823)</f>
        <v/>
      </c>
      <c r="K784" s="495" t="str">
        <f>IF(基本情報入力シート!R823="","",基本情報入力シート!R823)</f>
        <v/>
      </c>
      <c r="L784" s="495" t="str">
        <f>IF(基本情報入力シート!W823="","",基本情報入力シート!W823)</f>
        <v/>
      </c>
      <c r="M784" s="503" t="str">
        <f>IF(基本情報入力シート!X823="","",基本情報入力シート!X823)</f>
        <v/>
      </c>
      <c r="N784" s="513" t="str">
        <f>IF(基本情報入力シート!Y823="","",基本情報入力シート!Y823)</f>
        <v/>
      </c>
      <c r="O784" s="606"/>
      <c r="P784" s="610"/>
      <c r="Q784" s="610"/>
      <c r="R784" s="614" t="e">
        <v>#N/A</v>
      </c>
      <c r="S784" s="618"/>
      <c r="T784" s="623"/>
      <c r="U784" s="623"/>
      <c r="V784" s="627" t="e">
        <v>#N/A</v>
      </c>
      <c r="W784" s="634"/>
      <c r="X784" s="638"/>
      <c r="Y784" s="614" t="e">
        <v>#N/A</v>
      </c>
      <c r="Z784" s="614"/>
      <c r="AA784" s="618"/>
      <c r="AB784" s="637"/>
      <c r="AC784" s="651" t="e">
        <v>#N/A</v>
      </c>
      <c r="AD784" s="653" t="str">
        <f t="shared" si="24"/>
        <v/>
      </c>
      <c r="AE784" s="583" t="str">
        <f t="shared" si="25"/>
        <v/>
      </c>
      <c r="AF784" s="654" t="str">
        <f>IF(O784="","",'別紙様式3-2（４・５月）'!O786&amp;'別紙様式3-2（４・５月）'!P786&amp;'別紙様式3-2（４・５月）'!Q786&amp;"から"&amp;O784)</f>
        <v/>
      </c>
      <c r="AG784" s="654" t="str">
        <f>IF(OR(W784="",W784="―"),"",'別紙様式3-2（４・５月）'!O786&amp;'別紙様式3-2（４・５月）'!P786&amp;'別紙様式3-2（４・５月）'!Q786&amp;"から"&amp;W784)</f>
        <v/>
      </c>
    </row>
    <row r="785" spans="1:33" ht="24.9" customHeight="1">
      <c r="A785" s="592">
        <v>772</v>
      </c>
      <c r="B785" s="488" t="str">
        <f>IF(基本情報入力シート!C824="","",基本情報入力シート!C824)</f>
        <v/>
      </c>
      <c r="C785" s="488"/>
      <c r="D785" s="488"/>
      <c r="E785" s="488"/>
      <c r="F785" s="488"/>
      <c r="G785" s="488"/>
      <c r="H785" s="488"/>
      <c r="I785" s="488"/>
      <c r="J785" s="495" t="str">
        <f>IF(基本情報入力シート!M824="","",基本情報入力シート!M824)</f>
        <v/>
      </c>
      <c r="K785" s="495" t="str">
        <f>IF(基本情報入力シート!R824="","",基本情報入力シート!R824)</f>
        <v/>
      </c>
      <c r="L785" s="495" t="str">
        <f>IF(基本情報入力シート!W824="","",基本情報入力シート!W824)</f>
        <v/>
      </c>
      <c r="M785" s="503" t="str">
        <f>IF(基本情報入力シート!X824="","",基本情報入力シート!X824)</f>
        <v/>
      </c>
      <c r="N785" s="513" t="str">
        <f>IF(基本情報入力シート!Y824="","",基本情報入力シート!Y824)</f>
        <v/>
      </c>
      <c r="O785" s="606"/>
      <c r="P785" s="610"/>
      <c r="Q785" s="610"/>
      <c r="R785" s="614" t="e">
        <v>#N/A</v>
      </c>
      <c r="S785" s="618"/>
      <c r="T785" s="623"/>
      <c r="U785" s="623"/>
      <c r="V785" s="627" t="e">
        <v>#N/A</v>
      </c>
      <c r="W785" s="634"/>
      <c r="X785" s="638"/>
      <c r="Y785" s="614" t="e">
        <v>#N/A</v>
      </c>
      <c r="Z785" s="614"/>
      <c r="AA785" s="618"/>
      <c r="AB785" s="637"/>
      <c r="AC785" s="651" t="e">
        <v>#N/A</v>
      </c>
      <c r="AD785" s="653" t="str">
        <f t="shared" si="24"/>
        <v/>
      </c>
      <c r="AE785" s="583" t="str">
        <f t="shared" si="25"/>
        <v/>
      </c>
      <c r="AF785" s="654" t="str">
        <f>IF(O785="","",'別紙様式3-2（４・５月）'!O787&amp;'別紙様式3-2（４・５月）'!P787&amp;'別紙様式3-2（４・５月）'!Q787&amp;"から"&amp;O785)</f>
        <v/>
      </c>
      <c r="AG785" s="654" t="str">
        <f>IF(OR(W785="",W785="―"),"",'別紙様式3-2（４・５月）'!O787&amp;'別紙様式3-2（４・５月）'!P787&amp;'別紙様式3-2（４・５月）'!Q787&amp;"から"&amp;W785)</f>
        <v/>
      </c>
    </row>
    <row r="786" spans="1:33" ht="24.9" customHeight="1">
      <c r="A786" s="592">
        <v>773</v>
      </c>
      <c r="B786" s="488" t="str">
        <f>IF(基本情報入力シート!C825="","",基本情報入力シート!C825)</f>
        <v/>
      </c>
      <c r="C786" s="488"/>
      <c r="D786" s="488"/>
      <c r="E786" s="488"/>
      <c r="F786" s="488"/>
      <c r="G786" s="488"/>
      <c r="H786" s="488"/>
      <c r="I786" s="488"/>
      <c r="J786" s="495" t="str">
        <f>IF(基本情報入力シート!M825="","",基本情報入力シート!M825)</f>
        <v/>
      </c>
      <c r="K786" s="495" t="str">
        <f>IF(基本情報入力シート!R825="","",基本情報入力シート!R825)</f>
        <v/>
      </c>
      <c r="L786" s="495" t="str">
        <f>IF(基本情報入力シート!W825="","",基本情報入力シート!W825)</f>
        <v/>
      </c>
      <c r="M786" s="503" t="str">
        <f>IF(基本情報入力シート!X825="","",基本情報入力シート!X825)</f>
        <v/>
      </c>
      <c r="N786" s="513" t="str">
        <f>IF(基本情報入力シート!Y825="","",基本情報入力シート!Y825)</f>
        <v/>
      </c>
      <c r="O786" s="606"/>
      <c r="P786" s="610"/>
      <c r="Q786" s="610"/>
      <c r="R786" s="614" t="e">
        <v>#N/A</v>
      </c>
      <c r="S786" s="618"/>
      <c r="T786" s="623"/>
      <c r="U786" s="623"/>
      <c r="V786" s="627" t="e">
        <v>#N/A</v>
      </c>
      <c r="W786" s="634"/>
      <c r="X786" s="638"/>
      <c r="Y786" s="614" t="e">
        <v>#N/A</v>
      </c>
      <c r="Z786" s="614"/>
      <c r="AA786" s="618"/>
      <c r="AB786" s="637"/>
      <c r="AC786" s="651" t="e">
        <v>#N/A</v>
      </c>
      <c r="AD786" s="653" t="str">
        <f t="shared" si="24"/>
        <v/>
      </c>
      <c r="AE786" s="583" t="str">
        <f t="shared" si="25"/>
        <v/>
      </c>
      <c r="AF786" s="654" t="str">
        <f>IF(O786="","",'別紙様式3-2（４・５月）'!O788&amp;'別紙様式3-2（４・５月）'!P788&amp;'別紙様式3-2（４・５月）'!Q788&amp;"から"&amp;O786)</f>
        <v/>
      </c>
      <c r="AG786" s="654" t="str">
        <f>IF(OR(W786="",W786="―"),"",'別紙様式3-2（４・５月）'!O788&amp;'別紙様式3-2（４・５月）'!P788&amp;'別紙様式3-2（４・５月）'!Q788&amp;"から"&amp;W786)</f>
        <v/>
      </c>
    </row>
    <row r="787" spans="1:33" ht="24.9" customHeight="1">
      <c r="A787" s="592">
        <v>774</v>
      </c>
      <c r="B787" s="488" t="str">
        <f>IF(基本情報入力シート!C826="","",基本情報入力シート!C826)</f>
        <v/>
      </c>
      <c r="C787" s="488"/>
      <c r="D787" s="488"/>
      <c r="E787" s="488"/>
      <c r="F787" s="488"/>
      <c r="G787" s="488"/>
      <c r="H787" s="488"/>
      <c r="I787" s="488"/>
      <c r="J787" s="495" t="str">
        <f>IF(基本情報入力シート!M826="","",基本情報入力シート!M826)</f>
        <v/>
      </c>
      <c r="K787" s="495" t="str">
        <f>IF(基本情報入力シート!R826="","",基本情報入力シート!R826)</f>
        <v/>
      </c>
      <c r="L787" s="495" t="str">
        <f>IF(基本情報入力シート!W826="","",基本情報入力シート!W826)</f>
        <v/>
      </c>
      <c r="M787" s="503" t="str">
        <f>IF(基本情報入力シート!X826="","",基本情報入力シート!X826)</f>
        <v/>
      </c>
      <c r="N787" s="513" t="str">
        <f>IF(基本情報入力シート!Y826="","",基本情報入力シート!Y826)</f>
        <v/>
      </c>
      <c r="O787" s="606"/>
      <c r="P787" s="610"/>
      <c r="Q787" s="610"/>
      <c r="R787" s="614" t="e">
        <v>#N/A</v>
      </c>
      <c r="S787" s="618"/>
      <c r="T787" s="623"/>
      <c r="U787" s="623"/>
      <c r="V787" s="627" t="e">
        <v>#N/A</v>
      </c>
      <c r="W787" s="634"/>
      <c r="X787" s="638"/>
      <c r="Y787" s="614" t="e">
        <v>#N/A</v>
      </c>
      <c r="Z787" s="614"/>
      <c r="AA787" s="618"/>
      <c r="AB787" s="637"/>
      <c r="AC787" s="651" t="e">
        <v>#N/A</v>
      </c>
      <c r="AD787" s="653" t="str">
        <f t="shared" si="24"/>
        <v/>
      </c>
      <c r="AE787" s="583" t="str">
        <f t="shared" si="25"/>
        <v/>
      </c>
      <c r="AF787" s="654" t="str">
        <f>IF(O787="","",'別紙様式3-2（４・５月）'!O789&amp;'別紙様式3-2（４・５月）'!P789&amp;'別紙様式3-2（４・５月）'!Q789&amp;"から"&amp;O787)</f>
        <v/>
      </c>
      <c r="AG787" s="654" t="str">
        <f>IF(OR(W787="",W787="―"),"",'別紙様式3-2（４・５月）'!O789&amp;'別紙様式3-2（４・５月）'!P789&amp;'別紙様式3-2（４・５月）'!Q789&amp;"から"&amp;W787)</f>
        <v/>
      </c>
    </row>
    <row r="788" spans="1:33" ht="24.9" customHeight="1">
      <c r="A788" s="592">
        <v>775</v>
      </c>
      <c r="B788" s="488" t="str">
        <f>IF(基本情報入力シート!C827="","",基本情報入力シート!C827)</f>
        <v/>
      </c>
      <c r="C788" s="488"/>
      <c r="D788" s="488"/>
      <c r="E788" s="488"/>
      <c r="F788" s="488"/>
      <c r="G788" s="488"/>
      <c r="H788" s="488"/>
      <c r="I788" s="488"/>
      <c r="J788" s="495" t="str">
        <f>IF(基本情報入力シート!M827="","",基本情報入力シート!M827)</f>
        <v/>
      </c>
      <c r="K788" s="495" t="str">
        <f>IF(基本情報入力シート!R827="","",基本情報入力シート!R827)</f>
        <v/>
      </c>
      <c r="L788" s="495" t="str">
        <f>IF(基本情報入力シート!W827="","",基本情報入力シート!W827)</f>
        <v/>
      </c>
      <c r="M788" s="503" t="str">
        <f>IF(基本情報入力シート!X827="","",基本情報入力シート!X827)</f>
        <v/>
      </c>
      <c r="N788" s="513" t="str">
        <f>IF(基本情報入力シート!Y827="","",基本情報入力シート!Y827)</f>
        <v/>
      </c>
      <c r="O788" s="606"/>
      <c r="P788" s="610"/>
      <c r="Q788" s="610"/>
      <c r="R788" s="614" t="e">
        <v>#N/A</v>
      </c>
      <c r="S788" s="618"/>
      <c r="T788" s="623"/>
      <c r="U788" s="623"/>
      <c r="V788" s="627" t="e">
        <v>#N/A</v>
      </c>
      <c r="W788" s="634"/>
      <c r="X788" s="638"/>
      <c r="Y788" s="614" t="e">
        <v>#N/A</v>
      </c>
      <c r="Z788" s="614"/>
      <c r="AA788" s="618"/>
      <c r="AB788" s="637"/>
      <c r="AC788" s="651" t="e">
        <v>#N/A</v>
      </c>
      <c r="AD788" s="653" t="str">
        <f t="shared" si="24"/>
        <v/>
      </c>
      <c r="AE788" s="583" t="str">
        <f t="shared" si="25"/>
        <v/>
      </c>
      <c r="AF788" s="654" t="str">
        <f>IF(O788="","",'別紙様式3-2（４・５月）'!O790&amp;'別紙様式3-2（４・５月）'!P790&amp;'別紙様式3-2（４・５月）'!Q790&amp;"から"&amp;O788)</f>
        <v/>
      </c>
      <c r="AG788" s="654" t="str">
        <f>IF(OR(W788="",W788="―"),"",'別紙様式3-2（４・５月）'!O790&amp;'別紙様式3-2（４・５月）'!P790&amp;'別紙様式3-2（４・５月）'!Q790&amp;"から"&amp;W788)</f>
        <v/>
      </c>
    </row>
    <row r="789" spans="1:33" ht="24.9" customHeight="1">
      <c r="A789" s="592">
        <v>776</v>
      </c>
      <c r="B789" s="488" t="str">
        <f>IF(基本情報入力シート!C828="","",基本情報入力シート!C828)</f>
        <v/>
      </c>
      <c r="C789" s="488"/>
      <c r="D789" s="488"/>
      <c r="E789" s="488"/>
      <c r="F789" s="488"/>
      <c r="G789" s="488"/>
      <c r="H789" s="488"/>
      <c r="I789" s="488"/>
      <c r="J789" s="495" t="str">
        <f>IF(基本情報入力シート!M828="","",基本情報入力シート!M828)</f>
        <v/>
      </c>
      <c r="K789" s="495" t="str">
        <f>IF(基本情報入力シート!R828="","",基本情報入力シート!R828)</f>
        <v/>
      </c>
      <c r="L789" s="495" t="str">
        <f>IF(基本情報入力シート!W828="","",基本情報入力シート!W828)</f>
        <v/>
      </c>
      <c r="M789" s="503" t="str">
        <f>IF(基本情報入力シート!X828="","",基本情報入力シート!X828)</f>
        <v/>
      </c>
      <c r="N789" s="513" t="str">
        <f>IF(基本情報入力シート!Y828="","",基本情報入力シート!Y828)</f>
        <v/>
      </c>
      <c r="O789" s="606"/>
      <c r="P789" s="610"/>
      <c r="Q789" s="610"/>
      <c r="R789" s="614" t="e">
        <v>#N/A</v>
      </c>
      <c r="S789" s="618"/>
      <c r="T789" s="623"/>
      <c r="U789" s="623"/>
      <c r="V789" s="627" t="e">
        <v>#N/A</v>
      </c>
      <c r="W789" s="634"/>
      <c r="X789" s="638"/>
      <c r="Y789" s="614" t="e">
        <v>#N/A</v>
      </c>
      <c r="Z789" s="614"/>
      <c r="AA789" s="618"/>
      <c r="AB789" s="637"/>
      <c r="AC789" s="651" t="e">
        <v>#N/A</v>
      </c>
      <c r="AD789" s="653" t="str">
        <f t="shared" si="24"/>
        <v/>
      </c>
      <c r="AE789" s="583" t="str">
        <f t="shared" si="25"/>
        <v/>
      </c>
      <c r="AF789" s="654" t="str">
        <f>IF(O789="","",'別紙様式3-2（４・５月）'!O791&amp;'別紙様式3-2（４・５月）'!P791&amp;'別紙様式3-2（４・５月）'!Q791&amp;"から"&amp;O789)</f>
        <v/>
      </c>
      <c r="AG789" s="654" t="str">
        <f>IF(OR(W789="",W789="―"),"",'別紙様式3-2（４・５月）'!O791&amp;'別紙様式3-2（４・５月）'!P791&amp;'別紙様式3-2（４・５月）'!Q791&amp;"から"&amp;W789)</f>
        <v/>
      </c>
    </row>
    <row r="790" spans="1:33" ht="24.9" customHeight="1">
      <c r="A790" s="592">
        <v>777</v>
      </c>
      <c r="B790" s="488" t="str">
        <f>IF(基本情報入力シート!C829="","",基本情報入力シート!C829)</f>
        <v/>
      </c>
      <c r="C790" s="488"/>
      <c r="D790" s="488"/>
      <c r="E790" s="488"/>
      <c r="F790" s="488"/>
      <c r="G790" s="488"/>
      <c r="H790" s="488"/>
      <c r="I790" s="488"/>
      <c r="J790" s="495" t="str">
        <f>IF(基本情報入力シート!M829="","",基本情報入力シート!M829)</f>
        <v/>
      </c>
      <c r="K790" s="495" t="str">
        <f>IF(基本情報入力シート!R829="","",基本情報入力シート!R829)</f>
        <v/>
      </c>
      <c r="L790" s="495" t="str">
        <f>IF(基本情報入力シート!W829="","",基本情報入力シート!W829)</f>
        <v/>
      </c>
      <c r="M790" s="503" t="str">
        <f>IF(基本情報入力シート!X829="","",基本情報入力シート!X829)</f>
        <v/>
      </c>
      <c r="N790" s="513" t="str">
        <f>IF(基本情報入力シート!Y829="","",基本情報入力シート!Y829)</f>
        <v/>
      </c>
      <c r="O790" s="606"/>
      <c r="P790" s="610"/>
      <c r="Q790" s="610"/>
      <c r="R790" s="614" t="e">
        <v>#N/A</v>
      </c>
      <c r="S790" s="618"/>
      <c r="T790" s="623"/>
      <c r="U790" s="623"/>
      <c r="V790" s="627" t="e">
        <v>#N/A</v>
      </c>
      <c r="W790" s="634"/>
      <c r="X790" s="638"/>
      <c r="Y790" s="614" t="e">
        <v>#N/A</v>
      </c>
      <c r="Z790" s="614"/>
      <c r="AA790" s="618"/>
      <c r="AB790" s="637"/>
      <c r="AC790" s="651" t="e">
        <v>#N/A</v>
      </c>
      <c r="AD790" s="653" t="str">
        <f t="shared" si="24"/>
        <v/>
      </c>
      <c r="AE790" s="583" t="str">
        <f t="shared" si="25"/>
        <v/>
      </c>
      <c r="AF790" s="654" t="str">
        <f>IF(O790="","",'別紙様式3-2（４・５月）'!O792&amp;'別紙様式3-2（４・５月）'!P792&amp;'別紙様式3-2（４・５月）'!Q792&amp;"から"&amp;O790)</f>
        <v/>
      </c>
      <c r="AG790" s="654" t="str">
        <f>IF(OR(W790="",W790="―"),"",'別紙様式3-2（４・５月）'!O792&amp;'別紙様式3-2（４・５月）'!P792&amp;'別紙様式3-2（４・５月）'!Q792&amp;"から"&amp;W790)</f>
        <v/>
      </c>
    </row>
    <row r="791" spans="1:33" ht="24.9" customHeight="1">
      <c r="A791" s="592">
        <v>778</v>
      </c>
      <c r="B791" s="488" t="str">
        <f>IF(基本情報入力シート!C830="","",基本情報入力シート!C830)</f>
        <v/>
      </c>
      <c r="C791" s="488"/>
      <c r="D791" s="488"/>
      <c r="E791" s="488"/>
      <c r="F791" s="488"/>
      <c r="G791" s="488"/>
      <c r="H791" s="488"/>
      <c r="I791" s="488"/>
      <c r="J791" s="495" t="str">
        <f>IF(基本情報入力シート!M830="","",基本情報入力シート!M830)</f>
        <v/>
      </c>
      <c r="K791" s="495" t="str">
        <f>IF(基本情報入力シート!R830="","",基本情報入力シート!R830)</f>
        <v/>
      </c>
      <c r="L791" s="495" t="str">
        <f>IF(基本情報入力シート!W830="","",基本情報入力シート!W830)</f>
        <v/>
      </c>
      <c r="M791" s="503" t="str">
        <f>IF(基本情報入力シート!X830="","",基本情報入力シート!X830)</f>
        <v/>
      </c>
      <c r="N791" s="513" t="str">
        <f>IF(基本情報入力シート!Y830="","",基本情報入力シート!Y830)</f>
        <v/>
      </c>
      <c r="O791" s="606"/>
      <c r="P791" s="610"/>
      <c r="Q791" s="610"/>
      <c r="R791" s="614" t="e">
        <v>#N/A</v>
      </c>
      <c r="S791" s="618"/>
      <c r="T791" s="623"/>
      <c r="U791" s="623"/>
      <c r="V791" s="627" t="e">
        <v>#N/A</v>
      </c>
      <c r="W791" s="634"/>
      <c r="X791" s="638"/>
      <c r="Y791" s="614" t="e">
        <v>#N/A</v>
      </c>
      <c r="Z791" s="614"/>
      <c r="AA791" s="618"/>
      <c r="AB791" s="637"/>
      <c r="AC791" s="651" t="e">
        <v>#N/A</v>
      </c>
      <c r="AD791" s="653" t="str">
        <f t="shared" si="24"/>
        <v/>
      </c>
      <c r="AE791" s="583" t="str">
        <f t="shared" si="25"/>
        <v/>
      </c>
      <c r="AF791" s="654" t="str">
        <f>IF(O791="","",'別紙様式3-2（４・５月）'!O793&amp;'別紙様式3-2（４・５月）'!P793&amp;'別紙様式3-2（４・５月）'!Q793&amp;"から"&amp;O791)</f>
        <v/>
      </c>
      <c r="AG791" s="654" t="str">
        <f>IF(OR(W791="",W791="―"),"",'別紙様式3-2（４・５月）'!O793&amp;'別紙様式3-2（４・５月）'!P793&amp;'別紙様式3-2（４・５月）'!Q793&amp;"から"&amp;W791)</f>
        <v/>
      </c>
    </row>
    <row r="792" spans="1:33" ht="24.9" customHeight="1">
      <c r="A792" s="592">
        <v>779</v>
      </c>
      <c r="B792" s="488" t="str">
        <f>IF(基本情報入力シート!C831="","",基本情報入力シート!C831)</f>
        <v/>
      </c>
      <c r="C792" s="488"/>
      <c r="D792" s="488"/>
      <c r="E792" s="488"/>
      <c r="F792" s="488"/>
      <c r="G792" s="488"/>
      <c r="H792" s="488"/>
      <c r="I792" s="488"/>
      <c r="J792" s="495" t="str">
        <f>IF(基本情報入力シート!M831="","",基本情報入力シート!M831)</f>
        <v/>
      </c>
      <c r="K792" s="495" t="str">
        <f>IF(基本情報入力シート!R831="","",基本情報入力シート!R831)</f>
        <v/>
      </c>
      <c r="L792" s="495" t="str">
        <f>IF(基本情報入力シート!W831="","",基本情報入力シート!W831)</f>
        <v/>
      </c>
      <c r="M792" s="503" t="str">
        <f>IF(基本情報入力シート!X831="","",基本情報入力シート!X831)</f>
        <v/>
      </c>
      <c r="N792" s="513" t="str">
        <f>IF(基本情報入力シート!Y831="","",基本情報入力シート!Y831)</f>
        <v/>
      </c>
      <c r="O792" s="606"/>
      <c r="P792" s="610"/>
      <c r="Q792" s="610"/>
      <c r="R792" s="614" t="e">
        <v>#N/A</v>
      </c>
      <c r="S792" s="618"/>
      <c r="T792" s="623"/>
      <c r="U792" s="623"/>
      <c r="V792" s="627" t="e">
        <v>#N/A</v>
      </c>
      <c r="W792" s="634"/>
      <c r="X792" s="638"/>
      <c r="Y792" s="614" t="e">
        <v>#N/A</v>
      </c>
      <c r="Z792" s="614"/>
      <c r="AA792" s="618"/>
      <c r="AB792" s="637"/>
      <c r="AC792" s="651" t="e">
        <v>#N/A</v>
      </c>
      <c r="AD792" s="653" t="str">
        <f t="shared" si="24"/>
        <v/>
      </c>
      <c r="AE792" s="583" t="str">
        <f t="shared" si="25"/>
        <v/>
      </c>
      <c r="AF792" s="654" t="str">
        <f>IF(O792="","",'別紙様式3-2（４・５月）'!O794&amp;'別紙様式3-2（４・５月）'!P794&amp;'別紙様式3-2（４・５月）'!Q794&amp;"から"&amp;O792)</f>
        <v/>
      </c>
      <c r="AG792" s="654" t="str">
        <f>IF(OR(W792="",W792="―"),"",'別紙様式3-2（４・５月）'!O794&amp;'別紙様式3-2（４・５月）'!P794&amp;'別紙様式3-2（４・５月）'!Q794&amp;"から"&amp;W792)</f>
        <v/>
      </c>
    </row>
    <row r="793" spans="1:33" ht="24.9" customHeight="1">
      <c r="A793" s="592">
        <v>780</v>
      </c>
      <c r="B793" s="488" t="str">
        <f>IF(基本情報入力シート!C832="","",基本情報入力シート!C832)</f>
        <v/>
      </c>
      <c r="C793" s="488"/>
      <c r="D793" s="488"/>
      <c r="E793" s="488"/>
      <c r="F793" s="488"/>
      <c r="G793" s="488"/>
      <c r="H793" s="488"/>
      <c r="I793" s="488"/>
      <c r="J793" s="495" t="str">
        <f>IF(基本情報入力シート!M832="","",基本情報入力シート!M832)</f>
        <v/>
      </c>
      <c r="K793" s="495" t="str">
        <f>IF(基本情報入力シート!R832="","",基本情報入力シート!R832)</f>
        <v/>
      </c>
      <c r="L793" s="495" t="str">
        <f>IF(基本情報入力シート!W832="","",基本情報入力シート!W832)</f>
        <v/>
      </c>
      <c r="M793" s="503" t="str">
        <f>IF(基本情報入力シート!X832="","",基本情報入力シート!X832)</f>
        <v/>
      </c>
      <c r="N793" s="513" t="str">
        <f>IF(基本情報入力シート!Y832="","",基本情報入力シート!Y832)</f>
        <v/>
      </c>
      <c r="O793" s="606"/>
      <c r="P793" s="610"/>
      <c r="Q793" s="610"/>
      <c r="R793" s="614" t="e">
        <v>#N/A</v>
      </c>
      <c r="S793" s="618"/>
      <c r="T793" s="623"/>
      <c r="U793" s="623"/>
      <c r="V793" s="627" t="e">
        <v>#N/A</v>
      </c>
      <c r="W793" s="634"/>
      <c r="X793" s="638"/>
      <c r="Y793" s="614" t="e">
        <v>#N/A</v>
      </c>
      <c r="Z793" s="614"/>
      <c r="AA793" s="618"/>
      <c r="AB793" s="637"/>
      <c r="AC793" s="651" t="e">
        <v>#N/A</v>
      </c>
      <c r="AD793" s="653" t="str">
        <f t="shared" si="24"/>
        <v/>
      </c>
      <c r="AE793" s="583" t="str">
        <f t="shared" si="25"/>
        <v/>
      </c>
      <c r="AF793" s="654" t="str">
        <f>IF(O793="","",'別紙様式3-2（４・５月）'!O795&amp;'別紙様式3-2（４・５月）'!P795&amp;'別紙様式3-2（４・５月）'!Q795&amp;"から"&amp;O793)</f>
        <v/>
      </c>
      <c r="AG793" s="654" t="str">
        <f>IF(OR(W793="",W793="―"),"",'別紙様式3-2（４・５月）'!O795&amp;'別紙様式3-2（４・５月）'!P795&amp;'別紙様式3-2（４・５月）'!Q795&amp;"から"&amp;W793)</f>
        <v/>
      </c>
    </row>
    <row r="794" spans="1:33" ht="24.9" customHeight="1">
      <c r="A794" s="592">
        <v>781</v>
      </c>
      <c r="B794" s="488" t="str">
        <f>IF(基本情報入力シート!C833="","",基本情報入力シート!C833)</f>
        <v/>
      </c>
      <c r="C794" s="488"/>
      <c r="D794" s="488"/>
      <c r="E794" s="488"/>
      <c r="F794" s="488"/>
      <c r="G794" s="488"/>
      <c r="H794" s="488"/>
      <c r="I794" s="488"/>
      <c r="J794" s="495" t="str">
        <f>IF(基本情報入力シート!M833="","",基本情報入力シート!M833)</f>
        <v/>
      </c>
      <c r="K794" s="495" t="str">
        <f>IF(基本情報入力シート!R833="","",基本情報入力シート!R833)</f>
        <v/>
      </c>
      <c r="L794" s="495" t="str">
        <f>IF(基本情報入力シート!W833="","",基本情報入力シート!W833)</f>
        <v/>
      </c>
      <c r="M794" s="503" t="str">
        <f>IF(基本情報入力シート!X833="","",基本情報入力シート!X833)</f>
        <v/>
      </c>
      <c r="N794" s="513" t="str">
        <f>IF(基本情報入力シート!Y833="","",基本情報入力シート!Y833)</f>
        <v/>
      </c>
      <c r="O794" s="606"/>
      <c r="P794" s="610"/>
      <c r="Q794" s="610"/>
      <c r="R794" s="614" t="e">
        <v>#N/A</v>
      </c>
      <c r="S794" s="618"/>
      <c r="T794" s="623"/>
      <c r="U794" s="623"/>
      <c r="V794" s="627" t="e">
        <v>#N/A</v>
      </c>
      <c r="W794" s="634"/>
      <c r="X794" s="638"/>
      <c r="Y794" s="614" t="e">
        <v>#N/A</v>
      </c>
      <c r="Z794" s="614"/>
      <c r="AA794" s="618"/>
      <c r="AB794" s="637"/>
      <c r="AC794" s="651" t="e">
        <v>#N/A</v>
      </c>
      <c r="AD794" s="653" t="str">
        <f t="shared" si="24"/>
        <v/>
      </c>
      <c r="AE794" s="583" t="str">
        <f t="shared" si="25"/>
        <v/>
      </c>
      <c r="AF794" s="654" t="str">
        <f>IF(O794="","",'別紙様式3-2（４・５月）'!O796&amp;'別紙様式3-2（４・５月）'!P796&amp;'別紙様式3-2（４・５月）'!Q796&amp;"から"&amp;O794)</f>
        <v/>
      </c>
      <c r="AG794" s="654" t="str">
        <f>IF(OR(W794="",W794="―"),"",'別紙様式3-2（４・５月）'!O796&amp;'別紙様式3-2（４・５月）'!P796&amp;'別紙様式3-2（４・５月）'!Q796&amp;"から"&amp;W794)</f>
        <v/>
      </c>
    </row>
    <row r="795" spans="1:33" ht="24.9" customHeight="1">
      <c r="A795" s="592">
        <v>782</v>
      </c>
      <c r="B795" s="488" t="str">
        <f>IF(基本情報入力シート!C834="","",基本情報入力シート!C834)</f>
        <v/>
      </c>
      <c r="C795" s="488"/>
      <c r="D795" s="488"/>
      <c r="E795" s="488"/>
      <c r="F795" s="488"/>
      <c r="G795" s="488"/>
      <c r="H795" s="488"/>
      <c r="I795" s="488"/>
      <c r="J795" s="495" t="str">
        <f>IF(基本情報入力シート!M834="","",基本情報入力シート!M834)</f>
        <v/>
      </c>
      <c r="K795" s="495" t="str">
        <f>IF(基本情報入力シート!R834="","",基本情報入力シート!R834)</f>
        <v/>
      </c>
      <c r="L795" s="495" t="str">
        <f>IF(基本情報入力シート!W834="","",基本情報入力シート!W834)</f>
        <v/>
      </c>
      <c r="M795" s="503" t="str">
        <f>IF(基本情報入力シート!X834="","",基本情報入力シート!X834)</f>
        <v/>
      </c>
      <c r="N795" s="513" t="str">
        <f>IF(基本情報入力シート!Y834="","",基本情報入力シート!Y834)</f>
        <v/>
      </c>
      <c r="O795" s="606"/>
      <c r="P795" s="610"/>
      <c r="Q795" s="610"/>
      <c r="R795" s="614" t="e">
        <v>#N/A</v>
      </c>
      <c r="S795" s="618"/>
      <c r="T795" s="623"/>
      <c r="U795" s="623"/>
      <c r="V795" s="627" t="e">
        <v>#N/A</v>
      </c>
      <c r="W795" s="634"/>
      <c r="X795" s="638"/>
      <c r="Y795" s="614" t="e">
        <v>#N/A</v>
      </c>
      <c r="Z795" s="614"/>
      <c r="AA795" s="618"/>
      <c r="AB795" s="637"/>
      <c r="AC795" s="651" t="e">
        <v>#N/A</v>
      </c>
      <c r="AD795" s="653" t="str">
        <f t="shared" si="24"/>
        <v/>
      </c>
      <c r="AE795" s="583" t="str">
        <f t="shared" si="25"/>
        <v/>
      </c>
      <c r="AF795" s="654" t="str">
        <f>IF(O795="","",'別紙様式3-2（４・５月）'!O797&amp;'別紙様式3-2（４・５月）'!P797&amp;'別紙様式3-2（４・５月）'!Q797&amp;"から"&amp;O795)</f>
        <v/>
      </c>
      <c r="AG795" s="654" t="str">
        <f>IF(OR(W795="",W795="―"),"",'別紙様式3-2（４・５月）'!O797&amp;'別紙様式3-2（４・５月）'!P797&amp;'別紙様式3-2（４・５月）'!Q797&amp;"から"&amp;W795)</f>
        <v/>
      </c>
    </row>
    <row r="796" spans="1:33" ht="24.9" customHeight="1">
      <c r="A796" s="592">
        <v>783</v>
      </c>
      <c r="B796" s="488" t="str">
        <f>IF(基本情報入力シート!C835="","",基本情報入力シート!C835)</f>
        <v/>
      </c>
      <c r="C796" s="488"/>
      <c r="D796" s="488"/>
      <c r="E796" s="488"/>
      <c r="F796" s="488"/>
      <c r="G796" s="488"/>
      <c r="H796" s="488"/>
      <c r="I796" s="488"/>
      <c r="J796" s="495" t="str">
        <f>IF(基本情報入力シート!M835="","",基本情報入力シート!M835)</f>
        <v/>
      </c>
      <c r="K796" s="495" t="str">
        <f>IF(基本情報入力シート!R835="","",基本情報入力シート!R835)</f>
        <v/>
      </c>
      <c r="L796" s="495" t="str">
        <f>IF(基本情報入力シート!W835="","",基本情報入力シート!W835)</f>
        <v/>
      </c>
      <c r="M796" s="503" t="str">
        <f>IF(基本情報入力シート!X835="","",基本情報入力シート!X835)</f>
        <v/>
      </c>
      <c r="N796" s="513" t="str">
        <f>IF(基本情報入力シート!Y835="","",基本情報入力シート!Y835)</f>
        <v/>
      </c>
      <c r="O796" s="606"/>
      <c r="P796" s="610"/>
      <c r="Q796" s="610"/>
      <c r="R796" s="614" t="e">
        <v>#N/A</v>
      </c>
      <c r="S796" s="618"/>
      <c r="T796" s="623"/>
      <c r="U796" s="623"/>
      <c r="V796" s="627" t="e">
        <v>#N/A</v>
      </c>
      <c r="W796" s="634"/>
      <c r="X796" s="638"/>
      <c r="Y796" s="614" t="e">
        <v>#N/A</v>
      </c>
      <c r="Z796" s="614"/>
      <c r="AA796" s="618"/>
      <c r="AB796" s="637"/>
      <c r="AC796" s="651" t="e">
        <v>#N/A</v>
      </c>
      <c r="AD796" s="653" t="str">
        <f t="shared" si="24"/>
        <v/>
      </c>
      <c r="AE796" s="583" t="str">
        <f t="shared" si="25"/>
        <v/>
      </c>
      <c r="AF796" s="654" t="str">
        <f>IF(O796="","",'別紙様式3-2（４・５月）'!O798&amp;'別紙様式3-2（４・５月）'!P798&amp;'別紙様式3-2（４・５月）'!Q798&amp;"から"&amp;O796)</f>
        <v/>
      </c>
      <c r="AG796" s="654" t="str">
        <f>IF(OR(W796="",W796="―"),"",'別紙様式3-2（４・５月）'!O798&amp;'別紙様式3-2（４・５月）'!P798&amp;'別紙様式3-2（４・５月）'!Q798&amp;"から"&amp;W796)</f>
        <v/>
      </c>
    </row>
    <row r="797" spans="1:33" ht="24.9" customHeight="1">
      <c r="A797" s="592">
        <v>784</v>
      </c>
      <c r="B797" s="488" t="str">
        <f>IF(基本情報入力シート!C836="","",基本情報入力シート!C836)</f>
        <v/>
      </c>
      <c r="C797" s="488"/>
      <c r="D797" s="488"/>
      <c r="E797" s="488"/>
      <c r="F797" s="488"/>
      <c r="G797" s="488"/>
      <c r="H797" s="488"/>
      <c r="I797" s="488"/>
      <c r="J797" s="495" t="str">
        <f>IF(基本情報入力シート!M836="","",基本情報入力シート!M836)</f>
        <v/>
      </c>
      <c r="K797" s="495" t="str">
        <f>IF(基本情報入力シート!R836="","",基本情報入力シート!R836)</f>
        <v/>
      </c>
      <c r="L797" s="495" t="str">
        <f>IF(基本情報入力シート!W836="","",基本情報入力シート!W836)</f>
        <v/>
      </c>
      <c r="M797" s="503" t="str">
        <f>IF(基本情報入力シート!X836="","",基本情報入力シート!X836)</f>
        <v/>
      </c>
      <c r="N797" s="513" t="str">
        <f>IF(基本情報入力シート!Y836="","",基本情報入力シート!Y836)</f>
        <v/>
      </c>
      <c r="O797" s="606"/>
      <c r="P797" s="610"/>
      <c r="Q797" s="610"/>
      <c r="R797" s="614" t="e">
        <v>#N/A</v>
      </c>
      <c r="S797" s="618"/>
      <c r="T797" s="623"/>
      <c r="U797" s="623"/>
      <c r="V797" s="627" t="e">
        <v>#N/A</v>
      </c>
      <c r="W797" s="634"/>
      <c r="X797" s="638"/>
      <c r="Y797" s="614" t="e">
        <v>#N/A</v>
      </c>
      <c r="Z797" s="614"/>
      <c r="AA797" s="618"/>
      <c r="AB797" s="637"/>
      <c r="AC797" s="651" t="e">
        <v>#N/A</v>
      </c>
      <c r="AD797" s="653" t="str">
        <f t="shared" si="24"/>
        <v/>
      </c>
      <c r="AE797" s="583" t="str">
        <f t="shared" si="25"/>
        <v/>
      </c>
      <c r="AF797" s="654" t="str">
        <f>IF(O797="","",'別紙様式3-2（４・５月）'!O799&amp;'別紙様式3-2（４・５月）'!P799&amp;'別紙様式3-2（４・５月）'!Q799&amp;"から"&amp;O797)</f>
        <v/>
      </c>
      <c r="AG797" s="654" t="str">
        <f>IF(OR(W797="",W797="―"),"",'別紙様式3-2（４・５月）'!O799&amp;'別紙様式3-2（４・５月）'!P799&amp;'別紙様式3-2（４・５月）'!Q799&amp;"から"&amp;W797)</f>
        <v/>
      </c>
    </row>
    <row r="798" spans="1:33" ht="24.9" customHeight="1">
      <c r="A798" s="592">
        <v>785</v>
      </c>
      <c r="B798" s="488" t="str">
        <f>IF(基本情報入力シート!C837="","",基本情報入力シート!C837)</f>
        <v/>
      </c>
      <c r="C798" s="488"/>
      <c r="D798" s="488"/>
      <c r="E798" s="488"/>
      <c r="F798" s="488"/>
      <c r="G798" s="488"/>
      <c r="H798" s="488"/>
      <c r="I798" s="488"/>
      <c r="J798" s="495" t="str">
        <f>IF(基本情報入力シート!M837="","",基本情報入力シート!M837)</f>
        <v/>
      </c>
      <c r="K798" s="495" t="str">
        <f>IF(基本情報入力シート!R837="","",基本情報入力シート!R837)</f>
        <v/>
      </c>
      <c r="L798" s="495" t="str">
        <f>IF(基本情報入力シート!W837="","",基本情報入力シート!W837)</f>
        <v/>
      </c>
      <c r="M798" s="503" t="str">
        <f>IF(基本情報入力シート!X837="","",基本情報入力シート!X837)</f>
        <v/>
      </c>
      <c r="N798" s="513" t="str">
        <f>IF(基本情報入力シート!Y837="","",基本情報入力シート!Y837)</f>
        <v/>
      </c>
      <c r="O798" s="606"/>
      <c r="P798" s="610"/>
      <c r="Q798" s="610"/>
      <c r="R798" s="614" t="e">
        <v>#N/A</v>
      </c>
      <c r="S798" s="618"/>
      <c r="T798" s="623"/>
      <c r="U798" s="623"/>
      <c r="V798" s="627" t="e">
        <v>#N/A</v>
      </c>
      <c r="W798" s="634"/>
      <c r="X798" s="638"/>
      <c r="Y798" s="614" t="e">
        <v>#N/A</v>
      </c>
      <c r="Z798" s="614"/>
      <c r="AA798" s="618"/>
      <c r="AB798" s="637"/>
      <c r="AC798" s="651" t="e">
        <v>#N/A</v>
      </c>
      <c r="AD798" s="653" t="str">
        <f t="shared" si="24"/>
        <v/>
      </c>
      <c r="AE798" s="583" t="str">
        <f t="shared" si="25"/>
        <v/>
      </c>
      <c r="AF798" s="654" t="str">
        <f>IF(O798="","",'別紙様式3-2（４・５月）'!O800&amp;'別紙様式3-2（４・５月）'!P800&amp;'別紙様式3-2（４・５月）'!Q800&amp;"から"&amp;O798)</f>
        <v/>
      </c>
      <c r="AG798" s="654" t="str">
        <f>IF(OR(W798="",W798="―"),"",'別紙様式3-2（４・５月）'!O800&amp;'別紙様式3-2（４・５月）'!P800&amp;'別紙様式3-2（４・５月）'!Q800&amp;"から"&amp;W798)</f>
        <v/>
      </c>
    </row>
    <row r="799" spans="1:33" ht="24.9" customHeight="1">
      <c r="A799" s="592">
        <v>786</v>
      </c>
      <c r="B799" s="488" t="str">
        <f>IF(基本情報入力シート!C838="","",基本情報入力シート!C838)</f>
        <v/>
      </c>
      <c r="C799" s="488"/>
      <c r="D799" s="488"/>
      <c r="E799" s="488"/>
      <c r="F799" s="488"/>
      <c r="G799" s="488"/>
      <c r="H799" s="488"/>
      <c r="I799" s="488"/>
      <c r="J799" s="495" t="str">
        <f>IF(基本情報入力シート!M838="","",基本情報入力シート!M838)</f>
        <v/>
      </c>
      <c r="K799" s="495" t="str">
        <f>IF(基本情報入力シート!R838="","",基本情報入力シート!R838)</f>
        <v/>
      </c>
      <c r="L799" s="495" t="str">
        <f>IF(基本情報入力シート!W838="","",基本情報入力シート!W838)</f>
        <v/>
      </c>
      <c r="M799" s="503" t="str">
        <f>IF(基本情報入力シート!X838="","",基本情報入力シート!X838)</f>
        <v/>
      </c>
      <c r="N799" s="513" t="str">
        <f>IF(基本情報入力シート!Y838="","",基本情報入力シート!Y838)</f>
        <v/>
      </c>
      <c r="O799" s="606"/>
      <c r="P799" s="610"/>
      <c r="Q799" s="610"/>
      <c r="R799" s="614" t="e">
        <v>#N/A</v>
      </c>
      <c r="S799" s="618"/>
      <c r="T799" s="623"/>
      <c r="U799" s="623"/>
      <c r="V799" s="627" t="e">
        <v>#N/A</v>
      </c>
      <c r="W799" s="634"/>
      <c r="X799" s="638"/>
      <c r="Y799" s="614" t="e">
        <v>#N/A</v>
      </c>
      <c r="Z799" s="614"/>
      <c r="AA799" s="618"/>
      <c r="AB799" s="637"/>
      <c r="AC799" s="651" t="e">
        <v>#N/A</v>
      </c>
      <c r="AD799" s="653" t="str">
        <f t="shared" si="24"/>
        <v/>
      </c>
      <c r="AE799" s="583" t="str">
        <f t="shared" si="25"/>
        <v/>
      </c>
      <c r="AF799" s="654" t="str">
        <f>IF(O799="","",'別紙様式3-2（４・５月）'!O801&amp;'別紙様式3-2（４・５月）'!P801&amp;'別紙様式3-2（４・５月）'!Q801&amp;"から"&amp;O799)</f>
        <v/>
      </c>
      <c r="AG799" s="654" t="str">
        <f>IF(OR(W799="",W799="―"),"",'別紙様式3-2（４・５月）'!O801&amp;'別紙様式3-2（４・５月）'!P801&amp;'別紙様式3-2（４・５月）'!Q801&amp;"から"&amp;W799)</f>
        <v/>
      </c>
    </row>
    <row r="800" spans="1:33" ht="24.9" customHeight="1">
      <c r="A800" s="592">
        <v>787</v>
      </c>
      <c r="B800" s="488" t="str">
        <f>IF(基本情報入力シート!C839="","",基本情報入力シート!C839)</f>
        <v/>
      </c>
      <c r="C800" s="488"/>
      <c r="D800" s="488"/>
      <c r="E800" s="488"/>
      <c r="F800" s="488"/>
      <c r="G800" s="488"/>
      <c r="H800" s="488"/>
      <c r="I800" s="488"/>
      <c r="J800" s="495" t="str">
        <f>IF(基本情報入力シート!M839="","",基本情報入力シート!M839)</f>
        <v/>
      </c>
      <c r="K800" s="495" t="str">
        <f>IF(基本情報入力シート!R839="","",基本情報入力シート!R839)</f>
        <v/>
      </c>
      <c r="L800" s="495" t="str">
        <f>IF(基本情報入力シート!W839="","",基本情報入力シート!W839)</f>
        <v/>
      </c>
      <c r="M800" s="503" t="str">
        <f>IF(基本情報入力シート!X839="","",基本情報入力シート!X839)</f>
        <v/>
      </c>
      <c r="N800" s="513" t="str">
        <f>IF(基本情報入力シート!Y839="","",基本情報入力シート!Y839)</f>
        <v/>
      </c>
      <c r="O800" s="606"/>
      <c r="P800" s="610"/>
      <c r="Q800" s="610"/>
      <c r="R800" s="614" t="e">
        <v>#N/A</v>
      </c>
      <c r="S800" s="618"/>
      <c r="T800" s="623"/>
      <c r="U800" s="623"/>
      <c r="V800" s="627" t="e">
        <v>#N/A</v>
      </c>
      <c r="W800" s="634"/>
      <c r="X800" s="638"/>
      <c r="Y800" s="614" t="e">
        <v>#N/A</v>
      </c>
      <c r="Z800" s="614"/>
      <c r="AA800" s="618"/>
      <c r="AB800" s="637"/>
      <c r="AC800" s="651" t="e">
        <v>#N/A</v>
      </c>
      <c r="AD800" s="653" t="str">
        <f t="shared" si="24"/>
        <v/>
      </c>
      <c r="AE800" s="583" t="str">
        <f t="shared" si="25"/>
        <v/>
      </c>
      <c r="AF800" s="654" t="str">
        <f>IF(O800="","",'別紙様式3-2（４・５月）'!O802&amp;'別紙様式3-2（４・５月）'!P802&amp;'別紙様式3-2（４・５月）'!Q802&amp;"から"&amp;O800)</f>
        <v/>
      </c>
      <c r="AG800" s="654" t="str">
        <f>IF(OR(W800="",W800="―"),"",'別紙様式3-2（４・５月）'!O802&amp;'別紙様式3-2（４・５月）'!P802&amp;'別紙様式3-2（４・５月）'!Q802&amp;"から"&amp;W800)</f>
        <v/>
      </c>
    </row>
    <row r="801" spans="1:33" ht="24.9" customHeight="1">
      <c r="A801" s="592">
        <v>788</v>
      </c>
      <c r="B801" s="488" t="str">
        <f>IF(基本情報入力シート!C840="","",基本情報入力シート!C840)</f>
        <v/>
      </c>
      <c r="C801" s="488"/>
      <c r="D801" s="488"/>
      <c r="E801" s="488"/>
      <c r="F801" s="488"/>
      <c r="G801" s="488"/>
      <c r="H801" s="488"/>
      <c r="I801" s="488"/>
      <c r="J801" s="495" t="str">
        <f>IF(基本情報入力シート!M840="","",基本情報入力シート!M840)</f>
        <v/>
      </c>
      <c r="K801" s="495" t="str">
        <f>IF(基本情報入力シート!R840="","",基本情報入力シート!R840)</f>
        <v/>
      </c>
      <c r="L801" s="495" t="str">
        <f>IF(基本情報入力シート!W840="","",基本情報入力シート!W840)</f>
        <v/>
      </c>
      <c r="M801" s="503" t="str">
        <f>IF(基本情報入力シート!X840="","",基本情報入力シート!X840)</f>
        <v/>
      </c>
      <c r="N801" s="513" t="str">
        <f>IF(基本情報入力シート!Y840="","",基本情報入力シート!Y840)</f>
        <v/>
      </c>
      <c r="O801" s="606"/>
      <c r="P801" s="610"/>
      <c r="Q801" s="610"/>
      <c r="R801" s="614" t="e">
        <v>#N/A</v>
      </c>
      <c r="S801" s="618"/>
      <c r="T801" s="623"/>
      <c r="U801" s="623"/>
      <c r="V801" s="627" t="e">
        <v>#N/A</v>
      </c>
      <c r="W801" s="634"/>
      <c r="X801" s="638"/>
      <c r="Y801" s="614" t="e">
        <v>#N/A</v>
      </c>
      <c r="Z801" s="614"/>
      <c r="AA801" s="618"/>
      <c r="AB801" s="637"/>
      <c r="AC801" s="651" t="e">
        <v>#N/A</v>
      </c>
      <c r="AD801" s="653" t="str">
        <f t="shared" si="24"/>
        <v/>
      </c>
      <c r="AE801" s="583" t="str">
        <f t="shared" si="25"/>
        <v/>
      </c>
      <c r="AF801" s="654" t="str">
        <f>IF(O801="","",'別紙様式3-2（４・５月）'!O803&amp;'別紙様式3-2（４・５月）'!P803&amp;'別紙様式3-2（４・５月）'!Q803&amp;"から"&amp;O801)</f>
        <v/>
      </c>
      <c r="AG801" s="654" t="str">
        <f>IF(OR(W801="",W801="―"),"",'別紙様式3-2（４・５月）'!O803&amp;'別紙様式3-2（４・５月）'!P803&amp;'別紙様式3-2（４・５月）'!Q803&amp;"から"&amp;W801)</f>
        <v/>
      </c>
    </row>
    <row r="802" spans="1:33" ht="24.9" customHeight="1">
      <c r="A802" s="592">
        <v>789</v>
      </c>
      <c r="B802" s="488" t="str">
        <f>IF(基本情報入力シート!C841="","",基本情報入力シート!C841)</f>
        <v/>
      </c>
      <c r="C802" s="488"/>
      <c r="D802" s="488"/>
      <c r="E802" s="488"/>
      <c r="F802" s="488"/>
      <c r="G802" s="488"/>
      <c r="H802" s="488"/>
      <c r="I802" s="488"/>
      <c r="J802" s="495" t="str">
        <f>IF(基本情報入力シート!M841="","",基本情報入力シート!M841)</f>
        <v/>
      </c>
      <c r="K802" s="495" t="str">
        <f>IF(基本情報入力シート!R841="","",基本情報入力シート!R841)</f>
        <v/>
      </c>
      <c r="L802" s="495" t="str">
        <f>IF(基本情報入力シート!W841="","",基本情報入力シート!W841)</f>
        <v/>
      </c>
      <c r="M802" s="503" t="str">
        <f>IF(基本情報入力シート!X841="","",基本情報入力シート!X841)</f>
        <v/>
      </c>
      <c r="N802" s="513" t="str">
        <f>IF(基本情報入力シート!Y841="","",基本情報入力シート!Y841)</f>
        <v/>
      </c>
      <c r="O802" s="606"/>
      <c r="P802" s="610"/>
      <c r="Q802" s="610"/>
      <c r="R802" s="614" t="e">
        <v>#N/A</v>
      </c>
      <c r="S802" s="618"/>
      <c r="T802" s="623"/>
      <c r="U802" s="623"/>
      <c r="V802" s="627" t="e">
        <v>#N/A</v>
      </c>
      <c r="W802" s="634"/>
      <c r="X802" s="638"/>
      <c r="Y802" s="614" t="e">
        <v>#N/A</v>
      </c>
      <c r="Z802" s="614"/>
      <c r="AA802" s="618"/>
      <c r="AB802" s="637"/>
      <c r="AC802" s="651" t="e">
        <v>#N/A</v>
      </c>
      <c r="AD802" s="653" t="str">
        <f t="shared" si="24"/>
        <v/>
      </c>
      <c r="AE802" s="583" t="str">
        <f t="shared" si="25"/>
        <v/>
      </c>
      <c r="AF802" s="654" t="str">
        <f>IF(O802="","",'別紙様式3-2（４・５月）'!O804&amp;'別紙様式3-2（４・５月）'!P804&amp;'別紙様式3-2（４・５月）'!Q804&amp;"から"&amp;O802)</f>
        <v/>
      </c>
      <c r="AG802" s="654" t="str">
        <f>IF(OR(W802="",W802="―"),"",'別紙様式3-2（４・５月）'!O804&amp;'別紙様式3-2（４・５月）'!P804&amp;'別紙様式3-2（４・５月）'!Q804&amp;"から"&amp;W802)</f>
        <v/>
      </c>
    </row>
    <row r="803" spans="1:33" ht="24.9" customHeight="1">
      <c r="A803" s="592">
        <v>790</v>
      </c>
      <c r="B803" s="488" t="str">
        <f>IF(基本情報入力シート!C842="","",基本情報入力シート!C842)</f>
        <v/>
      </c>
      <c r="C803" s="488"/>
      <c r="D803" s="488"/>
      <c r="E803" s="488"/>
      <c r="F803" s="488"/>
      <c r="G803" s="488"/>
      <c r="H803" s="488"/>
      <c r="I803" s="488"/>
      <c r="J803" s="495" t="str">
        <f>IF(基本情報入力シート!M842="","",基本情報入力シート!M842)</f>
        <v/>
      </c>
      <c r="K803" s="495" t="str">
        <f>IF(基本情報入力シート!R842="","",基本情報入力シート!R842)</f>
        <v/>
      </c>
      <c r="L803" s="495" t="str">
        <f>IF(基本情報入力シート!W842="","",基本情報入力シート!W842)</f>
        <v/>
      </c>
      <c r="M803" s="503" t="str">
        <f>IF(基本情報入力シート!X842="","",基本情報入力シート!X842)</f>
        <v/>
      </c>
      <c r="N803" s="513" t="str">
        <f>IF(基本情報入力シート!Y842="","",基本情報入力シート!Y842)</f>
        <v/>
      </c>
      <c r="O803" s="606"/>
      <c r="P803" s="610"/>
      <c r="Q803" s="610"/>
      <c r="R803" s="614" t="e">
        <v>#N/A</v>
      </c>
      <c r="S803" s="618"/>
      <c r="T803" s="623"/>
      <c r="U803" s="623"/>
      <c r="V803" s="627" t="e">
        <v>#N/A</v>
      </c>
      <c r="W803" s="634"/>
      <c r="X803" s="638"/>
      <c r="Y803" s="614" t="e">
        <v>#N/A</v>
      </c>
      <c r="Z803" s="614"/>
      <c r="AA803" s="618"/>
      <c r="AB803" s="637"/>
      <c r="AC803" s="651" t="e">
        <v>#N/A</v>
      </c>
      <c r="AD803" s="653" t="str">
        <f t="shared" si="24"/>
        <v/>
      </c>
      <c r="AE803" s="583" t="str">
        <f t="shared" si="25"/>
        <v/>
      </c>
      <c r="AF803" s="654" t="str">
        <f>IF(O803="","",'別紙様式3-2（４・５月）'!O805&amp;'別紙様式3-2（４・５月）'!P805&amp;'別紙様式3-2（４・５月）'!Q805&amp;"から"&amp;O803)</f>
        <v/>
      </c>
      <c r="AG803" s="654" t="str">
        <f>IF(OR(W803="",W803="―"),"",'別紙様式3-2（４・５月）'!O805&amp;'別紙様式3-2（４・５月）'!P805&amp;'別紙様式3-2（４・５月）'!Q805&amp;"から"&amp;W803)</f>
        <v/>
      </c>
    </row>
    <row r="804" spans="1:33" ht="24.9" customHeight="1">
      <c r="A804" s="592">
        <v>791</v>
      </c>
      <c r="B804" s="488" t="str">
        <f>IF(基本情報入力シート!C843="","",基本情報入力シート!C843)</f>
        <v/>
      </c>
      <c r="C804" s="488"/>
      <c r="D804" s="488"/>
      <c r="E804" s="488"/>
      <c r="F804" s="488"/>
      <c r="G804" s="488"/>
      <c r="H804" s="488"/>
      <c r="I804" s="488"/>
      <c r="J804" s="495" t="str">
        <f>IF(基本情報入力シート!M843="","",基本情報入力シート!M843)</f>
        <v/>
      </c>
      <c r="K804" s="495" t="str">
        <f>IF(基本情報入力シート!R843="","",基本情報入力シート!R843)</f>
        <v/>
      </c>
      <c r="L804" s="495" t="str">
        <f>IF(基本情報入力シート!W843="","",基本情報入力シート!W843)</f>
        <v/>
      </c>
      <c r="M804" s="503" t="str">
        <f>IF(基本情報入力シート!X843="","",基本情報入力シート!X843)</f>
        <v/>
      </c>
      <c r="N804" s="513" t="str">
        <f>IF(基本情報入力シート!Y843="","",基本情報入力シート!Y843)</f>
        <v/>
      </c>
      <c r="O804" s="606"/>
      <c r="P804" s="610"/>
      <c r="Q804" s="610"/>
      <c r="R804" s="614" t="e">
        <v>#N/A</v>
      </c>
      <c r="S804" s="618"/>
      <c r="T804" s="623"/>
      <c r="U804" s="623"/>
      <c r="V804" s="627" t="e">
        <v>#N/A</v>
      </c>
      <c r="W804" s="634"/>
      <c r="X804" s="638"/>
      <c r="Y804" s="614" t="e">
        <v>#N/A</v>
      </c>
      <c r="Z804" s="614"/>
      <c r="AA804" s="618"/>
      <c r="AB804" s="637"/>
      <c r="AC804" s="651" t="e">
        <v>#N/A</v>
      </c>
      <c r="AD804" s="653" t="str">
        <f t="shared" si="24"/>
        <v/>
      </c>
      <c r="AE804" s="583" t="str">
        <f t="shared" si="25"/>
        <v/>
      </c>
      <c r="AF804" s="654" t="str">
        <f>IF(O804="","",'別紙様式3-2（４・５月）'!O806&amp;'別紙様式3-2（４・５月）'!P806&amp;'別紙様式3-2（４・５月）'!Q806&amp;"から"&amp;O804)</f>
        <v/>
      </c>
      <c r="AG804" s="654" t="str">
        <f>IF(OR(W804="",W804="―"),"",'別紙様式3-2（４・５月）'!O806&amp;'別紙様式3-2（４・５月）'!P806&amp;'別紙様式3-2（４・５月）'!Q806&amp;"から"&amp;W804)</f>
        <v/>
      </c>
    </row>
    <row r="805" spans="1:33" ht="24.9" customHeight="1">
      <c r="A805" s="592">
        <v>792</v>
      </c>
      <c r="B805" s="488" t="str">
        <f>IF(基本情報入力シート!C844="","",基本情報入力シート!C844)</f>
        <v/>
      </c>
      <c r="C805" s="488"/>
      <c r="D805" s="488"/>
      <c r="E805" s="488"/>
      <c r="F805" s="488"/>
      <c r="G805" s="488"/>
      <c r="H805" s="488"/>
      <c r="I805" s="488"/>
      <c r="J805" s="495" t="str">
        <f>IF(基本情報入力シート!M844="","",基本情報入力シート!M844)</f>
        <v/>
      </c>
      <c r="K805" s="495" t="str">
        <f>IF(基本情報入力シート!R844="","",基本情報入力シート!R844)</f>
        <v/>
      </c>
      <c r="L805" s="495" t="str">
        <f>IF(基本情報入力シート!W844="","",基本情報入力シート!W844)</f>
        <v/>
      </c>
      <c r="M805" s="503" t="str">
        <f>IF(基本情報入力シート!X844="","",基本情報入力シート!X844)</f>
        <v/>
      </c>
      <c r="N805" s="513" t="str">
        <f>IF(基本情報入力シート!Y844="","",基本情報入力シート!Y844)</f>
        <v/>
      </c>
      <c r="O805" s="606"/>
      <c r="P805" s="610"/>
      <c r="Q805" s="610"/>
      <c r="R805" s="614" t="e">
        <v>#N/A</v>
      </c>
      <c r="S805" s="618"/>
      <c r="T805" s="623"/>
      <c r="U805" s="623"/>
      <c r="V805" s="627" t="e">
        <v>#N/A</v>
      </c>
      <c r="W805" s="634"/>
      <c r="X805" s="638"/>
      <c r="Y805" s="614" t="e">
        <v>#N/A</v>
      </c>
      <c r="Z805" s="614"/>
      <c r="AA805" s="618"/>
      <c r="AB805" s="637"/>
      <c r="AC805" s="651" t="e">
        <v>#N/A</v>
      </c>
      <c r="AD805" s="653" t="str">
        <f t="shared" si="24"/>
        <v/>
      </c>
      <c r="AE805" s="583" t="str">
        <f t="shared" si="25"/>
        <v/>
      </c>
      <c r="AF805" s="654" t="str">
        <f>IF(O805="","",'別紙様式3-2（４・５月）'!O807&amp;'別紙様式3-2（４・５月）'!P807&amp;'別紙様式3-2（４・５月）'!Q807&amp;"から"&amp;O805)</f>
        <v/>
      </c>
      <c r="AG805" s="654" t="str">
        <f>IF(OR(W805="",W805="―"),"",'別紙様式3-2（４・５月）'!O807&amp;'別紙様式3-2（４・５月）'!P807&amp;'別紙様式3-2（４・５月）'!Q807&amp;"から"&amp;W805)</f>
        <v/>
      </c>
    </row>
    <row r="806" spans="1:33" ht="24.9" customHeight="1">
      <c r="A806" s="592">
        <v>793</v>
      </c>
      <c r="B806" s="488" t="str">
        <f>IF(基本情報入力シート!C845="","",基本情報入力シート!C845)</f>
        <v/>
      </c>
      <c r="C806" s="488"/>
      <c r="D806" s="488"/>
      <c r="E806" s="488"/>
      <c r="F806" s="488"/>
      <c r="G806" s="488"/>
      <c r="H806" s="488"/>
      <c r="I806" s="488"/>
      <c r="J806" s="495" t="str">
        <f>IF(基本情報入力シート!M845="","",基本情報入力シート!M845)</f>
        <v/>
      </c>
      <c r="K806" s="495" t="str">
        <f>IF(基本情報入力シート!R845="","",基本情報入力シート!R845)</f>
        <v/>
      </c>
      <c r="L806" s="495" t="str">
        <f>IF(基本情報入力シート!W845="","",基本情報入力シート!W845)</f>
        <v/>
      </c>
      <c r="M806" s="503" t="str">
        <f>IF(基本情報入力シート!X845="","",基本情報入力シート!X845)</f>
        <v/>
      </c>
      <c r="N806" s="513" t="str">
        <f>IF(基本情報入力シート!Y845="","",基本情報入力シート!Y845)</f>
        <v/>
      </c>
      <c r="O806" s="606"/>
      <c r="P806" s="610"/>
      <c r="Q806" s="610"/>
      <c r="R806" s="614" t="e">
        <v>#N/A</v>
      </c>
      <c r="S806" s="618"/>
      <c r="T806" s="623"/>
      <c r="U806" s="623"/>
      <c r="V806" s="627" t="e">
        <v>#N/A</v>
      </c>
      <c r="W806" s="634"/>
      <c r="X806" s="638"/>
      <c r="Y806" s="614" t="e">
        <v>#N/A</v>
      </c>
      <c r="Z806" s="614"/>
      <c r="AA806" s="618"/>
      <c r="AB806" s="637"/>
      <c r="AC806" s="651" t="e">
        <v>#N/A</v>
      </c>
      <c r="AD806" s="653" t="str">
        <f t="shared" si="24"/>
        <v/>
      </c>
      <c r="AE806" s="583" t="str">
        <f t="shared" si="25"/>
        <v/>
      </c>
      <c r="AF806" s="654" t="str">
        <f>IF(O806="","",'別紙様式3-2（４・５月）'!O808&amp;'別紙様式3-2（４・５月）'!P808&amp;'別紙様式3-2（４・５月）'!Q808&amp;"から"&amp;O806)</f>
        <v/>
      </c>
      <c r="AG806" s="654" t="str">
        <f>IF(OR(W806="",W806="―"),"",'別紙様式3-2（４・５月）'!O808&amp;'別紙様式3-2（４・５月）'!P808&amp;'別紙様式3-2（４・５月）'!Q808&amp;"から"&amp;W806)</f>
        <v/>
      </c>
    </row>
    <row r="807" spans="1:33" ht="24.9" customHeight="1">
      <c r="A807" s="592">
        <v>794</v>
      </c>
      <c r="B807" s="488" t="str">
        <f>IF(基本情報入力シート!C846="","",基本情報入力シート!C846)</f>
        <v/>
      </c>
      <c r="C807" s="488"/>
      <c r="D807" s="488"/>
      <c r="E807" s="488"/>
      <c r="F807" s="488"/>
      <c r="G807" s="488"/>
      <c r="H807" s="488"/>
      <c r="I807" s="488"/>
      <c r="J807" s="495" t="str">
        <f>IF(基本情報入力シート!M846="","",基本情報入力シート!M846)</f>
        <v/>
      </c>
      <c r="K807" s="495" t="str">
        <f>IF(基本情報入力シート!R846="","",基本情報入力シート!R846)</f>
        <v/>
      </c>
      <c r="L807" s="495" t="str">
        <f>IF(基本情報入力シート!W846="","",基本情報入力シート!W846)</f>
        <v/>
      </c>
      <c r="M807" s="503" t="str">
        <f>IF(基本情報入力シート!X846="","",基本情報入力シート!X846)</f>
        <v/>
      </c>
      <c r="N807" s="513" t="str">
        <f>IF(基本情報入力シート!Y846="","",基本情報入力シート!Y846)</f>
        <v/>
      </c>
      <c r="O807" s="606"/>
      <c r="P807" s="610"/>
      <c r="Q807" s="610"/>
      <c r="R807" s="614" t="e">
        <v>#N/A</v>
      </c>
      <c r="S807" s="618"/>
      <c r="T807" s="623"/>
      <c r="U807" s="623"/>
      <c r="V807" s="627" t="e">
        <v>#N/A</v>
      </c>
      <c r="W807" s="634"/>
      <c r="X807" s="638"/>
      <c r="Y807" s="614" t="e">
        <v>#N/A</v>
      </c>
      <c r="Z807" s="614"/>
      <c r="AA807" s="618"/>
      <c r="AB807" s="637"/>
      <c r="AC807" s="651" t="e">
        <v>#N/A</v>
      </c>
      <c r="AD807" s="653" t="str">
        <f t="shared" si="24"/>
        <v/>
      </c>
      <c r="AE807" s="583" t="str">
        <f t="shared" si="25"/>
        <v/>
      </c>
      <c r="AF807" s="654" t="str">
        <f>IF(O807="","",'別紙様式3-2（４・５月）'!O809&amp;'別紙様式3-2（４・５月）'!P809&amp;'別紙様式3-2（４・５月）'!Q809&amp;"から"&amp;O807)</f>
        <v/>
      </c>
      <c r="AG807" s="654" t="str">
        <f>IF(OR(W807="",W807="―"),"",'別紙様式3-2（４・５月）'!O809&amp;'別紙様式3-2（４・５月）'!P809&amp;'別紙様式3-2（４・５月）'!Q809&amp;"から"&amp;W807)</f>
        <v/>
      </c>
    </row>
    <row r="808" spans="1:33" ht="24.9" customHeight="1">
      <c r="A808" s="592">
        <v>795</v>
      </c>
      <c r="B808" s="488" t="str">
        <f>IF(基本情報入力シート!C847="","",基本情報入力シート!C847)</f>
        <v/>
      </c>
      <c r="C808" s="488"/>
      <c r="D808" s="488"/>
      <c r="E808" s="488"/>
      <c r="F808" s="488"/>
      <c r="G808" s="488"/>
      <c r="H808" s="488"/>
      <c r="I808" s="488"/>
      <c r="J808" s="495" t="str">
        <f>IF(基本情報入力シート!M847="","",基本情報入力シート!M847)</f>
        <v/>
      </c>
      <c r="K808" s="495" t="str">
        <f>IF(基本情報入力シート!R847="","",基本情報入力シート!R847)</f>
        <v/>
      </c>
      <c r="L808" s="495" t="str">
        <f>IF(基本情報入力シート!W847="","",基本情報入力シート!W847)</f>
        <v/>
      </c>
      <c r="M808" s="503" t="str">
        <f>IF(基本情報入力シート!X847="","",基本情報入力シート!X847)</f>
        <v/>
      </c>
      <c r="N808" s="513" t="str">
        <f>IF(基本情報入力シート!Y847="","",基本情報入力シート!Y847)</f>
        <v/>
      </c>
      <c r="O808" s="606"/>
      <c r="P808" s="610"/>
      <c r="Q808" s="610"/>
      <c r="R808" s="614" t="e">
        <v>#N/A</v>
      </c>
      <c r="S808" s="618"/>
      <c r="T808" s="623"/>
      <c r="U808" s="623"/>
      <c r="V808" s="627" t="e">
        <v>#N/A</v>
      </c>
      <c r="W808" s="634"/>
      <c r="X808" s="638"/>
      <c r="Y808" s="614" t="e">
        <v>#N/A</v>
      </c>
      <c r="Z808" s="614"/>
      <c r="AA808" s="618"/>
      <c r="AB808" s="637"/>
      <c r="AC808" s="651" t="e">
        <v>#N/A</v>
      </c>
      <c r="AD808" s="653" t="str">
        <f t="shared" si="24"/>
        <v/>
      </c>
      <c r="AE808" s="583" t="str">
        <f t="shared" si="25"/>
        <v/>
      </c>
      <c r="AF808" s="654" t="str">
        <f>IF(O808="","",'別紙様式3-2（４・５月）'!O810&amp;'別紙様式3-2（４・５月）'!P810&amp;'別紙様式3-2（４・５月）'!Q810&amp;"から"&amp;O808)</f>
        <v/>
      </c>
      <c r="AG808" s="654" t="str">
        <f>IF(OR(W808="",W808="―"),"",'別紙様式3-2（４・５月）'!O810&amp;'別紙様式3-2（４・５月）'!P810&amp;'別紙様式3-2（４・５月）'!Q810&amp;"から"&amp;W808)</f>
        <v/>
      </c>
    </row>
    <row r="809" spans="1:33" ht="24.9" customHeight="1">
      <c r="A809" s="592">
        <v>796</v>
      </c>
      <c r="B809" s="488" t="str">
        <f>IF(基本情報入力シート!C848="","",基本情報入力シート!C848)</f>
        <v/>
      </c>
      <c r="C809" s="488"/>
      <c r="D809" s="488"/>
      <c r="E809" s="488"/>
      <c r="F809" s="488"/>
      <c r="G809" s="488"/>
      <c r="H809" s="488"/>
      <c r="I809" s="488"/>
      <c r="J809" s="495" t="str">
        <f>IF(基本情報入力シート!M848="","",基本情報入力シート!M848)</f>
        <v/>
      </c>
      <c r="K809" s="495" t="str">
        <f>IF(基本情報入力シート!R848="","",基本情報入力シート!R848)</f>
        <v/>
      </c>
      <c r="L809" s="495" t="str">
        <f>IF(基本情報入力シート!W848="","",基本情報入力シート!W848)</f>
        <v/>
      </c>
      <c r="M809" s="503" t="str">
        <f>IF(基本情報入力シート!X848="","",基本情報入力シート!X848)</f>
        <v/>
      </c>
      <c r="N809" s="513" t="str">
        <f>IF(基本情報入力シート!Y848="","",基本情報入力シート!Y848)</f>
        <v/>
      </c>
      <c r="O809" s="606"/>
      <c r="P809" s="610"/>
      <c r="Q809" s="610"/>
      <c r="R809" s="614" t="e">
        <v>#N/A</v>
      </c>
      <c r="S809" s="618"/>
      <c r="T809" s="623"/>
      <c r="U809" s="623"/>
      <c r="V809" s="627" t="e">
        <v>#N/A</v>
      </c>
      <c r="W809" s="634"/>
      <c r="X809" s="638"/>
      <c r="Y809" s="614" t="e">
        <v>#N/A</v>
      </c>
      <c r="Z809" s="614"/>
      <c r="AA809" s="618"/>
      <c r="AB809" s="637"/>
      <c r="AC809" s="651" t="e">
        <v>#N/A</v>
      </c>
      <c r="AD809" s="653" t="str">
        <f t="shared" si="24"/>
        <v/>
      </c>
      <c r="AE809" s="583" t="str">
        <f t="shared" si="25"/>
        <v/>
      </c>
      <c r="AF809" s="654" t="str">
        <f>IF(O809="","",'別紙様式3-2（４・５月）'!O811&amp;'別紙様式3-2（４・５月）'!P811&amp;'別紙様式3-2（４・５月）'!Q811&amp;"から"&amp;O809)</f>
        <v/>
      </c>
      <c r="AG809" s="654" t="str">
        <f>IF(OR(W809="",W809="―"),"",'別紙様式3-2（４・５月）'!O811&amp;'別紙様式3-2（４・５月）'!P811&amp;'別紙様式3-2（４・５月）'!Q811&amp;"から"&amp;W809)</f>
        <v/>
      </c>
    </row>
    <row r="810" spans="1:33" ht="24.9" customHeight="1">
      <c r="A810" s="592">
        <v>797</v>
      </c>
      <c r="B810" s="488" t="str">
        <f>IF(基本情報入力シート!C849="","",基本情報入力シート!C849)</f>
        <v/>
      </c>
      <c r="C810" s="488"/>
      <c r="D810" s="488"/>
      <c r="E810" s="488"/>
      <c r="F810" s="488"/>
      <c r="G810" s="488"/>
      <c r="H810" s="488"/>
      <c r="I810" s="488"/>
      <c r="J810" s="495" t="str">
        <f>IF(基本情報入力シート!M849="","",基本情報入力シート!M849)</f>
        <v/>
      </c>
      <c r="K810" s="495" t="str">
        <f>IF(基本情報入力シート!R849="","",基本情報入力シート!R849)</f>
        <v/>
      </c>
      <c r="L810" s="495" t="str">
        <f>IF(基本情報入力シート!W849="","",基本情報入力シート!W849)</f>
        <v/>
      </c>
      <c r="M810" s="503" t="str">
        <f>IF(基本情報入力シート!X849="","",基本情報入力シート!X849)</f>
        <v/>
      </c>
      <c r="N810" s="513" t="str">
        <f>IF(基本情報入力シート!Y849="","",基本情報入力シート!Y849)</f>
        <v/>
      </c>
      <c r="O810" s="606"/>
      <c r="P810" s="610"/>
      <c r="Q810" s="610"/>
      <c r="R810" s="614" t="e">
        <v>#N/A</v>
      </c>
      <c r="S810" s="618"/>
      <c r="T810" s="623"/>
      <c r="U810" s="623"/>
      <c r="V810" s="627" t="e">
        <v>#N/A</v>
      </c>
      <c r="W810" s="634"/>
      <c r="X810" s="638"/>
      <c r="Y810" s="614" t="e">
        <v>#N/A</v>
      </c>
      <c r="Z810" s="614"/>
      <c r="AA810" s="618"/>
      <c r="AB810" s="637"/>
      <c r="AC810" s="651" t="e">
        <v>#N/A</v>
      </c>
      <c r="AD810" s="653" t="str">
        <f t="shared" si="24"/>
        <v/>
      </c>
      <c r="AE810" s="583" t="str">
        <f t="shared" si="25"/>
        <v/>
      </c>
      <c r="AF810" s="654" t="str">
        <f>IF(O810="","",'別紙様式3-2（４・５月）'!O812&amp;'別紙様式3-2（４・５月）'!P812&amp;'別紙様式3-2（４・５月）'!Q812&amp;"から"&amp;O810)</f>
        <v/>
      </c>
      <c r="AG810" s="654" t="str">
        <f>IF(OR(W810="",W810="―"),"",'別紙様式3-2（４・５月）'!O812&amp;'別紙様式3-2（４・５月）'!P812&amp;'別紙様式3-2（４・５月）'!Q812&amp;"から"&amp;W810)</f>
        <v/>
      </c>
    </row>
    <row r="811" spans="1:33" ht="24.9" customHeight="1">
      <c r="A811" s="592">
        <v>798</v>
      </c>
      <c r="B811" s="488" t="str">
        <f>IF(基本情報入力シート!C850="","",基本情報入力シート!C850)</f>
        <v/>
      </c>
      <c r="C811" s="488"/>
      <c r="D811" s="488"/>
      <c r="E811" s="488"/>
      <c r="F811" s="488"/>
      <c r="G811" s="488"/>
      <c r="H811" s="488"/>
      <c r="I811" s="488"/>
      <c r="J811" s="495" t="str">
        <f>IF(基本情報入力シート!M850="","",基本情報入力シート!M850)</f>
        <v/>
      </c>
      <c r="K811" s="495" t="str">
        <f>IF(基本情報入力シート!R850="","",基本情報入力シート!R850)</f>
        <v/>
      </c>
      <c r="L811" s="495" t="str">
        <f>IF(基本情報入力シート!W850="","",基本情報入力シート!W850)</f>
        <v/>
      </c>
      <c r="M811" s="503" t="str">
        <f>IF(基本情報入力シート!X850="","",基本情報入力シート!X850)</f>
        <v/>
      </c>
      <c r="N811" s="513" t="str">
        <f>IF(基本情報入力シート!Y850="","",基本情報入力シート!Y850)</f>
        <v/>
      </c>
      <c r="O811" s="606"/>
      <c r="P811" s="610"/>
      <c r="Q811" s="610"/>
      <c r="R811" s="614" t="e">
        <v>#N/A</v>
      </c>
      <c r="S811" s="618"/>
      <c r="T811" s="623"/>
      <c r="U811" s="623"/>
      <c r="V811" s="627" t="e">
        <v>#N/A</v>
      </c>
      <c r="W811" s="634"/>
      <c r="X811" s="638"/>
      <c r="Y811" s="614" t="e">
        <v>#N/A</v>
      </c>
      <c r="Z811" s="614"/>
      <c r="AA811" s="618"/>
      <c r="AB811" s="637"/>
      <c r="AC811" s="651" t="e">
        <v>#N/A</v>
      </c>
      <c r="AD811" s="653" t="str">
        <f t="shared" si="24"/>
        <v/>
      </c>
      <c r="AE811" s="583" t="str">
        <f t="shared" si="25"/>
        <v/>
      </c>
      <c r="AF811" s="654" t="str">
        <f>IF(O811="","",'別紙様式3-2（４・５月）'!O813&amp;'別紙様式3-2（４・５月）'!P813&amp;'別紙様式3-2（４・５月）'!Q813&amp;"から"&amp;O811)</f>
        <v/>
      </c>
      <c r="AG811" s="654" t="str">
        <f>IF(OR(W811="",W811="―"),"",'別紙様式3-2（４・５月）'!O813&amp;'別紙様式3-2（４・５月）'!P813&amp;'別紙様式3-2（４・５月）'!Q813&amp;"から"&amp;W811)</f>
        <v/>
      </c>
    </row>
    <row r="812" spans="1:33" ht="24.9" customHeight="1">
      <c r="A812" s="592">
        <v>799</v>
      </c>
      <c r="B812" s="488" t="str">
        <f>IF(基本情報入力シート!C851="","",基本情報入力シート!C851)</f>
        <v/>
      </c>
      <c r="C812" s="488"/>
      <c r="D812" s="488"/>
      <c r="E812" s="488"/>
      <c r="F812" s="488"/>
      <c r="G812" s="488"/>
      <c r="H812" s="488"/>
      <c r="I812" s="488"/>
      <c r="J812" s="495" t="str">
        <f>IF(基本情報入力シート!M851="","",基本情報入力シート!M851)</f>
        <v/>
      </c>
      <c r="K812" s="495" t="str">
        <f>IF(基本情報入力シート!R851="","",基本情報入力シート!R851)</f>
        <v/>
      </c>
      <c r="L812" s="495" t="str">
        <f>IF(基本情報入力シート!W851="","",基本情報入力シート!W851)</f>
        <v/>
      </c>
      <c r="M812" s="503" t="str">
        <f>IF(基本情報入力シート!X851="","",基本情報入力シート!X851)</f>
        <v/>
      </c>
      <c r="N812" s="513" t="str">
        <f>IF(基本情報入力シート!Y851="","",基本情報入力シート!Y851)</f>
        <v/>
      </c>
      <c r="O812" s="606"/>
      <c r="P812" s="610"/>
      <c r="Q812" s="610"/>
      <c r="R812" s="614" t="e">
        <v>#N/A</v>
      </c>
      <c r="S812" s="618"/>
      <c r="T812" s="623"/>
      <c r="U812" s="623"/>
      <c r="V812" s="627" t="e">
        <v>#N/A</v>
      </c>
      <c r="W812" s="634"/>
      <c r="X812" s="638"/>
      <c r="Y812" s="614" t="e">
        <v>#N/A</v>
      </c>
      <c r="Z812" s="614"/>
      <c r="AA812" s="618"/>
      <c r="AB812" s="637"/>
      <c r="AC812" s="651" t="e">
        <v>#N/A</v>
      </c>
      <c r="AD812" s="653" t="str">
        <f t="shared" si="24"/>
        <v/>
      </c>
      <c r="AE812" s="583" t="str">
        <f t="shared" si="25"/>
        <v/>
      </c>
      <c r="AF812" s="654" t="str">
        <f>IF(O812="","",'別紙様式3-2（４・５月）'!O814&amp;'別紙様式3-2（４・５月）'!P814&amp;'別紙様式3-2（４・５月）'!Q814&amp;"から"&amp;O812)</f>
        <v/>
      </c>
      <c r="AG812" s="654" t="str">
        <f>IF(OR(W812="",W812="―"),"",'別紙様式3-2（４・５月）'!O814&amp;'別紙様式3-2（４・５月）'!P814&amp;'別紙様式3-2（４・５月）'!Q814&amp;"から"&amp;W812)</f>
        <v/>
      </c>
    </row>
    <row r="813" spans="1:33" ht="24.9" customHeight="1">
      <c r="A813" s="592">
        <v>800</v>
      </c>
      <c r="B813" s="488" t="str">
        <f>IF(基本情報入力シート!C852="","",基本情報入力シート!C852)</f>
        <v/>
      </c>
      <c r="C813" s="488"/>
      <c r="D813" s="488"/>
      <c r="E813" s="488"/>
      <c r="F813" s="488"/>
      <c r="G813" s="488"/>
      <c r="H813" s="488"/>
      <c r="I813" s="488"/>
      <c r="J813" s="495" t="str">
        <f>IF(基本情報入力シート!M852="","",基本情報入力シート!M852)</f>
        <v/>
      </c>
      <c r="K813" s="495" t="str">
        <f>IF(基本情報入力シート!R852="","",基本情報入力シート!R852)</f>
        <v/>
      </c>
      <c r="L813" s="495" t="str">
        <f>IF(基本情報入力シート!W852="","",基本情報入力シート!W852)</f>
        <v/>
      </c>
      <c r="M813" s="503" t="str">
        <f>IF(基本情報入力シート!X852="","",基本情報入力シート!X852)</f>
        <v/>
      </c>
      <c r="N813" s="513" t="str">
        <f>IF(基本情報入力シート!Y852="","",基本情報入力シート!Y852)</f>
        <v/>
      </c>
      <c r="O813" s="606"/>
      <c r="P813" s="610"/>
      <c r="Q813" s="610"/>
      <c r="R813" s="614" t="e">
        <v>#N/A</v>
      </c>
      <c r="S813" s="618"/>
      <c r="T813" s="623"/>
      <c r="U813" s="623"/>
      <c r="V813" s="627" t="e">
        <v>#N/A</v>
      </c>
      <c r="W813" s="634"/>
      <c r="X813" s="638"/>
      <c r="Y813" s="614" t="e">
        <v>#N/A</v>
      </c>
      <c r="Z813" s="614"/>
      <c r="AA813" s="618"/>
      <c r="AB813" s="637"/>
      <c r="AC813" s="651" t="e">
        <v>#N/A</v>
      </c>
      <c r="AD813" s="653" t="str">
        <f t="shared" si="24"/>
        <v/>
      </c>
      <c r="AE813" s="583" t="str">
        <f t="shared" si="25"/>
        <v/>
      </c>
      <c r="AF813" s="654" t="str">
        <f>IF(O813="","",'別紙様式3-2（４・５月）'!O815&amp;'別紙様式3-2（４・５月）'!P815&amp;'別紙様式3-2（４・５月）'!Q815&amp;"から"&amp;O813)</f>
        <v/>
      </c>
      <c r="AG813" s="654" t="str">
        <f>IF(OR(W813="",W813="―"),"",'別紙様式3-2（４・５月）'!O815&amp;'別紙様式3-2（４・５月）'!P815&amp;'別紙様式3-2（４・５月）'!Q815&amp;"から"&amp;W813)</f>
        <v/>
      </c>
    </row>
    <row r="814" spans="1:33" ht="24.9" customHeight="1">
      <c r="A814" s="592">
        <v>801</v>
      </c>
      <c r="B814" s="488" t="str">
        <f>IF(基本情報入力シート!C853="","",基本情報入力シート!C853)</f>
        <v/>
      </c>
      <c r="C814" s="488"/>
      <c r="D814" s="488"/>
      <c r="E814" s="488"/>
      <c r="F814" s="488"/>
      <c r="G814" s="488"/>
      <c r="H814" s="488"/>
      <c r="I814" s="488"/>
      <c r="J814" s="495" t="str">
        <f>IF(基本情報入力シート!M853="","",基本情報入力シート!M853)</f>
        <v/>
      </c>
      <c r="K814" s="495" t="str">
        <f>IF(基本情報入力シート!R853="","",基本情報入力シート!R853)</f>
        <v/>
      </c>
      <c r="L814" s="495" t="str">
        <f>IF(基本情報入力シート!W853="","",基本情報入力シート!W853)</f>
        <v/>
      </c>
      <c r="M814" s="503" t="str">
        <f>IF(基本情報入力シート!X853="","",基本情報入力シート!X853)</f>
        <v/>
      </c>
      <c r="N814" s="513" t="str">
        <f>IF(基本情報入力シート!Y853="","",基本情報入力シート!Y853)</f>
        <v/>
      </c>
      <c r="O814" s="606"/>
      <c r="P814" s="610"/>
      <c r="Q814" s="610"/>
      <c r="R814" s="614" t="e">
        <v>#N/A</v>
      </c>
      <c r="S814" s="618"/>
      <c r="T814" s="623"/>
      <c r="U814" s="623"/>
      <c r="V814" s="627" t="e">
        <v>#N/A</v>
      </c>
      <c r="W814" s="634"/>
      <c r="X814" s="638"/>
      <c r="Y814" s="614" t="e">
        <v>#N/A</v>
      </c>
      <c r="Z814" s="614"/>
      <c r="AA814" s="618"/>
      <c r="AB814" s="637"/>
      <c r="AC814" s="651" t="e">
        <v>#N/A</v>
      </c>
      <c r="AD814" s="653" t="str">
        <f t="shared" si="24"/>
        <v/>
      </c>
      <c r="AE814" s="583" t="str">
        <f t="shared" si="25"/>
        <v/>
      </c>
      <c r="AF814" s="654" t="str">
        <f>IF(O814="","",'別紙様式3-2（４・５月）'!O816&amp;'別紙様式3-2（４・５月）'!P816&amp;'別紙様式3-2（４・５月）'!Q816&amp;"から"&amp;O814)</f>
        <v/>
      </c>
      <c r="AG814" s="654" t="str">
        <f>IF(OR(W814="",W814="―"),"",'別紙様式3-2（４・５月）'!O816&amp;'別紙様式3-2（４・５月）'!P816&amp;'別紙様式3-2（４・５月）'!Q816&amp;"から"&amp;W814)</f>
        <v/>
      </c>
    </row>
    <row r="815" spans="1:33" ht="24.9" customHeight="1">
      <c r="A815" s="592">
        <v>802</v>
      </c>
      <c r="B815" s="488" t="str">
        <f>IF(基本情報入力シート!C854="","",基本情報入力シート!C854)</f>
        <v/>
      </c>
      <c r="C815" s="488"/>
      <c r="D815" s="488"/>
      <c r="E815" s="488"/>
      <c r="F815" s="488"/>
      <c r="G815" s="488"/>
      <c r="H815" s="488"/>
      <c r="I815" s="488"/>
      <c r="J815" s="495" t="str">
        <f>IF(基本情報入力シート!M854="","",基本情報入力シート!M854)</f>
        <v/>
      </c>
      <c r="K815" s="495" t="str">
        <f>IF(基本情報入力シート!R854="","",基本情報入力シート!R854)</f>
        <v/>
      </c>
      <c r="L815" s="495" t="str">
        <f>IF(基本情報入力シート!W854="","",基本情報入力シート!W854)</f>
        <v/>
      </c>
      <c r="M815" s="503" t="str">
        <f>IF(基本情報入力シート!X854="","",基本情報入力シート!X854)</f>
        <v/>
      </c>
      <c r="N815" s="513" t="str">
        <f>IF(基本情報入力シート!Y854="","",基本情報入力シート!Y854)</f>
        <v/>
      </c>
      <c r="O815" s="606"/>
      <c r="P815" s="610"/>
      <c r="Q815" s="610"/>
      <c r="R815" s="614" t="e">
        <v>#N/A</v>
      </c>
      <c r="S815" s="618"/>
      <c r="T815" s="623"/>
      <c r="U815" s="623"/>
      <c r="V815" s="627" t="e">
        <v>#N/A</v>
      </c>
      <c r="W815" s="634"/>
      <c r="X815" s="638"/>
      <c r="Y815" s="614" t="e">
        <v>#N/A</v>
      </c>
      <c r="Z815" s="614"/>
      <c r="AA815" s="618"/>
      <c r="AB815" s="637"/>
      <c r="AC815" s="651" t="e">
        <v>#N/A</v>
      </c>
      <c r="AD815" s="653" t="str">
        <f t="shared" si="24"/>
        <v/>
      </c>
      <c r="AE815" s="583" t="str">
        <f t="shared" si="25"/>
        <v/>
      </c>
      <c r="AF815" s="654" t="str">
        <f>IF(O815="","",'別紙様式3-2（４・５月）'!O817&amp;'別紙様式3-2（４・５月）'!P817&amp;'別紙様式3-2（４・５月）'!Q817&amp;"から"&amp;O815)</f>
        <v/>
      </c>
      <c r="AG815" s="654" t="str">
        <f>IF(OR(W815="",W815="―"),"",'別紙様式3-2（４・５月）'!O817&amp;'別紙様式3-2（４・５月）'!P817&amp;'別紙様式3-2（４・５月）'!Q817&amp;"から"&amp;W815)</f>
        <v/>
      </c>
    </row>
    <row r="816" spans="1:33" ht="24.9" customHeight="1">
      <c r="A816" s="592">
        <v>803</v>
      </c>
      <c r="B816" s="488" t="str">
        <f>IF(基本情報入力シート!C855="","",基本情報入力シート!C855)</f>
        <v/>
      </c>
      <c r="C816" s="488"/>
      <c r="D816" s="488"/>
      <c r="E816" s="488"/>
      <c r="F816" s="488"/>
      <c r="G816" s="488"/>
      <c r="H816" s="488"/>
      <c r="I816" s="488"/>
      <c r="J816" s="495" t="str">
        <f>IF(基本情報入力シート!M855="","",基本情報入力シート!M855)</f>
        <v/>
      </c>
      <c r="K816" s="495" t="str">
        <f>IF(基本情報入力シート!R855="","",基本情報入力シート!R855)</f>
        <v/>
      </c>
      <c r="L816" s="495" t="str">
        <f>IF(基本情報入力シート!W855="","",基本情報入力シート!W855)</f>
        <v/>
      </c>
      <c r="M816" s="503" t="str">
        <f>IF(基本情報入力シート!X855="","",基本情報入力シート!X855)</f>
        <v/>
      </c>
      <c r="N816" s="513" t="str">
        <f>IF(基本情報入力シート!Y855="","",基本情報入力シート!Y855)</f>
        <v/>
      </c>
      <c r="O816" s="606"/>
      <c r="P816" s="610"/>
      <c r="Q816" s="610"/>
      <c r="R816" s="614" t="e">
        <v>#N/A</v>
      </c>
      <c r="S816" s="618"/>
      <c r="T816" s="623"/>
      <c r="U816" s="623"/>
      <c r="V816" s="627" t="e">
        <v>#N/A</v>
      </c>
      <c r="W816" s="634"/>
      <c r="X816" s="638"/>
      <c r="Y816" s="614" t="e">
        <v>#N/A</v>
      </c>
      <c r="Z816" s="614"/>
      <c r="AA816" s="618"/>
      <c r="AB816" s="637"/>
      <c r="AC816" s="651" t="e">
        <v>#N/A</v>
      </c>
      <c r="AD816" s="653" t="str">
        <f t="shared" si="24"/>
        <v/>
      </c>
      <c r="AE816" s="583" t="str">
        <f t="shared" si="25"/>
        <v/>
      </c>
      <c r="AF816" s="654" t="str">
        <f>IF(O816="","",'別紙様式3-2（４・５月）'!O818&amp;'別紙様式3-2（４・５月）'!P818&amp;'別紙様式3-2（４・５月）'!Q818&amp;"から"&amp;O816)</f>
        <v/>
      </c>
      <c r="AG816" s="654" t="str">
        <f>IF(OR(W816="",W816="―"),"",'別紙様式3-2（４・５月）'!O818&amp;'別紙様式3-2（４・５月）'!P818&amp;'別紙様式3-2（４・５月）'!Q818&amp;"から"&amp;W816)</f>
        <v/>
      </c>
    </row>
    <row r="817" spans="1:33" ht="24.9" customHeight="1">
      <c r="A817" s="592">
        <v>804</v>
      </c>
      <c r="B817" s="488" t="str">
        <f>IF(基本情報入力シート!C856="","",基本情報入力シート!C856)</f>
        <v/>
      </c>
      <c r="C817" s="488"/>
      <c r="D817" s="488"/>
      <c r="E817" s="488"/>
      <c r="F817" s="488"/>
      <c r="G817" s="488"/>
      <c r="H817" s="488"/>
      <c r="I817" s="488"/>
      <c r="J817" s="495" t="str">
        <f>IF(基本情報入力シート!M856="","",基本情報入力シート!M856)</f>
        <v/>
      </c>
      <c r="K817" s="495" t="str">
        <f>IF(基本情報入力シート!R856="","",基本情報入力シート!R856)</f>
        <v/>
      </c>
      <c r="L817" s="495" t="str">
        <f>IF(基本情報入力シート!W856="","",基本情報入力シート!W856)</f>
        <v/>
      </c>
      <c r="M817" s="503" t="str">
        <f>IF(基本情報入力シート!X856="","",基本情報入力シート!X856)</f>
        <v/>
      </c>
      <c r="N817" s="513" t="str">
        <f>IF(基本情報入力シート!Y856="","",基本情報入力シート!Y856)</f>
        <v/>
      </c>
      <c r="O817" s="606"/>
      <c r="P817" s="610"/>
      <c r="Q817" s="610"/>
      <c r="R817" s="614" t="e">
        <v>#N/A</v>
      </c>
      <c r="S817" s="618"/>
      <c r="T817" s="623"/>
      <c r="U817" s="623"/>
      <c r="V817" s="627" t="e">
        <v>#N/A</v>
      </c>
      <c r="W817" s="634"/>
      <c r="X817" s="638"/>
      <c r="Y817" s="614" t="e">
        <v>#N/A</v>
      </c>
      <c r="Z817" s="614"/>
      <c r="AA817" s="618"/>
      <c r="AB817" s="637"/>
      <c r="AC817" s="651" t="e">
        <v>#N/A</v>
      </c>
      <c r="AD817" s="653" t="str">
        <f t="shared" si="24"/>
        <v/>
      </c>
      <c r="AE817" s="583" t="str">
        <f t="shared" si="25"/>
        <v/>
      </c>
      <c r="AF817" s="654" t="str">
        <f>IF(O817="","",'別紙様式3-2（４・５月）'!O819&amp;'別紙様式3-2（４・５月）'!P819&amp;'別紙様式3-2（４・５月）'!Q819&amp;"から"&amp;O817)</f>
        <v/>
      </c>
      <c r="AG817" s="654" t="str">
        <f>IF(OR(W817="",W817="―"),"",'別紙様式3-2（４・５月）'!O819&amp;'別紙様式3-2（４・５月）'!P819&amp;'別紙様式3-2（４・５月）'!Q819&amp;"から"&amp;W817)</f>
        <v/>
      </c>
    </row>
    <row r="818" spans="1:33" ht="24.9" customHeight="1">
      <c r="A818" s="592">
        <v>805</v>
      </c>
      <c r="B818" s="488" t="str">
        <f>IF(基本情報入力シート!C857="","",基本情報入力シート!C857)</f>
        <v/>
      </c>
      <c r="C818" s="488"/>
      <c r="D818" s="488"/>
      <c r="E818" s="488"/>
      <c r="F818" s="488"/>
      <c r="G818" s="488"/>
      <c r="H818" s="488"/>
      <c r="I818" s="488"/>
      <c r="J818" s="495" t="str">
        <f>IF(基本情報入力シート!M857="","",基本情報入力シート!M857)</f>
        <v/>
      </c>
      <c r="K818" s="495" t="str">
        <f>IF(基本情報入力シート!R857="","",基本情報入力シート!R857)</f>
        <v/>
      </c>
      <c r="L818" s="495" t="str">
        <f>IF(基本情報入力シート!W857="","",基本情報入力シート!W857)</f>
        <v/>
      </c>
      <c r="M818" s="503" t="str">
        <f>IF(基本情報入力シート!X857="","",基本情報入力シート!X857)</f>
        <v/>
      </c>
      <c r="N818" s="513" t="str">
        <f>IF(基本情報入力シート!Y857="","",基本情報入力シート!Y857)</f>
        <v/>
      </c>
      <c r="O818" s="606"/>
      <c r="P818" s="610"/>
      <c r="Q818" s="610"/>
      <c r="R818" s="614" t="e">
        <v>#N/A</v>
      </c>
      <c r="S818" s="618"/>
      <c r="T818" s="623"/>
      <c r="U818" s="623"/>
      <c r="V818" s="627" t="e">
        <v>#N/A</v>
      </c>
      <c r="W818" s="634"/>
      <c r="X818" s="638"/>
      <c r="Y818" s="614" t="e">
        <v>#N/A</v>
      </c>
      <c r="Z818" s="614"/>
      <c r="AA818" s="618"/>
      <c r="AB818" s="637"/>
      <c r="AC818" s="651" t="e">
        <v>#N/A</v>
      </c>
      <c r="AD818" s="653" t="str">
        <f t="shared" si="24"/>
        <v/>
      </c>
      <c r="AE818" s="583" t="str">
        <f t="shared" si="25"/>
        <v/>
      </c>
      <c r="AF818" s="654" t="str">
        <f>IF(O818="","",'別紙様式3-2（４・５月）'!O820&amp;'別紙様式3-2（４・５月）'!P820&amp;'別紙様式3-2（４・５月）'!Q820&amp;"から"&amp;O818)</f>
        <v/>
      </c>
      <c r="AG818" s="654" t="str">
        <f>IF(OR(W818="",W818="―"),"",'別紙様式3-2（４・５月）'!O820&amp;'別紙様式3-2（４・５月）'!P820&amp;'別紙様式3-2（４・５月）'!Q820&amp;"から"&amp;W818)</f>
        <v/>
      </c>
    </row>
    <row r="819" spans="1:33" ht="24.9" customHeight="1">
      <c r="A819" s="592">
        <v>806</v>
      </c>
      <c r="B819" s="488" t="str">
        <f>IF(基本情報入力シート!C858="","",基本情報入力シート!C858)</f>
        <v/>
      </c>
      <c r="C819" s="488"/>
      <c r="D819" s="488"/>
      <c r="E819" s="488"/>
      <c r="F819" s="488"/>
      <c r="G819" s="488"/>
      <c r="H819" s="488"/>
      <c r="I819" s="488"/>
      <c r="J819" s="495" t="str">
        <f>IF(基本情報入力シート!M858="","",基本情報入力シート!M858)</f>
        <v/>
      </c>
      <c r="K819" s="495" t="str">
        <f>IF(基本情報入力シート!R858="","",基本情報入力シート!R858)</f>
        <v/>
      </c>
      <c r="L819" s="495" t="str">
        <f>IF(基本情報入力シート!W858="","",基本情報入力シート!W858)</f>
        <v/>
      </c>
      <c r="M819" s="503" t="str">
        <f>IF(基本情報入力シート!X858="","",基本情報入力シート!X858)</f>
        <v/>
      </c>
      <c r="N819" s="513" t="str">
        <f>IF(基本情報入力シート!Y858="","",基本情報入力シート!Y858)</f>
        <v/>
      </c>
      <c r="O819" s="606"/>
      <c r="P819" s="610"/>
      <c r="Q819" s="610"/>
      <c r="R819" s="614" t="e">
        <v>#N/A</v>
      </c>
      <c r="S819" s="618"/>
      <c r="T819" s="623"/>
      <c r="U819" s="623"/>
      <c r="V819" s="627" t="e">
        <v>#N/A</v>
      </c>
      <c r="W819" s="634"/>
      <c r="X819" s="638"/>
      <c r="Y819" s="614" t="e">
        <v>#N/A</v>
      </c>
      <c r="Z819" s="614"/>
      <c r="AA819" s="618"/>
      <c r="AB819" s="637"/>
      <c r="AC819" s="651" t="e">
        <v>#N/A</v>
      </c>
      <c r="AD819" s="653" t="str">
        <f t="shared" si="24"/>
        <v/>
      </c>
      <c r="AE819" s="583" t="str">
        <f t="shared" si="25"/>
        <v/>
      </c>
      <c r="AF819" s="654" t="str">
        <f>IF(O819="","",'別紙様式3-2（４・５月）'!O821&amp;'別紙様式3-2（４・５月）'!P821&amp;'別紙様式3-2（４・５月）'!Q821&amp;"から"&amp;O819)</f>
        <v/>
      </c>
      <c r="AG819" s="654" t="str">
        <f>IF(OR(W819="",W819="―"),"",'別紙様式3-2（４・５月）'!O821&amp;'別紙様式3-2（４・５月）'!P821&amp;'別紙様式3-2（４・５月）'!Q821&amp;"から"&amp;W819)</f>
        <v/>
      </c>
    </row>
    <row r="820" spans="1:33" ht="24.9" customHeight="1">
      <c r="A820" s="592">
        <v>807</v>
      </c>
      <c r="B820" s="488" t="str">
        <f>IF(基本情報入力シート!C859="","",基本情報入力シート!C859)</f>
        <v/>
      </c>
      <c r="C820" s="488"/>
      <c r="D820" s="488"/>
      <c r="E820" s="488"/>
      <c r="F820" s="488"/>
      <c r="G820" s="488"/>
      <c r="H820" s="488"/>
      <c r="I820" s="488"/>
      <c r="J820" s="495" t="str">
        <f>IF(基本情報入力シート!M859="","",基本情報入力シート!M859)</f>
        <v/>
      </c>
      <c r="K820" s="495" t="str">
        <f>IF(基本情報入力シート!R859="","",基本情報入力シート!R859)</f>
        <v/>
      </c>
      <c r="L820" s="495" t="str">
        <f>IF(基本情報入力シート!W859="","",基本情報入力シート!W859)</f>
        <v/>
      </c>
      <c r="M820" s="503" t="str">
        <f>IF(基本情報入力シート!X859="","",基本情報入力シート!X859)</f>
        <v/>
      </c>
      <c r="N820" s="513" t="str">
        <f>IF(基本情報入力シート!Y859="","",基本情報入力シート!Y859)</f>
        <v/>
      </c>
      <c r="O820" s="606"/>
      <c r="P820" s="610"/>
      <c r="Q820" s="610"/>
      <c r="R820" s="614" t="e">
        <v>#N/A</v>
      </c>
      <c r="S820" s="618"/>
      <c r="T820" s="623"/>
      <c r="U820" s="623"/>
      <c r="V820" s="627" t="e">
        <v>#N/A</v>
      </c>
      <c r="W820" s="634"/>
      <c r="X820" s="638"/>
      <c r="Y820" s="614" t="e">
        <v>#N/A</v>
      </c>
      <c r="Z820" s="614"/>
      <c r="AA820" s="618"/>
      <c r="AB820" s="637"/>
      <c r="AC820" s="651" t="e">
        <v>#N/A</v>
      </c>
      <c r="AD820" s="653" t="str">
        <f t="shared" si="24"/>
        <v/>
      </c>
      <c r="AE820" s="583" t="str">
        <f t="shared" si="25"/>
        <v/>
      </c>
      <c r="AF820" s="654" t="str">
        <f>IF(O820="","",'別紙様式3-2（４・５月）'!O822&amp;'別紙様式3-2（４・５月）'!P822&amp;'別紙様式3-2（４・５月）'!Q822&amp;"から"&amp;O820)</f>
        <v/>
      </c>
      <c r="AG820" s="654" t="str">
        <f>IF(OR(W820="",W820="―"),"",'別紙様式3-2（４・５月）'!O822&amp;'別紙様式3-2（４・５月）'!P822&amp;'別紙様式3-2（４・５月）'!Q822&amp;"から"&amp;W820)</f>
        <v/>
      </c>
    </row>
    <row r="821" spans="1:33" ht="24.9" customHeight="1">
      <c r="A821" s="592">
        <v>808</v>
      </c>
      <c r="B821" s="488" t="str">
        <f>IF(基本情報入力シート!C860="","",基本情報入力シート!C860)</f>
        <v/>
      </c>
      <c r="C821" s="488"/>
      <c r="D821" s="488"/>
      <c r="E821" s="488"/>
      <c r="F821" s="488"/>
      <c r="G821" s="488"/>
      <c r="H821" s="488"/>
      <c r="I821" s="488"/>
      <c r="J821" s="495" t="str">
        <f>IF(基本情報入力シート!M860="","",基本情報入力シート!M860)</f>
        <v/>
      </c>
      <c r="K821" s="495" t="str">
        <f>IF(基本情報入力シート!R860="","",基本情報入力シート!R860)</f>
        <v/>
      </c>
      <c r="L821" s="495" t="str">
        <f>IF(基本情報入力シート!W860="","",基本情報入力シート!W860)</f>
        <v/>
      </c>
      <c r="M821" s="503" t="str">
        <f>IF(基本情報入力シート!X860="","",基本情報入力シート!X860)</f>
        <v/>
      </c>
      <c r="N821" s="513" t="str">
        <f>IF(基本情報入力シート!Y860="","",基本情報入力シート!Y860)</f>
        <v/>
      </c>
      <c r="O821" s="606"/>
      <c r="P821" s="610"/>
      <c r="Q821" s="610"/>
      <c r="R821" s="614" t="e">
        <v>#N/A</v>
      </c>
      <c r="S821" s="618"/>
      <c r="T821" s="623"/>
      <c r="U821" s="623"/>
      <c r="V821" s="627" t="e">
        <v>#N/A</v>
      </c>
      <c r="W821" s="634"/>
      <c r="X821" s="638"/>
      <c r="Y821" s="614" t="e">
        <v>#N/A</v>
      </c>
      <c r="Z821" s="614"/>
      <c r="AA821" s="618"/>
      <c r="AB821" s="637"/>
      <c r="AC821" s="651" t="e">
        <v>#N/A</v>
      </c>
      <c r="AD821" s="653" t="str">
        <f t="shared" si="24"/>
        <v/>
      </c>
      <c r="AE821" s="583" t="str">
        <f t="shared" si="25"/>
        <v/>
      </c>
      <c r="AF821" s="654" t="str">
        <f>IF(O821="","",'別紙様式3-2（４・５月）'!O823&amp;'別紙様式3-2（４・５月）'!P823&amp;'別紙様式3-2（４・５月）'!Q823&amp;"から"&amp;O821)</f>
        <v/>
      </c>
      <c r="AG821" s="654" t="str">
        <f>IF(OR(W821="",W821="―"),"",'別紙様式3-2（４・５月）'!O823&amp;'別紙様式3-2（４・５月）'!P823&amp;'別紙様式3-2（４・５月）'!Q823&amp;"から"&amp;W821)</f>
        <v/>
      </c>
    </row>
    <row r="822" spans="1:33" ht="24.9" customHeight="1">
      <c r="A822" s="592">
        <v>809</v>
      </c>
      <c r="B822" s="488" t="str">
        <f>IF(基本情報入力シート!C861="","",基本情報入力シート!C861)</f>
        <v/>
      </c>
      <c r="C822" s="488"/>
      <c r="D822" s="488"/>
      <c r="E822" s="488"/>
      <c r="F822" s="488"/>
      <c r="G822" s="488"/>
      <c r="H822" s="488"/>
      <c r="I822" s="488"/>
      <c r="J822" s="495" t="str">
        <f>IF(基本情報入力シート!M861="","",基本情報入力シート!M861)</f>
        <v/>
      </c>
      <c r="K822" s="495" t="str">
        <f>IF(基本情報入力シート!R861="","",基本情報入力シート!R861)</f>
        <v/>
      </c>
      <c r="L822" s="495" t="str">
        <f>IF(基本情報入力シート!W861="","",基本情報入力シート!W861)</f>
        <v/>
      </c>
      <c r="M822" s="503" t="str">
        <f>IF(基本情報入力シート!X861="","",基本情報入力シート!X861)</f>
        <v/>
      </c>
      <c r="N822" s="513" t="str">
        <f>IF(基本情報入力シート!Y861="","",基本情報入力シート!Y861)</f>
        <v/>
      </c>
      <c r="O822" s="606"/>
      <c r="P822" s="610"/>
      <c r="Q822" s="610"/>
      <c r="R822" s="614" t="e">
        <v>#N/A</v>
      </c>
      <c r="S822" s="618"/>
      <c r="T822" s="623"/>
      <c r="U822" s="623"/>
      <c r="V822" s="627" t="e">
        <v>#N/A</v>
      </c>
      <c r="W822" s="634"/>
      <c r="X822" s="638"/>
      <c r="Y822" s="614" t="e">
        <v>#N/A</v>
      </c>
      <c r="Z822" s="614"/>
      <c r="AA822" s="618"/>
      <c r="AB822" s="637"/>
      <c r="AC822" s="651" t="e">
        <v>#N/A</v>
      </c>
      <c r="AD822" s="653" t="str">
        <f t="shared" si="24"/>
        <v/>
      </c>
      <c r="AE822" s="583" t="str">
        <f t="shared" si="25"/>
        <v/>
      </c>
      <c r="AF822" s="654" t="str">
        <f>IF(O822="","",'別紙様式3-2（４・５月）'!O824&amp;'別紙様式3-2（４・５月）'!P824&amp;'別紙様式3-2（４・５月）'!Q824&amp;"から"&amp;O822)</f>
        <v/>
      </c>
      <c r="AG822" s="654" t="str">
        <f>IF(OR(W822="",W822="―"),"",'別紙様式3-2（４・５月）'!O824&amp;'別紙様式3-2（４・５月）'!P824&amp;'別紙様式3-2（４・５月）'!Q824&amp;"から"&amp;W822)</f>
        <v/>
      </c>
    </row>
    <row r="823" spans="1:33" ht="24.9" customHeight="1">
      <c r="A823" s="592">
        <v>810</v>
      </c>
      <c r="B823" s="488" t="str">
        <f>IF(基本情報入力シート!C862="","",基本情報入力シート!C862)</f>
        <v/>
      </c>
      <c r="C823" s="488"/>
      <c r="D823" s="488"/>
      <c r="E823" s="488"/>
      <c r="F823" s="488"/>
      <c r="G823" s="488"/>
      <c r="H823" s="488"/>
      <c r="I823" s="488"/>
      <c r="J823" s="495" t="str">
        <f>IF(基本情報入力シート!M862="","",基本情報入力シート!M862)</f>
        <v/>
      </c>
      <c r="K823" s="495" t="str">
        <f>IF(基本情報入力シート!R862="","",基本情報入力シート!R862)</f>
        <v/>
      </c>
      <c r="L823" s="495" t="str">
        <f>IF(基本情報入力シート!W862="","",基本情報入力シート!W862)</f>
        <v/>
      </c>
      <c r="M823" s="503" t="str">
        <f>IF(基本情報入力シート!X862="","",基本情報入力シート!X862)</f>
        <v/>
      </c>
      <c r="N823" s="513" t="str">
        <f>IF(基本情報入力シート!Y862="","",基本情報入力シート!Y862)</f>
        <v/>
      </c>
      <c r="O823" s="606"/>
      <c r="P823" s="610"/>
      <c r="Q823" s="610"/>
      <c r="R823" s="614" t="e">
        <v>#N/A</v>
      </c>
      <c r="S823" s="618"/>
      <c r="T823" s="623"/>
      <c r="U823" s="623"/>
      <c r="V823" s="627" t="e">
        <v>#N/A</v>
      </c>
      <c r="W823" s="634"/>
      <c r="X823" s="638"/>
      <c r="Y823" s="614" t="e">
        <v>#N/A</v>
      </c>
      <c r="Z823" s="614"/>
      <c r="AA823" s="618"/>
      <c r="AB823" s="637"/>
      <c r="AC823" s="651" t="e">
        <v>#N/A</v>
      </c>
      <c r="AD823" s="653" t="str">
        <f t="shared" si="24"/>
        <v/>
      </c>
      <c r="AE823" s="583" t="str">
        <f t="shared" si="25"/>
        <v/>
      </c>
      <c r="AF823" s="654" t="str">
        <f>IF(O823="","",'別紙様式3-2（４・５月）'!O825&amp;'別紙様式3-2（４・５月）'!P825&amp;'別紙様式3-2（４・５月）'!Q825&amp;"から"&amp;O823)</f>
        <v/>
      </c>
      <c r="AG823" s="654" t="str">
        <f>IF(OR(W823="",W823="―"),"",'別紙様式3-2（４・５月）'!O825&amp;'別紙様式3-2（４・５月）'!P825&amp;'別紙様式3-2（４・５月）'!Q825&amp;"から"&amp;W823)</f>
        <v/>
      </c>
    </row>
    <row r="824" spans="1:33" ht="24.9" customHeight="1">
      <c r="A824" s="592">
        <v>811</v>
      </c>
      <c r="B824" s="488" t="str">
        <f>IF(基本情報入力シート!C863="","",基本情報入力シート!C863)</f>
        <v/>
      </c>
      <c r="C824" s="488"/>
      <c r="D824" s="488"/>
      <c r="E824" s="488"/>
      <c r="F824" s="488"/>
      <c r="G824" s="488"/>
      <c r="H824" s="488"/>
      <c r="I824" s="488"/>
      <c r="J824" s="495" t="str">
        <f>IF(基本情報入力シート!M863="","",基本情報入力シート!M863)</f>
        <v/>
      </c>
      <c r="K824" s="495" t="str">
        <f>IF(基本情報入力シート!R863="","",基本情報入力シート!R863)</f>
        <v/>
      </c>
      <c r="L824" s="495" t="str">
        <f>IF(基本情報入力シート!W863="","",基本情報入力シート!W863)</f>
        <v/>
      </c>
      <c r="M824" s="503" t="str">
        <f>IF(基本情報入力シート!X863="","",基本情報入力シート!X863)</f>
        <v/>
      </c>
      <c r="N824" s="513" t="str">
        <f>IF(基本情報入力シート!Y863="","",基本情報入力シート!Y863)</f>
        <v/>
      </c>
      <c r="O824" s="606"/>
      <c r="P824" s="610"/>
      <c r="Q824" s="610"/>
      <c r="R824" s="614" t="e">
        <v>#N/A</v>
      </c>
      <c r="S824" s="618"/>
      <c r="T824" s="623"/>
      <c r="U824" s="623"/>
      <c r="V824" s="627" t="e">
        <v>#N/A</v>
      </c>
      <c r="W824" s="634"/>
      <c r="X824" s="638"/>
      <c r="Y824" s="614" t="e">
        <v>#N/A</v>
      </c>
      <c r="Z824" s="614"/>
      <c r="AA824" s="618"/>
      <c r="AB824" s="637"/>
      <c r="AC824" s="651" t="e">
        <v>#N/A</v>
      </c>
      <c r="AD824" s="653" t="str">
        <f t="shared" si="24"/>
        <v/>
      </c>
      <c r="AE824" s="583" t="str">
        <f t="shared" si="25"/>
        <v/>
      </c>
      <c r="AF824" s="654" t="str">
        <f>IF(O824="","",'別紙様式3-2（４・５月）'!O826&amp;'別紙様式3-2（４・５月）'!P826&amp;'別紙様式3-2（４・５月）'!Q826&amp;"から"&amp;O824)</f>
        <v/>
      </c>
      <c r="AG824" s="654" t="str">
        <f>IF(OR(W824="",W824="―"),"",'別紙様式3-2（４・５月）'!O826&amp;'別紙様式3-2（４・５月）'!P826&amp;'別紙様式3-2（４・５月）'!Q826&amp;"から"&amp;W824)</f>
        <v/>
      </c>
    </row>
    <row r="825" spans="1:33" ht="24.9" customHeight="1">
      <c r="A825" s="592">
        <v>812</v>
      </c>
      <c r="B825" s="488" t="str">
        <f>IF(基本情報入力シート!C864="","",基本情報入力シート!C864)</f>
        <v/>
      </c>
      <c r="C825" s="488"/>
      <c r="D825" s="488"/>
      <c r="E825" s="488"/>
      <c r="F825" s="488"/>
      <c r="G825" s="488"/>
      <c r="H825" s="488"/>
      <c r="I825" s="488"/>
      <c r="J825" s="495" t="str">
        <f>IF(基本情報入力シート!M864="","",基本情報入力シート!M864)</f>
        <v/>
      </c>
      <c r="K825" s="495" t="str">
        <f>IF(基本情報入力シート!R864="","",基本情報入力シート!R864)</f>
        <v/>
      </c>
      <c r="L825" s="495" t="str">
        <f>IF(基本情報入力シート!W864="","",基本情報入力シート!W864)</f>
        <v/>
      </c>
      <c r="M825" s="503" t="str">
        <f>IF(基本情報入力シート!X864="","",基本情報入力シート!X864)</f>
        <v/>
      </c>
      <c r="N825" s="513" t="str">
        <f>IF(基本情報入力シート!Y864="","",基本情報入力シート!Y864)</f>
        <v/>
      </c>
      <c r="O825" s="606"/>
      <c r="P825" s="610"/>
      <c r="Q825" s="610"/>
      <c r="R825" s="614" t="e">
        <v>#N/A</v>
      </c>
      <c r="S825" s="618"/>
      <c r="T825" s="623"/>
      <c r="U825" s="623"/>
      <c r="V825" s="627" t="e">
        <v>#N/A</v>
      </c>
      <c r="W825" s="634"/>
      <c r="X825" s="638"/>
      <c r="Y825" s="614" t="e">
        <v>#N/A</v>
      </c>
      <c r="Z825" s="614"/>
      <c r="AA825" s="618"/>
      <c r="AB825" s="637"/>
      <c r="AC825" s="651" t="e">
        <v>#N/A</v>
      </c>
      <c r="AD825" s="653" t="str">
        <f t="shared" si="24"/>
        <v/>
      </c>
      <c r="AE825" s="583" t="str">
        <f t="shared" si="25"/>
        <v/>
      </c>
      <c r="AF825" s="654" t="str">
        <f>IF(O825="","",'別紙様式3-2（４・５月）'!O827&amp;'別紙様式3-2（４・５月）'!P827&amp;'別紙様式3-2（４・５月）'!Q827&amp;"から"&amp;O825)</f>
        <v/>
      </c>
      <c r="AG825" s="654" t="str">
        <f>IF(OR(W825="",W825="―"),"",'別紙様式3-2（４・５月）'!O827&amp;'別紙様式3-2（４・５月）'!P827&amp;'別紙様式3-2（４・５月）'!Q827&amp;"から"&amp;W825)</f>
        <v/>
      </c>
    </row>
    <row r="826" spans="1:33" ht="24.9" customHeight="1">
      <c r="A826" s="592">
        <v>813</v>
      </c>
      <c r="B826" s="488" t="str">
        <f>IF(基本情報入力シート!C865="","",基本情報入力シート!C865)</f>
        <v/>
      </c>
      <c r="C826" s="488"/>
      <c r="D826" s="488"/>
      <c r="E826" s="488"/>
      <c r="F826" s="488"/>
      <c r="G826" s="488"/>
      <c r="H826" s="488"/>
      <c r="I826" s="488"/>
      <c r="J826" s="495" t="str">
        <f>IF(基本情報入力シート!M865="","",基本情報入力シート!M865)</f>
        <v/>
      </c>
      <c r="K826" s="495" t="str">
        <f>IF(基本情報入力シート!R865="","",基本情報入力シート!R865)</f>
        <v/>
      </c>
      <c r="L826" s="495" t="str">
        <f>IF(基本情報入力シート!W865="","",基本情報入力シート!W865)</f>
        <v/>
      </c>
      <c r="M826" s="503" t="str">
        <f>IF(基本情報入力シート!X865="","",基本情報入力シート!X865)</f>
        <v/>
      </c>
      <c r="N826" s="513" t="str">
        <f>IF(基本情報入力シート!Y865="","",基本情報入力シート!Y865)</f>
        <v/>
      </c>
      <c r="O826" s="606"/>
      <c r="P826" s="610"/>
      <c r="Q826" s="610"/>
      <c r="R826" s="614" t="e">
        <v>#N/A</v>
      </c>
      <c r="S826" s="618"/>
      <c r="T826" s="623"/>
      <c r="U826" s="623"/>
      <c r="V826" s="627" t="e">
        <v>#N/A</v>
      </c>
      <c r="W826" s="634"/>
      <c r="X826" s="638"/>
      <c r="Y826" s="614" t="e">
        <v>#N/A</v>
      </c>
      <c r="Z826" s="614"/>
      <c r="AA826" s="618"/>
      <c r="AB826" s="637"/>
      <c r="AC826" s="651" t="e">
        <v>#N/A</v>
      </c>
      <c r="AD826" s="653" t="str">
        <f t="shared" si="24"/>
        <v/>
      </c>
      <c r="AE826" s="583" t="str">
        <f t="shared" si="25"/>
        <v/>
      </c>
      <c r="AF826" s="654" t="str">
        <f>IF(O826="","",'別紙様式3-2（４・５月）'!O828&amp;'別紙様式3-2（４・５月）'!P828&amp;'別紙様式3-2（４・５月）'!Q828&amp;"から"&amp;O826)</f>
        <v/>
      </c>
      <c r="AG826" s="654" t="str">
        <f>IF(OR(W826="",W826="―"),"",'別紙様式3-2（４・５月）'!O828&amp;'別紙様式3-2（４・５月）'!P828&amp;'別紙様式3-2（４・５月）'!Q828&amp;"から"&amp;W826)</f>
        <v/>
      </c>
    </row>
    <row r="827" spans="1:33" ht="24.9" customHeight="1">
      <c r="A827" s="592">
        <v>814</v>
      </c>
      <c r="B827" s="488" t="str">
        <f>IF(基本情報入力シート!C866="","",基本情報入力シート!C866)</f>
        <v/>
      </c>
      <c r="C827" s="488"/>
      <c r="D827" s="488"/>
      <c r="E827" s="488"/>
      <c r="F827" s="488"/>
      <c r="G827" s="488"/>
      <c r="H827" s="488"/>
      <c r="I827" s="488"/>
      <c r="J827" s="495" t="str">
        <f>IF(基本情報入力シート!M866="","",基本情報入力シート!M866)</f>
        <v/>
      </c>
      <c r="K827" s="495" t="str">
        <f>IF(基本情報入力シート!R866="","",基本情報入力シート!R866)</f>
        <v/>
      </c>
      <c r="L827" s="495" t="str">
        <f>IF(基本情報入力シート!W866="","",基本情報入力シート!W866)</f>
        <v/>
      </c>
      <c r="M827" s="503" t="str">
        <f>IF(基本情報入力シート!X866="","",基本情報入力シート!X866)</f>
        <v/>
      </c>
      <c r="N827" s="513" t="str">
        <f>IF(基本情報入力シート!Y866="","",基本情報入力シート!Y866)</f>
        <v/>
      </c>
      <c r="O827" s="606"/>
      <c r="P827" s="610"/>
      <c r="Q827" s="610"/>
      <c r="R827" s="614" t="e">
        <v>#N/A</v>
      </c>
      <c r="S827" s="618"/>
      <c r="T827" s="623"/>
      <c r="U827" s="623"/>
      <c r="V827" s="627" t="e">
        <v>#N/A</v>
      </c>
      <c r="W827" s="634"/>
      <c r="X827" s="638"/>
      <c r="Y827" s="614" t="e">
        <v>#N/A</v>
      </c>
      <c r="Z827" s="614"/>
      <c r="AA827" s="618"/>
      <c r="AB827" s="637"/>
      <c r="AC827" s="651" t="e">
        <v>#N/A</v>
      </c>
      <c r="AD827" s="653" t="str">
        <f t="shared" si="24"/>
        <v/>
      </c>
      <c r="AE827" s="583" t="str">
        <f t="shared" si="25"/>
        <v/>
      </c>
      <c r="AF827" s="654" t="str">
        <f>IF(O827="","",'別紙様式3-2（４・５月）'!O829&amp;'別紙様式3-2（４・５月）'!P829&amp;'別紙様式3-2（４・５月）'!Q829&amp;"から"&amp;O827)</f>
        <v/>
      </c>
      <c r="AG827" s="654" t="str">
        <f>IF(OR(W827="",W827="―"),"",'別紙様式3-2（４・５月）'!O829&amp;'別紙様式3-2（４・５月）'!P829&amp;'別紙様式3-2（４・５月）'!Q829&amp;"から"&amp;W827)</f>
        <v/>
      </c>
    </row>
    <row r="828" spans="1:33" ht="24.9" customHeight="1">
      <c r="A828" s="592">
        <v>815</v>
      </c>
      <c r="B828" s="488" t="str">
        <f>IF(基本情報入力シート!C867="","",基本情報入力シート!C867)</f>
        <v/>
      </c>
      <c r="C828" s="488"/>
      <c r="D828" s="488"/>
      <c r="E828" s="488"/>
      <c r="F828" s="488"/>
      <c r="G828" s="488"/>
      <c r="H828" s="488"/>
      <c r="I828" s="488"/>
      <c r="J828" s="495" t="str">
        <f>IF(基本情報入力シート!M867="","",基本情報入力シート!M867)</f>
        <v/>
      </c>
      <c r="K828" s="495" t="str">
        <f>IF(基本情報入力シート!R867="","",基本情報入力シート!R867)</f>
        <v/>
      </c>
      <c r="L828" s="495" t="str">
        <f>IF(基本情報入力シート!W867="","",基本情報入力シート!W867)</f>
        <v/>
      </c>
      <c r="M828" s="503" t="str">
        <f>IF(基本情報入力シート!X867="","",基本情報入力シート!X867)</f>
        <v/>
      </c>
      <c r="N828" s="513" t="str">
        <f>IF(基本情報入力シート!Y867="","",基本情報入力シート!Y867)</f>
        <v/>
      </c>
      <c r="O828" s="606"/>
      <c r="P828" s="610"/>
      <c r="Q828" s="610"/>
      <c r="R828" s="614" t="e">
        <v>#N/A</v>
      </c>
      <c r="S828" s="618"/>
      <c r="T828" s="623"/>
      <c r="U828" s="623"/>
      <c r="V828" s="627" t="e">
        <v>#N/A</v>
      </c>
      <c r="W828" s="634"/>
      <c r="X828" s="638"/>
      <c r="Y828" s="614" t="e">
        <v>#N/A</v>
      </c>
      <c r="Z828" s="614"/>
      <c r="AA828" s="618"/>
      <c r="AB828" s="637"/>
      <c r="AC828" s="651" t="e">
        <v>#N/A</v>
      </c>
      <c r="AD828" s="653" t="str">
        <f t="shared" si="24"/>
        <v/>
      </c>
      <c r="AE828" s="583" t="str">
        <f t="shared" si="25"/>
        <v/>
      </c>
      <c r="AF828" s="654" t="str">
        <f>IF(O828="","",'別紙様式3-2（４・５月）'!O830&amp;'別紙様式3-2（４・５月）'!P830&amp;'別紙様式3-2（４・５月）'!Q830&amp;"から"&amp;O828)</f>
        <v/>
      </c>
      <c r="AG828" s="654" t="str">
        <f>IF(OR(W828="",W828="―"),"",'別紙様式3-2（４・５月）'!O830&amp;'別紙様式3-2（４・５月）'!P830&amp;'別紙様式3-2（４・５月）'!Q830&amp;"から"&amp;W828)</f>
        <v/>
      </c>
    </row>
    <row r="829" spans="1:33" ht="24.9" customHeight="1">
      <c r="A829" s="592">
        <v>816</v>
      </c>
      <c r="B829" s="488" t="str">
        <f>IF(基本情報入力シート!C868="","",基本情報入力シート!C868)</f>
        <v/>
      </c>
      <c r="C829" s="488"/>
      <c r="D829" s="488"/>
      <c r="E829" s="488"/>
      <c r="F829" s="488"/>
      <c r="G829" s="488"/>
      <c r="H829" s="488"/>
      <c r="I829" s="488"/>
      <c r="J829" s="495" t="str">
        <f>IF(基本情報入力シート!M868="","",基本情報入力シート!M868)</f>
        <v/>
      </c>
      <c r="K829" s="495" t="str">
        <f>IF(基本情報入力シート!R868="","",基本情報入力シート!R868)</f>
        <v/>
      </c>
      <c r="L829" s="495" t="str">
        <f>IF(基本情報入力シート!W868="","",基本情報入力シート!W868)</f>
        <v/>
      </c>
      <c r="M829" s="503" t="str">
        <f>IF(基本情報入力シート!X868="","",基本情報入力シート!X868)</f>
        <v/>
      </c>
      <c r="N829" s="513" t="str">
        <f>IF(基本情報入力シート!Y868="","",基本情報入力シート!Y868)</f>
        <v/>
      </c>
      <c r="O829" s="606"/>
      <c r="P829" s="610"/>
      <c r="Q829" s="610"/>
      <c r="R829" s="614" t="e">
        <v>#N/A</v>
      </c>
      <c r="S829" s="618"/>
      <c r="T829" s="623"/>
      <c r="U829" s="623"/>
      <c r="V829" s="627" t="e">
        <v>#N/A</v>
      </c>
      <c r="W829" s="634"/>
      <c r="X829" s="638"/>
      <c r="Y829" s="614" t="e">
        <v>#N/A</v>
      </c>
      <c r="Z829" s="614"/>
      <c r="AA829" s="618"/>
      <c r="AB829" s="637"/>
      <c r="AC829" s="651" t="e">
        <v>#N/A</v>
      </c>
      <c r="AD829" s="653" t="str">
        <f t="shared" si="24"/>
        <v/>
      </c>
      <c r="AE829" s="583" t="str">
        <f t="shared" si="25"/>
        <v/>
      </c>
      <c r="AF829" s="654" t="str">
        <f>IF(O829="","",'別紙様式3-2（４・５月）'!O831&amp;'別紙様式3-2（４・５月）'!P831&amp;'別紙様式3-2（４・５月）'!Q831&amp;"から"&amp;O829)</f>
        <v/>
      </c>
      <c r="AG829" s="654" t="str">
        <f>IF(OR(W829="",W829="―"),"",'別紙様式3-2（４・５月）'!O831&amp;'別紙様式3-2（４・５月）'!P831&amp;'別紙様式3-2（４・５月）'!Q831&amp;"から"&amp;W829)</f>
        <v/>
      </c>
    </row>
    <row r="830" spans="1:33" ht="24.9" customHeight="1">
      <c r="A830" s="592">
        <v>817</v>
      </c>
      <c r="B830" s="488" t="str">
        <f>IF(基本情報入力シート!C869="","",基本情報入力シート!C869)</f>
        <v/>
      </c>
      <c r="C830" s="488"/>
      <c r="D830" s="488"/>
      <c r="E830" s="488"/>
      <c r="F830" s="488"/>
      <c r="G830" s="488"/>
      <c r="H830" s="488"/>
      <c r="I830" s="488"/>
      <c r="J830" s="495" t="str">
        <f>IF(基本情報入力シート!M869="","",基本情報入力シート!M869)</f>
        <v/>
      </c>
      <c r="K830" s="495" t="str">
        <f>IF(基本情報入力シート!R869="","",基本情報入力シート!R869)</f>
        <v/>
      </c>
      <c r="L830" s="495" t="str">
        <f>IF(基本情報入力シート!W869="","",基本情報入力シート!W869)</f>
        <v/>
      </c>
      <c r="M830" s="503" t="str">
        <f>IF(基本情報入力シート!X869="","",基本情報入力シート!X869)</f>
        <v/>
      </c>
      <c r="N830" s="513" t="str">
        <f>IF(基本情報入力シート!Y869="","",基本情報入力シート!Y869)</f>
        <v/>
      </c>
      <c r="O830" s="606"/>
      <c r="P830" s="610"/>
      <c r="Q830" s="610"/>
      <c r="R830" s="614" t="e">
        <v>#N/A</v>
      </c>
      <c r="S830" s="618"/>
      <c r="T830" s="623"/>
      <c r="U830" s="623"/>
      <c r="V830" s="627" t="e">
        <v>#N/A</v>
      </c>
      <c r="W830" s="634"/>
      <c r="X830" s="638"/>
      <c r="Y830" s="614" t="e">
        <v>#N/A</v>
      </c>
      <c r="Z830" s="614"/>
      <c r="AA830" s="618"/>
      <c r="AB830" s="637"/>
      <c r="AC830" s="651" t="e">
        <v>#N/A</v>
      </c>
      <c r="AD830" s="653" t="str">
        <f t="shared" si="24"/>
        <v/>
      </c>
      <c r="AE830" s="583" t="str">
        <f t="shared" si="25"/>
        <v/>
      </c>
      <c r="AF830" s="654" t="str">
        <f>IF(O830="","",'別紙様式3-2（４・５月）'!O832&amp;'別紙様式3-2（４・５月）'!P832&amp;'別紙様式3-2（４・５月）'!Q832&amp;"から"&amp;O830)</f>
        <v/>
      </c>
      <c r="AG830" s="654" t="str">
        <f>IF(OR(W830="",W830="―"),"",'別紙様式3-2（４・５月）'!O832&amp;'別紙様式3-2（４・５月）'!P832&amp;'別紙様式3-2（４・５月）'!Q832&amp;"から"&amp;W830)</f>
        <v/>
      </c>
    </row>
    <row r="831" spans="1:33" ht="24.9" customHeight="1">
      <c r="A831" s="592">
        <v>818</v>
      </c>
      <c r="B831" s="488" t="str">
        <f>IF(基本情報入力シート!C870="","",基本情報入力シート!C870)</f>
        <v/>
      </c>
      <c r="C831" s="488"/>
      <c r="D831" s="488"/>
      <c r="E831" s="488"/>
      <c r="F831" s="488"/>
      <c r="G831" s="488"/>
      <c r="H831" s="488"/>
      <c r="I831" s="488"/>
      <c r="J831" s="495" t="str">
        <f>IF(基本情報入力シート!M870="","",基本情報入力シート!M870)</f>
        <v/>
      </c>
      <c r="K831" s="495" t="str">
        <f>IF(基本情報入力シート!R870="","",基本情報入力シート!R870)</f>
        <v/>
      </c>
      <c r="L831" s="495" t="str">
        <f>IF(基本情報入力シート!W870="","",基本情報入力シート!W870)</f>
        <v/>
      </c>
      <c r="M831" s="503" t="str">
        <f>IF(基本情報入力シート!X870="","",基本情報入力シート!X870)</f>
        <v/>
      </c>
      <c r="N831" s="513" t="str">
        <f>IF(基本情報入力シート!Y870="","",基本情報入力シート!Y870)</f>
        <v/>
      </c>
      <c r="O831" s="606"/>
      <c r="P831" s="610"/>
      <c r="Q831" s="610"/>
      <c r="R831" s="614" t="e">
        <v>#N/A</v>
      </c>
      <c r="S831" s="618"/>
      <c r="T831" s="623"/>
      <c r="U831" s="623"/>
      <c r="V831" s="627" t="e">
        <v>#N/A</v>
      </c>
      <c r="W831" s="634"/>
      <c r="X831" s="638"/>
      <c r="Y831" s="614" t="e">
        <v>#N/A</v>
      </c>
      <c r="Z831" s="614"/>
      <c r="AA831" s="618"/>
      <c r="AB831" s="637"/>
      <c r="AC831" s="651" t="e">
        <v>#N/A</v>
      </c>
      <c r="AD831" s="653" t="str">
        <f t="shared" si="24"/>
        <v/>
      </c>
      <c r="AE831" s="583" t="str">
        <f t="shared" si="25"/>
        <v/>
      </c>
      <c r="AF831" s="654" t="str">
        <f>IF(O831="","",'別紙様式3-2（４・５月）'!O833&amp;'別紙様式3-2（４・５月）'!P833&amp;'別紙様式3-2（４・５月）'!Q833&amp;"から"&amp;O831)</f>
        <v/>
      </c>
      <c r="AG831" s="654" t="str">
        <f>IF(OR(W831="",W831="―"),"",'別紙様式3-2（４・５月）'!O833&amp;'別紙様式3-2（４・５月）'!P833&amp;'別紙様式3-2（４・５月）'!Q833&amp;"から"&amp;W831)</f>
        <v/>
      </c>
    </row>
    <row r="832" spans="1:33" ht="24.9" customHeight="1">
      <c r="A832" s="592">
        <v>819</v>
      </c>
      <c r="B832" s="488" t="str">
        <f>IF(基本情報入力シート!C871="","",基本情報入力シート!C871)</f>
        <v/>
      </c>
      <c r="C832" s="488"/>
      <c r="D832" s="488"/>
      <c r="E832" s="488"/>
      <c r="F832" s="488"/>
      <c r="G832" s="488"/>
      <c r="H832" s="488"/>
      <c r="I832" s="488"/>
      <c r="J832" s="495" t="str">
        <f>IF(基本情報入力シート!M871="","",基本情報入力シート!M871)</f>
        <v/>
      </c>
      <c r="K832" s="495" t="str">
        <f>IF(基本情報入力シート!R871="","",基本情報入力シート!R871)</f>
        <v/>
      </c>
      <c r="L832" s="495" t="str">
        <f>IF(基本情報入力シート!W871="","",基本情報入力シート!W871)</f>
        <v/>
      </c>
      <c r="M832" s="503" t="str">
        <f>IF(基本情報入力シート!X871="","",基本情報入力シート!X871)</f>
        <v/>
      </c>
      <c r="N832" s="513" t="str">
        <f>IF(基本情報入力シート!Y871="","",基本情報入力シート!Y871)</f>
        <v/>
      </c>
      <c r="O832" s="606"/>
      <c r="P832" s="610"/>
      <c r="Q832" s="610"/>
      <c r="R832" s="614" t="e">
        <v>#N/A</v>
      </c>
      <c r="S832" s="618"/>
      <c r="T832" s="623"/>
      <c r="U832" s="623"/>
      <c r="V832" s="627" t="e">
        <v>#N/A</v>
      </c>
      <c r="W832" s="634"/>
      <c r="X832" s="638"/>
      <c r="Y832" s="614" t="e">
        <v>#N/A</v>
      </c>
      <c r="Z832" s="614"/>
      <c r="AA832" s="618"/>
      <c r="AB832" s="637"/>
      <c r="AC832" s="651" t="e">
        <v>#N/A</v>
      </c>
      <c r="AD832" s="653" t="str">
        <f t="shared" si="24"/>
        <v/>
      </c>
      <c r="AE832" s="583" t="str">
        <f t="shared" si="25"/>
        <v/>
      </c>
      <c r="AF832" s="654" t="str">
        <f>IF(O832="","",'別紙様式3-2（４・５月）'!O834&amp;'別紙様式3-2（４・５月）'!P834&amp;'別紙様式3-2（４・５月）'!Q834&amp;"から"&amp;O832)</f>
        <v/>
      </c>
      <c r="AG832" s="654" t="str">
        <f>IF(OR(W832="",W832="―"),"",'別紙様式3-2（４・５月）'!O834&amp;'別紙様式3-2（４・５月）'!P834&amp;'別紙様式3-2（４・５月）'!Q834&amp;"から"&amp;W832)</f>
        <v/>
      </c>
    </row>
    <row r="833" spans="1:33" ht="24.9" customHeight="1">
      <c r="A833" s="592">
        <v>820</v>
      </c>
      <c r="B833" s="488" t="str">
        <f>IF(基本情報入力シート!C872="","",基本情報入力シート!C872)</f>
        <v/>
      </c>
      <c r="C833" s="488"/>
      <c r="D833" s="488"/>
      <c r="E833" s="488"/>
      <c r="F833" s="488"/>
      <c r="G833" s="488"/>
      <c r="H833" s="488"/>
      <c r="I833" s="488"/>
      <c r="J833" s="495" t="str">
        <f>IF(基本情報入力シート!M872="","",基本情報入力シート!M872)</f>
        <v/>
      </c>
      <c r="K833" s="495" t="str">
        <f>IF(基本情報入力シート!R872="","",基本情報入力シート!R872)</f>
        <v/>
      </c>
      <c r="L833" s="495" t="str">
        <f>IF(基本情報入力シート!W872="","",基本情報入力シート!W872)</f>
        <v/>
      </c>
      <c r="M833" s="503" t="str">
        <f>IF(基本情報入力シート!X872="","",基本情報入力シート!X872)</f>
        <v/>
      </c>
      <c r="N833" s="513" t="str">
        <f>IF(基本情報入力シート!Y872="","",基本情報入力シート!Y872)</f>
        <v/>
      </c>
      <c r="O833" s="606"/>
      <c r="P833" s="610"/>
      <c r="Q833" s="610"/>
      <c r="R833" s="614" t="e">
        <v>#N/A</v>
      </c>
      <c r="S833" s="618"/>
      <c r="T833" s="623"/>
      <c r="U833" s="623"/>
      <c r="V833" s="627" t="e">
        <v>#N/A</v>
      </c>
      <c r="W833" s="634"/>
      <c r="X833" s="638"/>
      <c r="Y833" s="614" t="e">
        <v>#N/A</v>
      </c>
      <c r="Z833" s="614"/>
      <c r="AA833" s="618"/>
      <c r="AB833" s="637"/>
      <c r="AC833" s="651" t="e">
        <v>#N/A</v>
      </c>
      <c r="AD833" s="653" t="str">
        <f t="shared" si="24"/>
        <v/>
      </c>
      <c r="AE833" s="583" t="str">
        <f t="shared" si="25"/>
        <v/>
      </c>
      <c r="AF833" s="654" t="str">
        <f>IF(O833="","",'別紙様式3-2（４・５月）'!O835&amp;'別紙様式3-2（４・５月）'!P835&amp;'別紙様式3-2（４・５月）'!Q835&amp;"から"&amp;O833)</f>
        <v/>
      </c>
      <c r="AG833" s="654" t="str">
        <f>IF(OR(W833="",W833="―"),"",'別紙様式3-2（４・５月）'!O835&amp;'別紙様式3-2（４・５月）'!P835&amp;'別紙様式3-2（４・５月）'!Q835&amp;"から"&amp;W833)</f>
        <v/>
      </c>
    </row>
    <row r="834" spans="1:33" ht="24.9" customHeight="1">
      <c r="A834" s="592">
        <v>821</v>
      </c>
      <c r="B834" s="488" t="str">
        <f>IF(基本情報入力シート!C873="","",基本情報入力シート!C873)</f>
        <v/>
      </c>
      <c r="C834" s="488"/>
      <c r="D834" s="488"/>
      <c r="E834" s="488"/>
      <c r="F834" s="488"/>
      <c r="G834" s="488"/>
      <c r="H834" s="488"/>
      <c r="I834" s="488"/>
      <c r="J834" s="495" t="str">
        <f>IF(基本情報入力シート!M873="","",基本情報入力シート!M873)</f>
        <v/>
      </c>
      <c r="K834" s="495" t="str">
        <f>IF(基本情報入力シート!R873="","",基本情報入力シート!R873)</f>
        <v/>
      </c>
      <c r="L834" s="495" t="str">
        <f>IF(基本情報入力シート!W873="","",基本情報入力シート!W873)</f>
        <v/>
      </c>
      <c r="M834" s="503" t="str">
        <f>IF(基本情報入力シート!X873="","",基本情報入力シート!X873)</f>
        <v/>
      </c>
      <c r="N834" s="513" t="str">
        <f>IF(基本情報入力シート!Y873="","",基本情報入力シート!Y873)</f>
        <v/>
      </c>
      <c r="O834" s="606"/>
      <c r="P834" s="610"/>
      <c r="Q834" s="610"/>
      <c r="R834" s="614" t="e">
        <v>#N/A</v>
      </c>
      <c r="S834" s="618"/>
      <c r="T834" s="623"/>
      <c r="U834" s="623"/>
      <c r="V834" s="627" t="e">
        <v>#N/A</v>
      </c>
      <c r="W834" s="634"/>
      <c r="X834" s="638"/>
      <c r="Y834" s="614" t="e">
        <v>#N/A</v>
      </c>
      <c r="Z834" s="614"/>
      <c r="AA834" s="618"/>
      <c r="AB834" s="637"/>
      <c r="AC834" s="651" t="e">
        <v>#N/A</v>
      </c>
      <c r="AD834" s="653" t="str">
        <f t="shared" si="24"/>
        <v/>
      </c>
      <c r="AE834" s="583" t="str">
        <f t="shared" si="25"/>
        <v/>
      </c>
      <c r="AF834" s="654" t="str">
        <f>IF(O834="","",'別紙様式3-2（４・５月）'!O836&amp;'別紙様式3-2（４・５月）'!P836&amp;'別紙様式3-2（４・５月）'!Q836&amp;"から"&amp;O834)</f>
        <v/>
      </c>
      <c r="AG834" s="654" t="str">
        <f>IF(OR(W834="",W834="―"),"",'別紙様式3-2（４・５月）'!O836&amp;'別紙様式3-2（４・５月）'!P836&amp;'別紙様式3-2（４・５月）'!Q836&amp;"から"&amp;W834)</f>
        <v/>
      </c>
    </row>
    <row r="835" spans="1:33" ht="24.9" customHeight="1">
      <c r="A835" s="592">
        <v>822</v>
      </c>
      <c r="B835" s="488" t="str">
        <f>IF(基本情報入力シート!C874="","",基本情報入力シート!C874)</f>
        <v/>
      </c>
      <c r="C835" s="488"/>
      <c r="D835" s="488"/>
      <c r="E835" s="488"/>
      <c r="F835" s="488"/>
      <c r="G835" s="488"/>
      <c r="H835" s="488"/>
      <c r="I835" s="488"/>
      <c r="J835" s="495" t="str">
        <f>IF(基本情報入力シート!M874="","",基本情報入力シート!M874)</f>
        <v/>
      </c>
      <c r="K835" s="495" t="str">
        <f>IF(基本情報入力シート!R874="","",基本情報入力シート!R874)</f>
        <v/>
      </c>
      <c r="L835" s="495" t="str">
        <f>IF(基本情報入力シート!W874="","",基本情報入力シート!W874)</f>
        <v/>
      </c>
      <c r="M835" s="503" t="str">
        <f>IF(基本情報入力シート!X874="","",基本情報入力シート!X874)</f>
        <v/>
      </c>
      <c r="N835" s="513" t="str">
        <f>IF(基本情報入力シート!Y874="","",基本情報入力シート!Y874)</f>
        <v/>
      </c>
      <c r="O835" s="606"/>
      <c r="P835" s="610"/>
      <c r="Q835" s="610"/>
      <c r="R835" s="614" t="e">
        <v>#N/A</v>
      </c>
      <c r="S835" s="618"/>
      <c r="T835" s="623"/>
      <c r="U835" s="623"/>
      <c r="V835" s="627" t="e">
        <v>#N/A</v>
      </c>
      <c r="W835" s="634"/>
      <c r="X835" s="638"/>
      <c r="Y835" s="614" t="e">
        <v>#N/A</v>
      </c>
      <c r="Z835" s="614"/>
      <c r="AA835" s="618"/>
      <c r="AB835" s="637"/>
      <c r="AC835" s="651" t="e">
        <v>#N/A</v>
      </c>
      <c r="AD835" s="653" t="str">
        <f t="shared" si="24"/>
        <v/>
      </c>
      <c r="AE835" s="583" t="str">
        <f t="shared" si="25"/>
        <v/>
      </c>
      <c r="AF835" s="654" t="str">
        <f>IF(O835="","",'別紙様式3-2（４・５月）'!O837&amp;'別紙様式3-2（４・５月）'!P837&amp;'別紙様式3-2（４・５月）'!Q837&amp;"から"&amp;O835)</f>
        <v/>
      </c>
      <c r="AG835" s="654" t="str">
        <f>IF(OR(W835="",W835="―"),"",'別紙様式3-2（４・５月）'!O837&amp;'別紙様式3-2（４・５月）'!P837&amp;'別紙様式3-2（４・５月）'!Q837&amp;"から"&amp;W835)</f>
        <v/>
      </c>
    </row>
    <row r="836" spans="1:33" ht="24.9" customHeight="1">
      <c r="A836" s="592">
        <v>823</v>
      </c>
      <c r="B836" s="488" t="str">
        <f>IF(基本情報入力シート!C875="","",基本情報入力シート!C875)</f>
        <v/>
      </c>
      <c r="C836" s="488"/>
      <c r="D836" s="488"/>
      <c r="E836" s="488"/>
      <c r="F836" s="488"/>
      <c r="G836" s="488"/>
      <c r="H836" s="488"/>
      <c r="I836" s="488"/>
      <c r="J836" s="495" t="str">
        <f>IF(基本情報入力シート!M875="","",基本情報入力シート!M875)</f>
        <v/>
      </c>
      <c r="K836" s="495" t="str">
        <f>IF(基本情報入力シート!R875="","",基本情報入力シート!R875)</f>
        <v/>
      </c>
      <c r="L836" s="495" t="str">
        <f>IF(基本情報入力シート!W875="","",基本情報入力シート!W875)</f>
        <v/>
      </c>
      <c r="M836" s="503" t="str">
        <f>IF(基本情報入力シート!X875="","",基本情報入力シート!X875)</f>
        <v/>
      </c>
      <c r="N836" s="513" t="str">
        <f>IF(基本情報入力シート!Y875="","",基本情報入力シート!Y875)</f>
        <v/>
      </c>
      <c r="O836" s="606"/>
      <c r="P836" s="610"/>
      <c r="Q836" s="610"/>
      <c r="R836" s="614" t="e">
        <v>#N/A</v>
      </c>
      <c r="S836" s="618"/>
      <c r="T836" s="623"/>
      <c r="U836" s="623"/>
      <c r="V836" s="627" t="e">
        <v>#N/A</v>
      </c>
      <c r="W836" s="634"/>
      <c r="X836" s="638"/>
      <c r="Y836" s="614" t="e">
        <v>#N/A</v>
      </c>
      <c r="Z836" s="614"/>
      <c r="AA836" s="618"/>
      <c r="AB836" s="637"/>
      <c r="AC836" s="651" t="e">
        <v>#N/A</v>
      </c>
      <c r="AD836" s="653" t="str">
        <f t="shared" si="24"/>
        <v/>
      </c>
      <c r="AE836" s="583" t="str">
        <f t="shared" si="25"/>
        <v/>
      </c>
      <c r="AF836" s="654" t="str">
        <f>IF(O836="","",'別紙様式3-2（４・５月）'!O838&amp;'別紙様式3-2（４・５月）'!P838&amp;'別紙様式3-2（４・５月）'!Q838&amp;"から"&amp;O836)</f>
        <v/>
      </c>
      <c r="AG836" s="654" t="str">
        <f>IF(OR(W836="",W836="―"),"",'別紙様式3-2（４・５月）'!O838&amp;'別紙様式3-2（４・５月）'!P838&amp;'別紙様式3-2（４・５月）'!Q838&amp;"から"&amp;W836)</f>
        <v/>
      </c>
    </row>
    <row r="837" spans="1:33" ht="24.9" customHeight="1">
      <c r="A837" s="592">
        <v>824</v>
      </c>
      <c r="B837" s="488" t="str">
        <f>IF(基本情報入力シート!C876="","",基本情報入力シート!C876)</f>
        <v/>
      </c>
      <c r="C837" s="488"/>
      <c r="D837" s="488"/>
      <c r="E837" s="488"/>
      <c r="F837" s="488"/>
      <c r="G837" s="488"/>
      <c r="H837" s="488"/>
      <c r="I837" s="488"/>
      <c r="J837" s="495" t="str">
        <f>IF(基本情報入力シート!M876="","",基本情報入力シート!M876)</f>
        <v/>
      </c>
      <c r="K837" s="495" t="str">
        <f>IF(基本情報入力シート!R876="","",基本情報入力シート!R876)</f>
        <v/>
      </c>
      <c r="L837" s="495" t="str">
        <f>IF(基本情報入力シート!W876="","",基本情報入力シート!W876)</f>
        <v/>
      </c>
      <c r="M837" s="503" t="str">
        <f>IF(基本情報入力シート!X876="","",基本情報入力シート!X876)</f>
        <v/>
      </c>
      <c r="N837" s="513" t="str">
        <f>IF(基本情報入力シート!Y876="","",基本情報入力シート!Y876)</f>
        <v/>
      </c>
      <c r="O837" s="606"/>
      <c r="P837" s="610"/>
      <c r="Q837" s="610"/>
      <c r="R837" s="614" t="e">
        <v>#N/A</v>
      </c>
      <c r="S837" s="618"/>
      <c r="T837" s="623"/>
      <c r="U837" s="623"/>
      <c r="V837" s="627" t="e">
        <v>#N/A</v>
      </c>
      <c r="W837" s="634"/>
      <c r="X837" s="638"/>
      <c r="Y837" s="614" t="e">
        <v>#N/A</v>
      </c>
      <c r="Z837" s="614"/>
      <c r="AA837" s="618"/>
      <c r="AB837" s="637"/>
      <c r="AC837" s="651" t="e">
        <v>#N/A</v>
      </c>
      <c r="AD837" s="653" t="str">
        <f t="shared" si="24"/>
        <v/>
      </c>
      <c r="AE837" s="583" t="str">
        <f t="shared" si="25"/>
        <v/>
      </c>
      <c r="AF837" s="654" t="str">
        <f>IF(O837="","",'別紙様式3-2（４・５月）'!O839&amp;'別紙様式3-2（４・５月）'!P839&amp;'別紙様式3-2（４・５月）'!Q839&amp;"から"&amp;O837)</f>
        <v/>
      </c>
      <c r="AG837" s="654" t="str">
        <f>IF(OR(W837="",W837="―"),"",'別紙様式3-2（４・５月）'!O839&amp;'別紙様式3-2（４・５月）'!P839&amp;'別紙様式3-2（４・５月）'!Q839&amp;"から"&amp;W837)</f>
        <v/>
      </c>
    </row>
    <row r="838" spans="1:33" ht="24.9" customHeight="1">
      <c r="A838" s="592">
        <v>825</v>
      </c>
      <c r="B838" s="488" t="str">
        <f>IF(基本情報入力シート!C877="","",基本情報入力シート!C877)</f>
        <v/>
      </c>
      <c r="C838" s="488"/>
      <c r="D838" s="488"/>
      <c r="E838" s="488"/>
      <c r="F838" s="488"/>
      <c r="G838" s="488"/>
      <c r="H838" s="488"/>
      <c r="I838" s="488"/>
      <c r="J838" s="495" t="str">
        <f>IF(基本情報入力シート!M877="","",基本情報入力シート!M877)</f>
        <v/>
      </c>
      <c r="K838" s="495" t="str">
        <f>IF(基本情報入力シート!R877="","",基本情報入力シート!R877)</f>
        <v/>
      </c>
      <c r="L838" s="495" t="str">
        <f>IF(基本情報入力シート!W877="","",基本情報入力シート!W877)</f>
        <v/>
      </c>
      <c r="M838" s="503" t="str">
        <f>IF(基本情報入力シート!X877="","",基本情報入力シート!X877)</f>
        <v/>
      </c>
      <c r="N838" s="513" t="str">
        <f>IF(基本情報入力シート!Y877="","",基本情報入力シート!Y877)</f>
        <v/>
      </c>
      <c r="O838" s="606"/>
      <c r="P838" s="610"/>
      <c r="Q838" s="610"/>
      <c r="R838" s="614" t="e">
        <v>#N/A</v>
      </c>
      <c r="S838" s="618"/>
      <c r="T838" s="623"/>
      <c r="U838" s="623"/>
      <c r="V838" s="627" t="e">
        <v>#N/A</v>
      </c>
      <c r="W838" s="634"/>
      <c r="X838" s="638"/>
      <c r="Y838" s="614" t="e">
        <v>#N/A</v>
      </c>
      <c r="Z838" s="614"/>
      <c r="AA838" s="618"/>
      <c r="AB838" s="637"/>
      <c r="AC838" s="651" t="e">
        <v>#N/A</v>
      </c>
      <c r="AD838" s="653" t="str">
        <f t="shared" si="24"/>
        <v/>
      </c>
      <c r="AE838" s="583" t="str">
        <f t="shared" si="25"/>
        <v/>
      </c>
      <c r="AF838" s="654" t="str">
        <f>IF(O838="","",'別紙様式3-2（４・５月）'!O840&amp;'別紙様式3-2（４・５月）'!P840&amp;'別紙様式3-2（４・５月）'!Q840&amp;"から"&amp;O838)</f>
        <v/>
      </c>
      <c r="AG838" s="654" t="str">
        <f>IF(OR(W838="",W838="―"),"",'別紙様式3-2（４・５月）'!O840&amp;'別紙様式3-2（４・５月）'!P840&amp;'別紙様式3-2（４・５月）'!Q840&amp;"から"&amp;W838)</f>
        <v/>
      </c>
    </row>
    <row r="839" spans="1:33" ht="24.9" customHeight="1">
      <c r="A839" s="592">
        <v>826</v>
      </c>
      <c r="B839" s="488" t="str">
        <f>IF(基本情報入力シート!C878="","",基本情報入力シート!C878)</f>
        <v/>
      </c>
      <c r="C839" s="488"/>
      <c r="D839" s="488"/>
      <c r="E839" s="488"/>
      <c r="F839" s="488"/>
      <c r="G839" s="488"/>
      <c r="H839" s="488"/>
      <c r="I839" s="488"/>
      <c r="J839" s="495" t="str">
        <f>IF(基本情報入力シート!M878="","",基本情報入力シート!M878)</f>
        <v/>
      </c>
      <c r="K839" s="495" t="str">
        <f>IF(基本情報入力シート!R878="","",基本情報入力シート!R878)</f>
        <v/>
      </c>
      <c r="L839" s="495" t="str">
        <f>IF(基本情報入力シート!W878="","",基本情報入力シート!W878)</f>
        <v/>
      </c>
      <c r="M839" s="503" t="str">
        <f>IF(基本情報入力シート!X878="","",基本情報入力シート!X878)</f>
        <v/>
      </c>
      <c r="N839" s="513" t="str">
        <f>IF(基本情報入力シート!Y878="","",基本情報入力シート!Y878)</f>
        <v/>
      </c>
      <c r="O839" s="606"/>
      <c r="P839" s="610"/>
      <c r="Q839" s="610"/>
      <c r="R839" s="614" t="e">
        <v>#N/A</v>
      </c>
      <c r="S839" s="618"/>
      <c r="T839" s="623"/>
      <c r="U839" s="623"/>
      <c r="V839" s="627" t="e">
        <v>#N/A</v>
      </c>
      <c r="W839" s="634"/>
      <c r="X839" s="638"/>
      <c r="Y839" s="614" t="e">
        <v>#N/A</v>
      </c>
      <c r="Z839" s="614"/>
      <c r="AA839" s="618"/>
      <c r="AB839" s="637"/>
      <c r="AC839" s="651" t="e">
        <v>#N/A</v>
      </c>
      <c r="AD839" s="653" t="str">
        <f t="shared" si="24"/>
        <v/>
      </c>
      <c r="AE839" s="583" t="str">
        <f t="shared" si="25"/>
        <v/>
      </c>
      <c r="AF839" s="654" t="str">
        <f>IF(O839="","",'別紙様式3-2（４・５月）'!O841&amp;'別紙様式3-2（４・５月）'!P841&amp;'別紙様式3-2（４・５月）'!Q841&amp;"から"&amp;O839)</f>
        <v/>
      </c>
      <c r="AG839" s="654" t="str">
        <f>IF(OR(W839="",W839="―"),"",'別紙様式3-2（４・５月）'!O841&amp;'別紙様式3-2（４・５月）'!P841&amp;'別紙様式3-2（４・５月）'!Q841&amp;"から"&amp;W839)</f>
        <v/>
      </c>
    </row>
    <row r="840" spans="1:33" ht="24.9" customHeight="1">
      <c r="A840" s="592">
        <v>827</v>
      </c>
      <c r="B840" s="488" t="str">
        <f>IF(基本情報入力シート!C879="","",基本情報入力シート!C879)</f>
        <v/>
      </c>
      <c r="C840" s="488"/>
      <c r="D840" s="488"/>
      <c r="E840" s="488"/>
      <c r="F840" s="488"/>
      <c r="G840" s="488"/>
      <c r="H840" s="488"/>
      <c r="I840" s="488"/>
      <c r="J840" s="495" t="str">
        <f>IF(基本情報入力シート!M879="","",基本情報入力シート!M879)</f>
        <v/>
      </c>
      <c r="K840" s="495" t="str">
        <f>IF(基本情報入力シート!R879="","",基本情報入力シート!R879)</f>
        <v/>
      </c>
      <c r="L840" s="495" t="str">
        <f>IF(基本情報入力シート!W879="","",基本情報入力シート!W879)</f>
        <v/>
      </c>
      <c r="M840" s="503" t="str">
        <f>IF(基本情報入力シート!X879="","",基本情報入力シート!X879)</f>
        <v/>
      </c>
      <c r="N840" s="513" t="str">
        <f>IF(基本情報入力シート!Y879="","",基本情報入力シート!Y879)</f>
        <v/>
      </c>
      <c r="O840" s="606"/>
      <c r="P840" s="610"/>
      <c r="Q840" s="610"/>
      <c r="R840" s="614" t="e">
        <v>#N/A</v>
      </c>
      <c r="S840" s="618"/>
      <c r="T840" s="623"/>
      <c r="U840" s="623"/>
      <c r="V840" s="627" t="e">
        <v>#N/A</v>
      </c>
      <c r="W840" s="634"/>
      <c r="X840" s="638"/>
      <c r="Y840" s="614" t="e">
        <v>#N/A</v>
      </c>
      <c r="Z840" s="614"/>
      <c r="AA840" s="618"/>
      <c r="AB840" s="637"/>
      <c r="AC840" s="651" t="e">
        <v>#N/A</v>
      </c>
      <c r="AD840" s="653" t="str">
        <f t="shared" si="24"/>
        <v/>
      </c>
      <c r="AE840" s="583" t="str">
        <f t="shared" si="25"/>
        <v/>
      </c>
      <c r="AF840" s="654" t="str">
        <f>IF(O840="","",'別紙様式3-2（４・５月）'!O842&amp;'別紙様式3-2（４・５月）'!P842&amp;'別紙様式3-2（４・５月）'!Q842&amp;"から"&amp;O840)</f>
        <v/>
      </c>
      <c r="AG840" s="654" t="str">
        <f>IF(OR(W840="",W840="―"),"",'別紙様式3-2（４・５月）'!O842&amp;'別紙様式3-2（４・５月）'!P842&amp;'別紙様式3-2（４・５月）'!Q842&amp;"から"&amp;W840)</f>
        <v/>
      </c>
    </row>
    <row r="841" spans="1:33" ht="24.9" customHeight="1">
      <c r="A841" s="592">
        <v>828</v>
      </c>
      <c r="B841" s="488" t="str">
        <f>IF(基本情報入力シート!C880="","",基本情報入力シート!C880)</f>
        <v/>
      </c>
      <c r="C841" s="488"/>
      <c r="D841" s="488"/>
      <c r="E841" s="488"/>
      <c r="F841" s="488"/>
      <c r="G841" s="488"/>
      <c r="H841" s="488"/>
      <c r="I841" s="488"/>
      <c r="J841" s="495" t="str">
        <f>IF(基本情報入力シート!M880="","",基本情報入力シート!M880)</f>
        <v/>
      </c>
      <c r="K841" s="495" t="str">
        <f>IF(基本情報入力シート!R880="","",基本情報入力シート!R880)</f>
        <v/>
      </c>
      <c r="L841" s="495" t="str">
        <f>IF(基本情報入力シート!W880="","",基本情報入力シート!W880)</f>
        <v/>
      </c>
      <c r="M841" s="503" t="str">
        <f>IF(基本情報入力シート!X880="","",基本情報入力シート!X880)</f>
        <v/>
      </c>
      <c r="N841" s="513" t="str">
        <f>IF(基本情報入力シート!Y880="","",基本情報入力シート!Y880)</f>
        <v/>
      </c>
      <c r="O841" s="606"/>
      <c r="P841" s="610"/>
      <c r="Q841" s="610"/>
      <c r="R841" s="614" t="e">
        <v>#N/A</v>
      </c>
      <c r="S841" s="618"/>
      <c r="T841" s="623"/>
      <c r="U841" s="623"/>
      <c r="V841" s="627" t="e">
        <v>#N/A</v>
      </c>
      <c r="W841" s="634"/>
      <c r="X841" s="638"/>
      <c r="Y841" s="614" t="e">
        <v>#N/A</v>
      </c>
      <c r="Z841" s="614"/>
      <c r="AA841" s="618"/>
      <c r="AB841" s="637"/>
      <c r="AC841" s="651" t="e">
        <v>#N/A</v>
      </c>
      <c r="AD841" s="653" t="str">
        <f t="shared" si="24"/>
        <v/>
      </c>
      <c r="AE841" s="583" t="str">
        <f t="shared" si="25"/>
        <v/>
      </c>
      <c r="AF841" s="654" t="str">
        <f>IF(O841="","",'別紙様式3-2（４・５月）'!O843&amp;'別紙様式3-2（４・５月）'!P843&amp;'別紙様式3-2（４・５月）'!Q843&amp;"から"&amp;O841)</f>
        <v/>
      </c>
      <c r="AG841" s="654" t="str">
        <f>IF(OR(W841="",W841="―"),"",'別紙様式3-2（４・５月）'!O843&amp;'別紙様式3-2（４・５月）'!P843&amp;'別紙様式3-2（４・５月）'!Q843&amp;"から"&amp;W841)</f>
        <v/>
      </c>
    </row>
    <row r="842" spans="1:33" ht="24.9" customHeight="1">
      <c r="A842" s="592">
        <v>829</v>
      </c>
      <c r="B842" s="488" t="str">
        <f>IF(基本情報入力シート!C881="","",基本情報入力シート!C881)</f>
        <v/>
      </c>
      <c r="C842" s="488"/>
      <c r="D842" s="488"/>
      <c r="E842" s="488"/>
      <c r="F842" s="488"/>
      <c r="G842" s="488"/>
      <c r="H842" s="488"/>
      <c r="I842" s="488"/>
      <c r="J842" s="495" t="str">
        <f>IF(基本情報入力シート!M881="","",基本情報入力シート!M881)</f>
        <v/>
      </c>
      <c r="K842" s="495" t="str">
        <f>IF(基本情報入力シート!R881="","",基本情報入力シート!R881)</f>
        <v/>
      </c>
      <c r="L842" s="495" t="str">
        <f>IF(基本情報入力シート!W881="","",基本情報入力シート!W881)</f>
        <v/>
      </c>
      <c r="M842" s="503" t="str">
        <f>IF(基本情報入力シート!X881="","",基本情報入力シート!X881)</f>
        <v/>
      </c>
      <c r="N842" s="513" t="str">
        <f>IF(基本情報入力シート!Y881="","",基本情報入力シート!Y881)</f>
        <v/>
      </c>
      <c r="O842" s="606"/>
      <c r="P842" s="610"/>
      <c r="Q842" s="610"/>
      <c r="R842" s="614" t="e">
        <v>#N/A</v>
      </c>
      <c r="S842" s="618"/>
      <c r="T842" s="623"/>
      <c r="U842" s="623"/>
      <c r="V842" s="627" t="e">
        <v>#N/A</v>
      </c>
      <c r="W842" s="634"/>
      <c r="X842" s="638"/>
      <c r="Y842" s="614" t="e">
        <v>#N/A</v>
      </c>
      <c r="Z842" s="614"/>
      <c r="AA842" s="618"/>
      <c r="AB842" s="637"/>
      <c r="AC842" s="651" t="e">
        <v>#N/A</v>
      </c>
      <c r="AD842" s="653" t="str">
        <f t="shared" si="24"/>
        <v/>
      </c>
      <c r="AE842" s="583" t="str">
        <f t="shared" si="25"/>
        <v/>
      </c>
      <c r="AF842" s="654" t="str">
        <f>IF(O842="","",'別紙様式3-2（４・５月）'!O844&amp;'別紙様式3-2（４・５月）'!P844&amp;'別紙様式3-2（４・５月）'!Q844&amp;"から"&amp;O842)</f>
        <v/>
      </c>
      <c r="AG842" s="654" t="str">
        <f>IF(OR(W842="",W842="―"),"",'別紙様式3-2（４・５月）'!O844&amp;'別紙様式3-2（４・５月）'!P844&amp;'別紙様式3-2（４・５月）'!Q844&amp;"から"&amp;W842)</f>
        <v/>
      </c>
    </row>
    <row r="843" spans="1:33" ht="24.9" customHeight="1">
      <c r="A843" s="592">
        <v>830</v>
      </c>
      <c r="B843" s="488" t="str">
        <f>IF(基本情報入力シート!C882="","",基本情報入力シート!C882)</f>
        <v/>
      </c>
      <c r="C843" s="488"/>
      <c r="D843" s="488"/>
      <c r="E843" s="488"/>
      <c r="F843" s="488"/>
      <c r="G843" s="488"/>
      <c r="H843" s="488"/>
      <c r="I843" s="488"/>
      <c r="J843" s="495" t="str">
        <f>IF(基本情報入力シート!M882="","",基本情報入力シート!M882)</f>
        <v/>
      </c>
      <c r="K843" s="495" t="str">
        <f>IF(基本情報入力シート!R882="","",基本情報入力シート!R882)</f>
        <v/>
      </c>
      <c r="L843" s="495" t="str">
        <f>IF(基本情報入力シート!W882="","",基本情報入力シート!W882)</f>
        <v/>
      </c>
      <c r="M843" s="503" t="str">
        <f>IF(基本情報入力シート!X882="","",基本情報入力シート!X882)</f>
        <v/>
      </c>
      <c r="N843" s="513" t="str">
        <f>IF(基本情報入力シート!Y882="","",基本情報入力シート!Y882)</f>
        <v/>
      </c>
      <c r="O843" s="606"/>
      <c r="P843" s="610"/>
      <c r="Q843" s="610"/>
      <c r="R843" s="614" t="e">
        <v>#N/A</v>
      </c>
      <c r="S843" s="618"/>
      <c r="T843" s="623"/>
      <c r="U843" s="623"/>
      <c r="V843" s="627" t="e">
        <v>#N/A</v>
      </c>
      <c r="W843" s="634"/>
      <c r="X843" s="638"/>
      <c r="Y843" s="614" t="e">
        <v>#N/A</v>
      </c>
      <c r="Z843" s="614"/>
      <c r="AA843" s="618"/>
      <c r="AB843" s="637"/>
      <c r="AC843" s="651" t="e">
        <v>#N/A</v>
      </c>
      <c r="AD843" s="653" t="str">
        <f t="shared" si="24"/>
        <v/>
      </c>
      <c r="AE843" s="583" t="str">
        <f t="shared" si="25"/>
        <v/>
      </c>
      <c r="AF843" s="654" t="str">
        <f>IF(O843="","",'別紙様式3-2（４・５月）'!O845&amp;'別紙様式3-2（４・５月）'!P845&amp;'別紙様式3-2（４・５月）'!Q845&amp;"から"&amp;O843)</f>
        <v/>
      </c>
      <c r="AG843" s="654" t="str">
        <f>IF(OR(W843="",W843="―"),"",'別紙様式3-2（４・５月）'!O845&amp;'別紙様式3-2（４・５月）'!P845&amp;'別紙様式3-2（４・５月）'!Q845&amp;"から"&amp;W843)</f>
        <v/>
      </c>
    </row>
    <row r="844" spans="1:33" ht="24.9" customHeight="1">
      <c r="A844" s="592">
        <v>831</v>
      </c>
      <c r="B844" s="488" t="str">
        <f>IF(基本情報入力シート!C883="","",基本情報入力シート!C883)</f>
        <v/>
      </c>
      <c r="C844" s="488"/>
      <c r="D844" s="488"/>
      <c r="E844" s="488"/>
      <c r="F844" s="488"/>
      <c r="G844" s="488"/>
      <c r="H844" s="488"/>
      <c r="I844" s="488"/>
      <c r="J844" s="495" t="str">
        <f>IF(基本情報入力シート!M883="","",基本情報入力シート!M883)</f>
        <v/>
      </c>
      <c r="K844" s="495" t="str">
        <f>IF(基本情報入力シート!R883="","",基本情報入力シート!R883)</f>
        <v/>
      </c>
      <c r="L844" s="495" t="str">
        <f>IF(基本情報入力シート!W883="","",基本情報入力シート!W883)</f>
        <v/>
      </c>
      <c r="M844" s="503" t="str">
        <f>IF(基本情報入力シート!X883="","",基本情報入力シート!X883)</f>
        <v/>
      </c>
      <c r="N844" s="513" t="str">
        <f>IF(基本情報入力シート!Y883="","",基本情報入力シート!Y883)</f>
        <v/>
      </c>
      <c r="O844" s="606"/>
      <c r="P844" s="610"/>
      <c r="Q844" s="610"/>
      <c r="R844" s="614" t="e">
        <v>#N/A</v>
      </c>
      <c r="S844" s="618"/>
      <c r="T844" s="623"/>
      <c r="U844" s="623"/>
      <c r="V844" s="627" t="e">
        <v>#N/A</v>
      </c>
      <c r="W844" s="634"/>
      <c r="X844" s="638"/>
      <c r="Y844" s="614" t="e">
        <v>#N/A</v>
      </c>
      <c r="Z844" s="614"/>
      <c r="AA844" s="618"/>
      <c r="AB844" s="637"/>
      <c r="AC844" s="651" t="e">
        <v>#N/A</v>
      </c>
      <c r="AD844" s="653" t="str">
        <f t="shared" si="24"/>
        <v/>
      </c>
      <c r="AE844" s="583" t="str">
        <f t="shared" si="25"/>
        <v/>
      </c>
      <c r="AF844" s="654" t="str">
        <f>IF(O844="","",'別紙様式3-2（４・５月）'!O846&amp;'別紙様式3-2（４・５月）'!P846&amp;'別紙様式3-2（４・５月）'!Q846&amp;"から"&amp;O844)</f>
        <v/>
      </c>
      <c r="AG844" s="654" t="str">
        <f>IF(OR(W844="",W844="―"),"",'別紙様式3-2（４・５月）'!O846&amp;'別紙様式3-2（４・５月）'!P846&amp;'別紙様式3-2（４・５月）'!Q846&amp;"から"&amp;W844)</f>
        <v/>
      </c>
    </row>
    <row r="845" spans="1:33" ht="24.9" customHeight="1">
      <c r="A845" s="592">
        <v>832</v>
      </c>
      <c r="B845" s="488" t="str">
        <f>IF(基本情報入力シート!C884="","",基本情報入力シート!C884)</f>
        <v/>
      </c>
      <c r="C845" s="488"/>
      <c r="D845" s="488"/>
      <c r="E845" s="488"/>
      <c r="F845" s="488"/>
      <c r="G845" s="488"/>
      <c r="H845" s="488"/>
      <c r="I845" s="488"/>
      <c r="J845" s="495" t="str">
        <f>IF(基本情報入力シート!M884="","",基本情報入力シート!M884)</f>
        <v/>
      </c>
      <c r="K845" s="495" t="str">
        <f>IF(基本情報入力シート!R884="","",基本情報入力シート!R884)</f>
        <v/>
      </c>
      <c r="L845" s="495" t="str">
        <f>IF(基本情報入力シート!W884="","",基本情報入力シート!W884)</f>
        <v/>
      </c>
      <c r="M845" s="503" t="str">
        <f>IF(基本情報入力シート!X884="","",基本情報入力シート!X884)</f>
        <v/>
      </c>
      <c r="N845" s="513" t="str">
        <f>IF(基本情報入力シート!Y884="","",基本情報入力シート!Y884)</f>
        <v/>
      </c>
      <c r="O845" s="606"/>
      <c r="P845" s="610"/>
      <c r="Q845" s="610"/>
      <c r="R845" s="614" t="e">
        <v>#N/A</v>
      </c>
      <c r="S845" s="618"/>
      <c r="T845" s="623"/>
      <c r="U845" s="623"/>
      <c r="V845" s="627" t="e">
        <v>#N/A</v>
      </c>
      <c r="W845" s="634"/>
      <c r="X845" s="638"/>
      <c r="Y845" s="614" t="e">
        <v>#N/A</v>
      </c>
      <c r="Z845" s="614"/>
      <c r="AA845" s="618"/>
      <c r="AB845" s="637"/>
      <c r="AC845" s="651" t="e">
        <v>#N/A</v>
      </c>
      <c r="AD845" s="653" t="str">
        <f t="shared" si="24"/>
        <v/>
      </c>
      <c r="AE845" s="583" t="str">
        <f t="shared" si="25"/>
        <v/>
      </c>
      <c r="AF845" s="654" t="str">
        <f>IF(O845="","",'別紙様式3-2（４・５月）'!O847&amp;'別紙様式3-2（４・５月）'!P847&amp;'別紙様式3-2（４・５月）'!Q847&amp;"から"&amp;O845)</f>
        <v/>
      </c>
      <c r="AG845" s="654" t="str">
        <f>IF(OR(W845="",W845="―"),"",'別紙様式3-2（４・５月）'!O847&amp;'別紙様式3-2（４・５月）'!P847&amp;'別紙様式3-2（４・５月）'!Q847&amp;"から"&amp;W845)</f>
        <v/>
      </c>
    </row>
    <row r="846" spans="1:33" ht="24.9" customHeight="1">
      <c r="A846" s="592">
        <v>833</v>
      </c>
      <c r="B846" s="488" t="str">
        <f>IF(基本情報入力シート!C885="","",基本情報入力シート!C885)</f>
        <v/>
      </c>
      <c r="C846" s="488"/>
      <c r="D846" s="488"/>
      <c r="E846" s="488"/>
      <c r="F846" s="488"/>
      <c r="G846" s="488"/>
      <c r="H846" s="488"/>
      <c r="I846" s="488"/>
      <c r="J846" s="495" t="str">
        <f>IF(基本情報入力シート!M885="","",基本情報入力シート!M885)</f>
        <v/>
      </c>
      <c r="K846" s="495" t="str">
        <f>IF(基本情報入力シート!R885="","",基本情報入力シート!R885)</f>
        <v/>
      </c>
      <c r="L846" s="495" t="str">
        <f>IF(基本情報入力シート!W885="","",基本情報入力シート!W885)</f>
        <v/>
      </c>
      <c r="M846" s="503" t="str">
        <f>IF(基本情報入力シート!X885="","",基本情報入力シート!X885)</f>
        <v/>
      </c>
      <c r="N846" s="513" t="str">
        <f>IF(基本情報入力シート!Y885="","",基本情報入力シート!Y885)</f>
        <v/>
      </c>
      <c r="O846" s="606"/>
      <c r="P846" s="610"/>
      <c r="Q846" s="610"/>
      <c r="R846" s="614" t="e">
        <v>#N/A</v>
      </c>
      <c r="S846" s="618"/>
      <c r="T846" s="623"/>
      <c r="U846" s="623"/>
      <c r="V846" s="627" t="e">
        <v>#N/A</v>
      </c>
      <c r="W846" s="634"/>
      <c r="X846" s="638"/>
      <c r="Y846" s="614" t="e">
        <v>#N/A</v>
      </c>
      <c r="Z846" s="614"/>
      <c r="AA846" s="618"/>
      <c r="AB846" s="637"/>
      <c r="AC846" s="651" t="e">
        <v>#N/A</v>
      </c>
      <c r="AD846" s="653" t="str">
        <f t="shared" ref="AD846:AD909" si="26">IF(OR(O846="新加算Ⅰ",O846="新加算Ⅱ",O846="新加算Ⅴ（１）",O846="新加算Ⅴ（２）",O846="新加算Ⅴ（３）",O846="新加算Ⅴ（４）",O846="新加算Ⅴ（５）",O846="新加算Ⅴ（６）",O846="新加算Ⅴ（７）",O846="新加算Ⅴ（９）",O846="新加算Ⅴ（10）",O846="新加算Ⅴ（12）"),IF(AND(N846&lt;&gt;"訪問型サービス（総合事業）",N846&lt;&gt;"通所型サービス（総合事業）",N846&lt;&gt;"（介護予防）短期入所生活介護",N846&lt;&gt;"（介護予防）短期入所療養介護（老健）",N846&lt;&gt;"（介護予防）短期入所療養介護 （病院等（老健以外）)",N846&lt;&gt;"（介護予防）短期入所療養介護（医療院）"),1,""),"")</f>
        <v/>
      </c>
      <c r="AE846" s="583" t="str">
        <f t="shared" ref="AE846:AE909" si="27">IF(OR(W846="新加算Ⅰ",W846="新加算Ⅱ"),IF(AND(N846&lt;&gt;"訪問型サービス（総合事業）",N846&lt;&gt;"通所型サービス（総合事業）",N846&lt;&gt;"（介護予防）短期入所生活介護",N846&lt;&gt;"（介護予防）短期入所療養介護（老健）",N846&lt;&gt;"（介護予防）短期入所療養介護 （病院等（老健以外）)",N846&lt;&gt;"（介護予防）短期入所療養介護（医療院）"),1,""),"")</f>
        <v/>
      </c>
      <c r="AF846" s="654" t="str">
        <f>IF(O846="","",'別紙様式3-2（４・５月）'!O848&amp;'別紙様式3-2（４・５月）'!P848&amp;'別紙様式3-2（４・５月）'!Q848&amp;"から"&amp;O846)</f>
        <v/>
      </c>
      <c r="AG846" s="654" t="str">
        <f>IF(OR(W846="",W846="―"),"",'別紙様式3-2（４・５月）'!O848&amp;'別紙様式3-2（４・５月）'!P848&amp;'別紙様式3-2（４・５月）'!Q848&amp;"から"&amp;W846)</f>
        <v/>
      </c>
    </row>
    <row r="847" spans="1:33" ht="24.9" customHeight="1">
      <c r="A847" s="592">
        <v>834</v>
      </c>
      <c r="B847" s="488" t="str">
        <f>IF(基本情報入力シート!C886="","",基本情報入力シート!C886)</f>
        <v/>
      </c>
      <c r="C847" s="488"/>
      <c r="D847" s="488"/>
      <c r="E847" s="488"/>
      <c r="F847" s="488"/>
      <c r="G847" s="488"/>
      <c r="H847" s="488"/>
      <c r="I847" s="488"/>
      <c r="J847" s="495" t="str">
        <f>IF(基本情報入力シート!M886="","",基本情報入力シート!M886)</f>
        <v/>
      </c>
      <c r="K847" s="495" t="str">
        <f>IF(基本情報入力シート!R886="","",基本情報入力シート!R886)</f>
        <v/>
      </c>
      <c r="L847" s="495" t="str">
        <f>IF(基本情報入力シート!W886="","",基本情報入力シート!W886)</f>
        <v/>
      </c>
      <c r="M847" s="503" t="str">
        <f>IF(基本情報入力シート!X886="","",基本情報入力シート!X886)</f>
        <v/>
      </c>
      <c r="N847" s="513" t="str">
        <f>IF(基本情報入力シート!Y886="","",基本情報入力シート!Y886)</f>
        <v/>
      </c>
      <c r="O847" s="606"/>
      <c r="P847" s="610"/>
      <c r="Q847" s="610"/>
      <c r="R847" s="614" t="e">
        <v>#N/A</v>
      </c>
      <c r="S847" s="618"/>
      <c r="T847" s="623"/>
      <c r="U847" s="623"/>
      <c r="V847" s="627" t="e">
        <v>#N/A</v>
      </c>
      <c r="W847" s="634"/>
      <c r="X847" s="638"/>
      <c r="Y847" s="614" t="e">
        <v>#N/A</v>
      </c>
      <c r="Z847" s="614"/>
      <c r="AA847" s="618"/>
      <c r="AB847" s="637"/>
      <c r="AC847" s="651" t="e">
        <v>#N/A</v>
      </c>
      <c r="AD847" s="653" t="str">
        <f t="shared" si="26"/>
        <v/>
      </c>
      <c r="AE847" s="583" t="str">
        <f t="shared" si="27"/>
        <v/>
      </c>
      <c r="AF847" s="654" t="str">
        <f>IF(O847="","",'別紙様式3-2（４・５月）'!O849&amp;'別紙様式3-2（４・５月）'!P849&amp;'別紙様式3-2（４・５月）'!Q849&amp;"から"&amp;O847)</f>
        <v/>
      </c>
      <c r="AG847" s="654" t="str">
        <f>IF(OR(W847="",W847="―"),"",'別紙様式3-2（４・５月）'!O849&amp;'別紙様式3-2（４・５月）'!P849&amp;'別紙様式3-2（４・５月）'!Q849&amp;"から"&amp;W847)</f>
        <v/>
      </c>
    </row>
    <row r="848" spans="1:33" ht="24.9" customHeight="1">
      <c r="A848" s="592">
        <v>835</v>
      </c>
      <c r="B848" s="488" t="str">
        <f>IF(基本情報入力シート!C887="","",基本情報入力シート!C887)</f>
        <v/>
      </c>
      <c r="C848" s="488"/>
      <c r="D848" s="488"/>
      <c r="E848" s="488"/>
      <c r="F848" s="488"/>
      <c r="G848" s="488"/>
      <c r="H848" s="488"/>
      <c r="I848" s="488"/>
      <c r="J848" s="495" t="str">
        <f>IF(基本情報入力シート!M887="","",基本情報入力シート!M887)</f>
        <v/>
      </c>
      <c r="K848" s="495" t="str">
        <f>IF(基本情報入力シート!R887="","",基本情報入力シート!R887)</f>
        <v/>
      </c>
      <c r="L848" s="495" t="str">
        <f>IF(基本情報入力シート!W887="","",基本情報入力シート!W887)</f>
        <v/>
      </c>
      <c r="M848" s="503" t="str">
        <f>IF(基本情報入力シート!X887="","",基本情報入力シート!X887)</f>
        <v/>
      </c>
      <c r="N848" s="513" t="str">
        <f>IF(基本情報入力シート!Y887="","",基本情報入力シート!Y887)</f>
        <v/>
      </c>
      <c r="O848" s="606"/>
      <c r="P848" s="610"/>
      <c r="Q848" s="610"/>
      <c r="R848" s="614" t="e">
        <v>#N/A</v>
      </c>
      <c r="S848" s="618"/>
      <c r="T848" s="623"/>
      <c r="U848" s="623"/>
      <c r="V848" s="627" t="e">
        <v>#N/A</v>
      </c>
      <c r="W848" s="634"/>
      <c r="X848" s="638"/>
      <c r="Y848" s="614" t="e">
        <v>#N/A</v>
      </c>
      <c r="Z848" s="614"/>
      <c r="AA848" s="618"/>
      <c r="AB848" s="637"/>
      <c r="AC848" s="651" t="e">
        <v>#N/A</v>
      </c>
      <c r="AD848" s="653" t="str">
        <f t="shared" si="26"/>
        <v/>
      </c>
      <c r="AE848" s="583" t="str">
        <f t="shared" si="27"/>
        <v/>
      </c>
      <c r="AF848" s="654" t="str">
        <f>IF(O848="","",'別紙様式3-2（４・５月）'!O850&amp;'別紙様式3-2（４・５月）'!P850&amp;'別紙様式3-2（４・５月）'!Q850&amp;"から"&amp;O848)</f>
        <v/>
      </c>
      <c r="AG848" s="654" t="str">
        <f>IF(OR(W848="",W848="―"),"",'別紙様式3-2（４・５月）'!O850&amp;'別紙様式3-2（４・５月）'!P850&amp;'別紙様式3-2（４・５月）'!Q850&amp;"から"&amp;W848)</f>
        <v/>
      </c>
    </row>
    <row r="849" spans="1:33" ht="24.9" customHeight="1">
      <c r="A849" s="592">
        <v>836</v>
      </c>
      <c r="B849" s="488" t="str">
        <f>IF(基本情報入力シート!C888="","",基本情報入力シート!C888)</f>
        <v/>
      </c>
      <c r="C849" s="488"/>
      <c r="D849" s="488"/>
      <c r="E849" s="488"/>
      <c r="F849" s="488"/>
      <c r="G849" s="488"/>
      <c r="H849" s="488"/>
      <c r="I849" s="488"/>
      <c r="J849" s="495" t="str">
        <f>IF(基本情報入力シート!M888="","",基本情報入力シート!M888)</f>
        <v/>
      </c>
      <c r="K849" s="495" t="str">
        <f>IF(基本情報入力シート!R888="","",基本情報入力シート!R888)</f>
        <v/>
      </c>
      <c r="L849" s="495" t="str">
        <f>IF(基本情報入力シート!W888="","",基本情報入力シート!W888)</f>
        <v/>
      </c>
      <c r="M849" s="503" t="str">
        <f>IF(基本情報入力シート!X888="","",基本情報入力シート!X888)</f>
        <v/>
      </c>
      <c r="N849" s="513" t="str">
        <f>IF(基本情報入力シート!Y888="","",基本情報入力シート!Y888)</f>
        <v/>
      </c>
      <c r="O849" s="606"/>
      <c r="P849" s="610"/>
      <c r="Q849" s="610"/>
      <c r="R849" s="614" t="e">
        <v>#N/A</v>
      </c>
      <c r="S849" s="618"/>
      <c r="T849" s="623"/>
      <c r="U849" s="623"/>
      <c r="V849" s="627" t="e">
        <v>#N/A</v>
      </c>
      <c r="W849" s="634"/>
      <c r="X849" s="638"/>
      <c r="Y849" s="614" t="e">
        <v>#N/A</v>
      </c>
      <c r="Z849" s="614"/>
      <c r="AA849" s="618"/>
      <c r="AB849" s="637"/>
      <c r="AC849" s="651" t="e">
        <v>#N/A</v>
      </c>
      <c r="AD849" s="653" t="str">
        <f t="shared" si="26"/>
        <v/>
      </c>
      <c r="AE849" s="583" t="str">
        <f t="shared" si="27"/>
        <v/>
      </c>
      <c r="AF849" s="654" t="str">
        <f>IF(O849="","",'別紙様式3-2（４・５月）'!O851&amp;'別紙様式3-2（４・５月）'!P851&amp;'別紙様式3-2（４・５月）'!Q851&amp;"から"&amp;O849)</f>
        <v/>
      </c>
      <c r="AG849" s="654" t="str">
        <f>IF(OR(W849="",W849="―"),"",'別紙様式3-2（４・５月）'!O851&amp;'別紙様式3-2（４・５月）'!P851&amp;'別紙様式3-2（４・５月）'!Q851&amp;"から"&amp;W849)</f>
        <v/>
      </c>
    </row>
    <row r="850" spans="1:33" ht="24.9" customHeight="1">
      <c r="A850" s="592">
        <v>837</v>
      </c>
      <c r="B850" s="488" t="str">
        <f>IF(基本情報入力シート!C889="","",基本情報入力シート!C889)</f>
        <v/>
      </c>
      <c r="C850" s="488"/>
      <c r="D850" s="488"/>
      <c r="E850" s="488"/>
      <c r="F850" s="488"/>
      <c r="G850" s="488"/>
      <c r="H850" s="488"/>
      <c r="I850" s="488"/>
      <c r="J850" s="495" t="str">
        <f>IF(基本情報入力シート!M889="","",基本情報入力シート!M889)</f>
        <v/>
      </c>
      <c r="K850" s="495" t="str">
        <f>IF(基本情報入力シート!R889="","",基本情報入力シート!R889)</f>
        <v/>
      </c>
      <c r="L850" s="495" t="str">
        <f>IF(基本情報入力シート!W889="","",基本情報入力シート!W889)</f>
        <v/>
      </c>
      <c r="M850" s="503" t="str">
        <f>IF(基本情報入力シート!X889="","",基本情報入力シート!X889)</f>
        <v/>
      </c>
      <c r="N850" s="513" t="str">
        <f>IF(基本情報入力シート!Y889="","",基本情報入力シート!Y889)</f>
        <v/>
      </c>
      <c r="O850" s="606"/>
      <c r="P850" s="610"/>
      <c r="Q850" s="610"/>
      <c r="R850" s="614" t="e">
        <v>#N/A</v>
      </c>
      <c r="S850" s="618"/>
      <c r="T850" s="623"/>
      <c r="U850" s="623"/>
      <c r="V850" s="627" t="e">
        <v>#N/A</v>
      </c>
      <c r="W850" s="634"/>
      <c r="X850" s="638"/>
      <c r="Y850" s="614" t="e">
        <v>#N/A</v>
      </c>
      <c r="Z850" s="614"/>
      <c r="AA850" s="618"/>
      <c r="AB850" s="637"/>
      <c r="AC850" s="651" t="e">
        <v>#N/A</v>
      </c>
      <c r="AD850" s="653" t="str">
        <f t="shared" si="26"/>
        <v/>
      </c>
      <c r="AE850" s="583" t="str">
        <f t="shared" si="27"/>
        <v/>
      </c>
      <c r="AF850" s="654" t="str">
        <f>IF(O850="","",'別紙様式3-2（４・５月）'!O852&amp;'別紙様式3-2（４・５月）'!P852&amp;'別紙様式3-2（４・５月）'!Q852&amp;"から"&amp;O850)</f>
        <v/>
      </c>
      <c r="AG850" s="654" t="str">
        <f>IF(OR(W850="",W850="―"),"",'別紙様式3-2（４・５月）'!O852&amp;'別紙様式3-2（４・５月）'!P852&amp;'別紙様式3-2（４・５月）'!Q852&amp;"から"&amp;W850)</f>
        <v/>
      </c>
    </row>
    <row r="851" spans="1:33" ht="24.9" customHeight="1">
      <c r="A851" s="592">
        <v>838</v>
      </c>
      <c r="B851" s="488" t="str">
        <f>IF(基本情報入力シート!C890="","",基本情報入力シート!C890)</f>
        <v/>
      </c>
      <c r="C851" s="488"/>
      <c r="D851" s="488"/>
      <c r="E851" s="488"/>
      <c r="F851" s="488"/>
      <c r="G851" s="488"/>
      <c r="H851" s="488"/>
      <c r="I851" s="488"/>
      <c r="J851" s="495" t="str">
        <f>IF(基本情報入力シート!M890="","",基本情報入力シート!M890)</f>
        <v/>
      </c>
      <c r="K851" s="495" t="str">
        <f>IF(基本情報入力シート!R890="","",基本情報入力シート!R890)</f>
        <v/>
      </c>
      <c r="L851" s="495" t="str">
        <f>IF(基本情報入力シート!W890="","",基本情報入力シート!W890)</f>
        <v/>
      </c>
      <c r="M851" s="503" t="str">
        <f>IF(基本情報入力シート!X890="","",基本情報入力シート!X890)</f>
        <v/>
      </c>
      <c r="N851" s="513" t="str">
        <f>IF(基本情報入力シート!Y890="","",基本情報入力シート!Y890)</f>
        <v/>
      </c>
      <c r="O851" s="606"/>
      <c r="P851" s="610"/>
      <c r="Q851" s="610"/>
      <c r="R851" s="614" t="e">
        <v>#N/A</v>
      </c>
      <c r="S851" s="618"/>
      <c r="T851" s="623"/>
      <c r="U851" s="623"/>
      <c r="V851" s="627" t="e">
        <v>#N/A</v>
      </c>
      <c r="W851" s="634"/>
      <c r="X851" s="638"/>
      <c r="Y851" s="614" t="e">
        <v>#N/A</v>
      </c>
      <c r="Z851" s="614"/>
      <c r="AA851" s="618"/>
      <c r="AB851" s="637"/>
      <c r="AC851" s="651" t="e">
        <v>#N/A</v>
      </c>
      <c r="AD851" s="653" t="str">
        <f t="shared" si="26"/>
        <v/>
      </c>
      <c r="AE851" s="583" t="str">
        <f t="shared" si="27"/>
        <v/>
      </c>
      <c r="AF851" s="654" t="str">
        <f>IF(O851="","",'別紙様式3-2（４・５月）'!O853&amp;'別紙様式3-2（４・５月）'!P853&amp;'別紙様式3-2（４・５月）'!Q853&amp;"から"&amp;O851)</f>
        <v/>
      </c>
      <c r="AG851" s="654" t="str">
        <f>IF(OR(W851="",W851="―"),"",'別紙様式3-2（４・５月）'!O853&amp;'別紙様式3-2（４・５月）'!P853&amp;'別紙様式3-2（４・５月）'!Q853&amp;"から"&amp;W851)</f>
        <v/>
      </c>
    </row>
    <row r="852" spans="1:33" ht="24.9" customHeight="1">
      <c r="A852" s="592">
        <v>839</v>
      </c>
      <c r="B852" s="488" t="str">
        <f>IF(基本情報入力シート!C891="","",基本情報入力シート!C891)</f>
        <v/>
      </c>
      <c r="C852" s="488"/>
      <c r="D852" s="488"/>
      <c r="E852" s="488"/>
      <c r="F852" s="488"/>
      <c r="G852" s="488"/>
      <c r="H852" s="488"/>
      <c r="I852" s="488"/>
      <c r="J852" s="495" t="str">
        <f>IF(基本情報入力シート!M891="","",基本情報入力シート!M891)</f>
        <v/>
      </c>
      <c r="K852" s="495" t="str">
        <f>IF(基本情報入力シート!R891="","",基本情報入力シート!R891)</f>
        <v/>
      </c>
      <c r="L852" s="495" t="str">
        <f>IF(基本情報入力シート!W891="","",基本情報入力シート!W891)</f>
        <v/>
      </c>
      <c r="M852" s="503" t="str">
        <f>IF(基本情報入力シート!X891="","",基本情報入力シート!X891)</f>
        <v/>
      </c>
      <c r="N852" s="513" t="str">
        <f>IF(基本情報入力シート!Y891="","",基本情報入力シート!Y891)</f>
        <v/>
      </c>
      <c r="O852" s="606"/>
      <c r="P852" s="610"/>
      <c r="Q852" s="610"/>
      <c r="R852" s="614" t="e">
        <v>#N/A</v>
      </c>
      <c r="S852" s="618"/>
      <c r="T852" s="623"/>
      <c r="U852" s="623"/>
      <c r="V852" s="627" t="e">
        <v>#N/A</v>
      </c>
      <c r="W852" s="634"/>
      <c r="X852" s="638"/>
      <c r="Y852" s="614" t="e">
        <v>#N/A</v>
      </c>
      <c r="Z852" s="614"/>
      <c r="AA852" s="618"/>
      <c r="AB852" s="637"/>
      <c r="AC852" s="651" t="e">
        <v>#N/A</v>
      </c>
      <c r="AD852" s="653" t="str">
        <f t="shared" si="26"/>
        <v/>
      </c>
      <c r="AE852" s="583" t="str">
        <f t="shared" si="27"/>
        <v/>
      </c>
      <c r="AF852" s="654" t="str">
        <f>IF(O852="","",'別紙様式3-2（４・５月）'!O854&amp;'別紙様式3-2（４・５月）'!P854&amp;'別紙様式3-2（４・５月）'!Q854&amp;"から"&amp;O852)</f>
        <v/>
      </c>
      <c r="AG852" s="654" t="str">
        <f>IF(OR(W852="",W852="―"),"",'別紙様式3-2（４・５月）'!O854&amp;'別紙様式3-2（４・５月）'!P854&amp;'別紙様式3-2（４・５月）'!Q854&amp;"から"&amp;W852)</f>
        <v/>
      </c>
    </row>
    <row r="853" spans="1:33" ht="24.9" customHeight="1">
      <c r="A853" s="592">
        <v>840</v>
      </c>
      <c r="B853" s="488" t="str">
        <f>IF(基本情報入力シート!C892="","",基本情報入力シート!C892)</f>
        <v/>
      </c>
      <c r="C853" s="488"/>
      <c r="D853" s="488"/>
      <c r="E853" s="488"/>
      <c r="F853" s="488"/>
      <c r="G853" s="488"/>
      <c r="H853" s="488"/>
      <c r="I853" s="488"/>
      <c r="J853" s="495" t="str">
        <f>IF(基本情報入力シート!M892="","",基本情報入力シート!M892)</f>
        <v/>
      </c>
      <c r="K853" s="495" t="str">
        <f>IF(基本情報入力シート!R892="","",基本情報入力シート!R892)</f>
        <v/>
      </c>
      <c r="L853" s="495" t="str">
        <f>IF(基本情報入力シート!W892="","",基本情報入力シート!W892)</f>
        <v/>
      </c>
      <c r="M853" s="503" t="str">
        <f>IF(基本情報入力シート!X892="","",基本情報入力シート!X892)</f>
        <v/>
      </c>
      <c r="N853" s="513" t="str">
        <f>IF(基本情報入力シート!Y892="","",基本情報入力シート!Y892)</f>
        <v/>
      </c>
      <c r="O853" s="606"/>
      <c r="P853" s="610"/>
      <c r="Q853" s="610"/>
      <c r="R853" s="614" t="e">
        <v>#N/A</v>
      </c>
      <c r="S853" s="618"/>
      <c r="T853" s="623"/>
      <c r="U853" s="623"/>
      <c r="V853" s="627" t="e">
        <v>#N/A</v>
      </c>
      <c r="W853" s="634"/>
      <c r="X853" s="638"/>
      <c r="Y853" s="614" t="e">
        <v>#N/A</v>
      </c>
      <c r="Z853" s="614"/>
      <c r="AA853" s="618"/>
      <c r="AB853" s="637"/>
      <c r="AC853" s="651" t="e">
        <v>#N/A</v>
      </c>
      <c r="AD853" s="653" t="str">
        <f t="shared" si="26"/>
        <v/>
      </c>
      <c r="AE853" s="583" t="str">
        <f t="shared" si="27"/>
        <v/>
      </c>
      <c r="AF853" s="654" t="str">
        <f>IF(O853="","",'別紙様式3-2（４・５月）'!O855&amp;'別紙様式3-2（４・５月）'!P855&amp;'別紙様式3-2（４・５月）'!Q855&amp;"から"&amp;O853)</f>
        <v/>
      </c>
      <c r="AG853" s="654" t="str">
        <f>IF(OR(W853="",W853="―"),"",'別紙様式3-2（４・５月）'!O855&amp;'別紙様式3-2（４・５月）'!P855&amp;'別紙様式3-2（４・５月）'!Q855&amp;"から"&amp;W853)</f>
        <v/>
      </c>
    </row>
    <row r="854" spans="1:33" ht="24.9" customHeight="1">
      <c r="A854" s="592">
        <v>841</v>
      </c>
      <c r="B854" s="488" t="str">
        <f>IF(基本情報入力シート!C893="","",基本情報入力シート!C893)</f>
        <v/>
      </c>
      <c r="C854" s="488"/>
      <c r="D854" s="488"/>
      <c r="E854" s="488"/>
      <c r="F854" s="488"/>
      <c r="G854" s="488"/>
      <c r="H854" s="488"/>
      <c r="I854" s="488"/>
      <c r="J854" s="495" t="str">
        <f>IF(基本情報入力シート!M893="","",基本情報入力シート!M893)</f>
        <v/>
      </c>
      <c r="K854" s="495" t="str">
        <f>IF(基本情報入力シート!R893="","",基本情報入力シート!R893)</f>
        <v/>
      </c>
      <c r="L854" s="495" t="str">
        <f>IF(基本情報入力シート!W893="","",基本情報入力シート!W893)</f>
        <v/>
      </c>
      <c r="M854" s="503" t="str">
        <f>IF(基本情報入力シート!X893="","",基本情報入力シート!X893)</f>
        <v/>
      </c>
      <c r="N854" s="513" t="str">
        <f>IF(基本情報入力シート!Y893="","",基本情報入力シート!Y893)</f>
        <v/>
      </c>
      <c r="O854" s="606"/>
      <c r="P854" s="610"/>
      <c r="Q854" s="610"/>
      <c r="R854" s="614" t="e">
        <v>#N/A</v>
      </c>
      <c r="S854" s="618"/>
      <c r="T854" s="623"/>
      <c r="U854" s="623"/>
      <c r="V854" s="627" t="e">
        <v>#N/A</v>
      </c>
      <c r="W854" s="634"/>
      <c r="X854" s="638"/>
      <c r="Y854" s="614" t="e">
        <v>#N/A</v>
      </c>
      <c r="Z854" s="614"/>
      <c r="AA854" s="618"/>
      <c r="AB854" s="637"/>
      <c r="AC854" s="651" t="e">
        <v>#N/A</v>
      </c>
      <c r="AD854" s="653" t="str">
        <f t="shared" si="26"/>
        <v/>
      </c>
      <c r="AE854" s="583" t="str">
        <f t="shared" si="27"/>
        <v/>
      </c>
      <c r="AF854" s="654" t="str">
        <f>IF(O854="","",'別紙様式3-2（４・５月）'!O856&amp;'別紙様式3-2（４・５月）'!P856&amp;'別紙様式3-2（４・５月）'!Q856&amp;"から"&amp;O854)</f>
        <v/>
      </c>
      <c r="AG854" s="654" t="str">
        <f>IF(OR(W854="",W854="―"),"",'別紙様式3-2（４・５月）'!O856&amp;'別紙様式3-2（４・５月）'!P856&amp;'別紙様式3-2（４・５月）'!Q856&amp;"から"&amp;W854)</f>
        <v/>
      </c>
    </row>
    <row r="855" spans="1:33" ht="24.9" customHeight="1">
      <c r="A855" s="592">
        <v>842</v>
      </c>
      <c r="B855" s="488" t="str">
        <f>IF(基本情報入力シート!C894="","",基本情報入力シート!C894)</f>
        <v/>
      </c>
      <c r="C855" s="488"/>
      <c r="D855" s="488"/>
      <c r="E855" s="488"/>
      <c r="F855" s="488"/>
      <c r="G855" s="488"/>
      <c r="H855" s="488"/>
      <c r="I855" s="488"/>
      <c r="J855" s="495" t="str">
        <f>IF(基本情報入力シート!M894="","",基本情報入力シート!M894)</f>
        <v/>
      </c>
      <c r="K855" s="495" t="str">
        <f>IF(基本情報入力シート!R894="","",基本情報入力シート!R894)</f>
        <v/>
      </c>
      <c r="L855" s="495" t="str">
        <f>IF(基本情報入力シート!W894="","",基本情報入力シート!W894)</f>
        <v/>
      </c>
      <c r="M855" s="503" t="str">
        <f>IF(基本情報入力シート!X894="","",基本情報入力シート!X894)</f>
        <v/>
      </c>
      <c r="N855" s="513" t="str">
        <f>IF(基本情報入力シート!Y894="","",基本情報入力シート!Y894)</f>
        <v/>
      </c>
      <c r="O855" s="606"/>
      <c r="P855" s="610"/>
      <c r="Q855" s="610"/>
      <c r="R855" s="614" t="e">
        <v>#N/A</v>
      </c>
      <c r="S855" s="618"/>
      <c r="T855" s="623"/>
      <c r="U855" s="623"/>
      <c r="V855" s="627" t="e">
        <v>#N/A</v>
      </c>
      <c r="W855" s="634"/>
      <c r="X855" s="638"/>
      <c r="Y855" s="614" t="e">
        <v>#N/A</v>
      </c>
      <c r="Z855" s="614"/>
      <c r="AA855" s="618"/>
      <c r="AB855" s="637"/>
      <c r="AC855" s="651" t="e">
        <v>#N/A</v>
      </c>
      <c r="AD855" s="653" t="str">
        <f t="shared" si="26"/>
        <v/>
      </c>
      <c r="AE855" s="583" t="str">
        <f t="shared" si="27"/>
        <v/>
      </c>
      <c r="AF855" s="654" t="str">
        <f>IF(O855="","",'別紙様式3-2（４・５月）'!O857&amp;'別紙様式3-2（４・５月）'!P857&amp;'別紙様式3-2（４・５月）'!Q857&amp;"から"&amp;O855)</f>
        <v/>
      </c>
      <c r="AG855" s="654" t="str">
        <f>IF(OR(W855="",W855="―"),"",'別紙様式3-2（４・５月）'!O857&amp;'別紙様式3-2（４・５月）'!P857&amp;'別紙様式3-2（４・５月）'!Q857&amp;"から"&amp;W855)</f>
        <v/>
      </c>
    </row>
    <row r="856" spans="1:33" ht="24.9" customHeight="1">
      <c r="A856" s="592">
        <v>843</v>
      </c>
      <c r="B856" s="488" t="str">
        <f>IF(基本情報入力シート!C895="","",基本情報入力シート!C895)</f>
        <v/>
      </c>
      <c r="C856" s="488"/>
      <c r="D856" s="488"/>
      <c r="E856" s="488"/>
      <c r="F856" s="488"/>
      <c r="G856" s="488"/>
      <c r="H856" s="488"/>
      <c r="I856" s="488"/>
      <c r="J856" s="495" t="str">
        <f>IF(基本情報入力シート!M895="","",基本情報入力シート!M895)</f>
        <v/>
      </c>
      <c r="K856" s="495" t="str">
        <f>IF(基本情報入力シート!R895="","",基本情報入力シート!R895)</f>
        <v/>
      </c>
      <c r="L856" s="495" t="str">
        <f>IF(基本情報入力シート!W895="","",基本情報入力シート!W895)</f>
        <v/>
      </c>
      <c r="M856" s="503" t="str">
        <f>IF(基本情報入力シート!X895="","",基本情報入力シート!X895)</f>
        <v/>
      </c>
      <c r="N856" s="513" t="str">
        <f>IF(基本情報入力シート!Y895="","",基本情報入力シート!Y895)</f>
        <v/>
      </c>
      <c r="O856" s="606"/>
      <c r="P856" s="610"/>
      <c r="Q856" s="610"/>
      <c r="R856" s="614" t="e">
        <v>#N/A</v>
      </c>
      <c r="S856" s="618"/>
      <c r="T856" s="623"/>
      <c r="U856" s="623"/>
      <c r="V856" s="627" t="e">
        <v>#N/A</v>
      </c>
      <c r="W856" s="634"/>
      <c r="X856" s="638"/>
      <c r="Y856" s="614" t="e">
        <v>#N/A</v>
      </c>
      <c r="Z856" s="614"/>
      <c r="AA856" s="618"/>
      <c r="AB856" s="637"/>
      <c r="AC856" s="651" t="e">
        <v>#N/A</v>
      </c>
      <c r="AD856" s="653" t="str">
        <f t="shared" si="26"/>
        <v/>
      </c>
      <c r="AE856" s="583" t="str">
        <f t="shared" si="27"/>
        <v/>
      </c>
      <c r="AF856" s="654" t="str">
        <f>IF(O856="","",'別紙様式3-2（４・５月）'!O858&amp;'別紙様式3-2（４・５月）'!P858&amp;'別紙様式3-2（４・５月）'!Q858&amp;"から"&amp;O856)</f>
        <v/>
      </c>
      <c r="AG856" s="654" t="str">
        <f>IF(OR(W856="",W856="―"),"",'別紙様式3-2（４・５月）'!O858&amp;'別紙様式3-2（４・５月）'!P858&amp;'別紙様式3-2（４・５月）'!Q858&amp;"から"&amp;W856)</f>
        <v/>
      </c>
    </row>
    <row r="857" spans="1:33" ht="24.9" customHeight="1">
      <c r="A857" s="592">
        <v>844</v>
      </c>
      <c r="B857" s="488" t="str">
        <f>IF(基本情報入力シート!C896="","",基本情報入力シート!C896)</f>
        <v/>
      </c>
      <c r="C857" s="488"/>
      <c r="D857" s="488"/>
      <c r="E857" s="488"/>
      <c r="F857" s="488"/>
      <c r="G857" s="488"/>
      <c r="H857" s="488"/>
      <c r="I857" s="488"/>
      <c r="J857" s="495" t="str">
        <f>IF(基本情報入力シート!M896="","",基本情報入力シート!M896)</f>
        <v/>
      </c>
      <c r="K857" s="495" t="str">
        <f>IF(基本情報入力シート!R896="","",基本情報入力シート!R896)</f>
        <v/>
      </c>
      <c r="L857" s="495" t="str">
        <f>IF(基本情報入力シート!W896="","",基本情報入力シート!W896)</f>
        <v/>
      </c>
      <c r="M857" s="503" t="str">
        <f>IF(基本情報入力シート!X896="","",基本情報入力シート!X896)</f>
        <v/>
      </c>
      <c r="N857" s="513" t="str">
        <f>IF(基本情報入力シート!Y896="","",基本情報入力シート!Y896)</f>
        <v/>
      </c>
      <c r="O857" s="606"/>
      <c r="P857" s="610"/>
      <c r="Q857" s="610"/>
      <c r="R857" s="614" t="e">
        <v>#N/A</v>
      </c>
      <c r="S857" s="618"/>
      <c r="T857" s="623"/>
      <c r="U857" s="623"/>
      <c r="V857" s="627" t="e">
        <v>#N/A</v>
      </c>
      <c r="W857" s="634"/>
      <c r="X857" s="638"/>
      <c r="Y857" s="614" t="e">
        <v>#N/A</v>
      </c>
      <c r="Z857" s="614"/>
      <c r="AA857" s="618"/>
      <c r="AB857" s="637"/>
      <c r="AC857" s="651" t="e">
        <v>#N/A</v>
      </c>
      <c r="AD857" s="653" t="str">
        <f t="shared" si="26"/>
        <v/>
      </c>
      <c r="AE857" s="583" t="str">
        <f t="shared" si="27"/>
        <v/>
      </c>
      <c r="AF857" s="654" t="str">
        <f>IF(O857="","",'別紙様式3-2（４・５月）'!O859&amp;'別紙様式3-2（４・５月）'!P859&amp;'別紙様式3-2（４・５月）'!Q859&amp;"から"&amp;O857)</f>
        <v/>
      </c>
      <c r="AG857" s="654" t="str">
        <f>IF(OR(W857="",W857="―"),"",'別紙様式3-2（４・５月）'!O859&amp;'別紙様式3-2（４・５月）'!P859&amp;'別紙様式3-2（４・５月）'!Q859&amp;"から"&amp;W857)</f>
        <v/>
      </c>
    </row>
    <row r="858" spans="1:33" ht="24.9" customHeight="1">
      <c r="A858" s="592">
        <v>845</v>
      </c>
      <c r="B858" s="488" t="str">
        <f>IF(基本情報入力シート!C897="","",基本情報入力シート!C897)</f>
        <v/>
      </c>
      <c r="C858" s="488"/>
      <c r="D858" s="488"/>
      <c r="E858" s="488"/>
      <c r="F858" s="488"/>
      <c r="G858" s="488"/>
      <c r="H858" s="488"/>
      <c r="I858" s="488"/>
      <c r="J858" s="495" t="str">
        <f>IF(基本情報入力シート!M897="","",基本情報入力シート!M897)</f>
        <v/>
      </c>
      <c r="K858" s="495" t="str">
        <f>IF(基本情報入力シート!R897="","",基本情報入力シート!R897)</f>
        <v/>
      </c>
      <c r="L858" s="495" t="str">
        <f>IF(基本情報入力シート!W897="","",基本情報入力シート!W897)</f>
        <v/>
      </c>
      <c r="M858" s="503" t="str">
        <f>IF(基本情報入力シート!X897="","",基本情報入力シート!X897)</f>
        <v/>
      </c>
      <c r="N858" s="513" t="str">
        <f>IF(基本情報入力シート!Y897="","",基本情報入力シート!Y897)</f>
        <v/>
      </c>
      <c r="O858" s="606"/>
      <c r="P858" s="610"/>
      <c r="Q858" s="610"/>
      <c r="R858" s="614" t="e">
        <v>#N/A</v>
      </c>
      <c r="S858" s="618"/>
      <c r="T858" s="623"/>
      <c r="U858" s="623"/>
      <c r="V858" s="627" t="e">
        <v>#N/A</v>
      </c>
      <c r="W858" s="634"/>
      <c r="X858" s="638"/>
      <c r="Y858" s="614" t="e">
        <v>#N/A</v>
      </c>
      <c r="Z858" s="614"/>
      <c r="AA858" s="618"/>
      <c r="AB858" s="637"/>
      <c r="AC858" s="651" t="e">
        <v>#N/A</v>
      </c>
      <c r="AD858" s="653" t="str">
        <f t="shared" si="26"/>
        <v/>
      </c>
      <c r="AE858" s="583" t="str">
        <f t="shared" si="27"/>
        <v/>
      </c>
      <c r="AF858" s="654" t="str">
        <f>IF(O858="","",'別紙様式3-2（４・５月）'!O860&amp;'別紙様式3-2（４・５月）'!P860&amp;'別紙様式3-2（４・５月）'!Q860&amp;"から"&amp;O858)</f>
        <v/>
      </c>
      <c r="AG858" s="654" t="str">
        <f>IF(OR(W858="",W858="―"),"",'別紙様式3-2（４・５月）'!O860&amp;'別紙様式3-2（４・５月）'!P860&amp;'別紙様式3-2（４・５月）'!Q860&amp;"から"&amp;W858)</f>
        <v/>
      </c>
    </row>
    <row r="859" spans="1:33" ht="24.9" customHeight="1">
      <c r="A859" s="592">
        <v>846</v>
      </c>
      <c r="B859" s="488" t="str">
        <f>IF(基本情報入力シート!C898="","",基本情報入力シート!C898)</f>
        <v/>
      </c>
      <c r="C859" s="488"/>
      <c r="D859" s="488"/>
      <c r="E859" s="488"/>
      <c r="F859" s="488"/>
      <c r="G859" s="488"/>
      <c r="H859" s="488"/>
      <c r="I859" s="488"/>
      <c r="J859" s="495" t="str">
        <f>IF(基本情報入力シート!M898="","",基本情報入力シート!M898)</f>
        <v/>
      </c>
      <c r="K859" s="495" t="str">
        <f>IF(基本情報入力シート!R898="","",基本情報入力シート!R898)</f>
        <v/>
      </c>
      <c r="L859" s="495" t="str">
        <f>IF(基本情報入力シート!W898="","",基本情報入力シート!W898)</f>
        <v/>
      </c>
      <c r="M859" s="503" t="str">
        <f>IF(基本情報入力シート!X898="","",基本情報入力シート!X898)</f>
        <v/>
      </c>
      <c r="N859" s="513" t="str">
        <f>IF(基本情報入力シート!Y898="","",基本情報入力シート!Y898)</f>
        <v/>
      </c>
      <c r="O859" s="606"/>
      <c r="P859" s="610"/>
      <c r="Q859" s="610"/>
      <c r="R859" s="614" t="e">
        <v>#N/A</v>
      </c>
      <c r="S859" s="618"/>
      <c r="T859" s="623"/>
      <c r="U859" s="623"/>
      <c r="V859" s="627" t="e">
        <v>#N/A</v>
      </c>
      <c r="W859" s="634"/>
      <c r="X859" s="638"/>
      <c r="Y859" s="614" t="e">
        <v>#N/A</v>
      </c>
      <c r="Z859" s="614"/>
      <c r="AA859" s="618"/>
      <c r="AB859" s="637"/>
      <c r="AC859" s="651" t="e">
        <v>#N/A</v>
      </c>
      <c r="AD859" s="653" t="str">
        <f t="shared" si="26"/>
        <v/>
      </c>
      <c r="AE859" s="583" t="str">
        <f t="shared" si="27"/>
        <v/>
      </c>
      <c r="AF859" s="654" t="str">
        <f>IF(O859="","",'別紙様式3-2（４・５月）'!O861&amp;'別紙様式3-2（４・５月）'!P861&amp;'別紙様式3-2（４・５月）'!Q861&amp;"から"&amp;O859)</f>
        <v/>
      </c>
      <c r="AG859" s="654" t="str">
        <f>IF(OR(W859="",W859="―"),"",'別紙様式3-2（４・５月）'!O861&amp;'別紙様式3-2（４・５月）'!P861&amp;'別紙様式3-2（４・５月）'!Q861&amp;"から"&amp;W859)</f>
        <v/>
      </c>
    </row>
    <row r="860" spans="1:33" ht="24.9" customHeight="1">
      <c r="A860" s="592">
        <v>847</v>
      </c>
      <c r="B860" s="488" t="str">
        <f>IF(基本情報入力シート!C899="","",基本情報入力シート!C899)</f>
        <v/>
      </c>
      <c r="C860" s="488"/>
      <c r="D860" s="488"/>
      <c r="E860" s="488"/>
      <c r="F860" s="488"/>
      <c r="G860" s="488"/>
      <c r="H860" s="488"/>
      <c r="I860" s="488"/>
      <c r="J860" s="495" t="str">
        <f>IF(基本情報入力シート!M899="","",基本情報入力シート!M899)</f>
        <v/>
      </c>
      <c r="K860" s="495" t="str">
        <f>IF(基本情報入力シート!R899="","",基本情報入力シート!R899)</f>
        <v/>
      </c>
      <c r="L860" s="495" t="str">
        <f>IF(基本情報入力シート!W899="","",基本情報入力シート!W899)</f>
        <v/>
      </c>
      <c r="M860" s="503" t="str">
        <f>IF(基本情報入力シート!X899="","",基本情報入力シート!X899)</f>
        <v/>
      </c>
      <c r="N860" s="513" t="str">
        <f>IF(基本情報入力シート!Y899="","",基本情報入力シート!Y899)</f>
        <v/>
      </c>
      <c r="O860" s="606"/>
      <c r="P860" s="610"/>
      <c r="Q860" s="610"/>
      <c r="R860" s="614" t="e">
        <v>#N/A</v>
      </c>
      <c r="S860" s="618"/>
      <c r="T860" s="623"/>
      <c r="U860" s="623"/>
      <c r="V860" s="627" t="e">
        <v>#N/A</v>
      </c>
      <c r="W860" s="634"/>
      <c r="X860" s="638"/>
      <c r="Y860" s="614" t="e">
        <v>#N/A</v>
      </c>
      <c r="Z860" s="614"/>
      <c r="AA860" s="618"/>
      <c r="AB860" s="637"/>
      <c r="AC860" s="651" t="e">
        <v>#N/A</v>
      </c>
      <c r="AD860" s="653" t="str">
        <f t="shared" si="26"/>
        <v/>
      </c>
      <c r="AE860" s="583" t="str">
        <f t="shared" si="27"/>
        <v/>
      </c>
      <c r="AF860" s="654" t="str">
        <f>IF(O860="","",'別紙様式3-2（４・５月）'!O862&amp;'別紙様式3-2（４・５月）'!P862&amp;'別紙様式3-2（４・５月）'!Q862&amp;"から"&amp;O860)</f>
        <v/>
      </c>
      <c r="AG860" s="654" t="str">
        <f>IF(OR(W860="",W860="―"),"",'別紙様式3-2（４・５月）'!O862&amp;'別紙様式3-2（４・５月）'!P862&amp;'別紙様式3-2（４・５月）'!Q862&amp;"から"&amp;W860)</f>
        <v/>
      </c>
    </row>
    <row r="861" spans="1:33" ht="24.9" customHeight="1">
      <c r="A861" s="592">
        <v>848</v>
      </c>
      <c r="B861" s="488" t="str">
        <f>IF(基本情報入力シート!C900="","",基本情報入力シート!C900)</f>
        <v/>
      </c>
      <c r="C861" s="488"/>
      <c r="D861" s="488"/>
      <c r="E861" s="488"/>
      <c r="F861" s="488"/>
      <c r="G861" s="488"/>
      <c r="H861" s="488"/>
      <c r="I861" s="488"/>
      <c r="J861" s="495" t="str">
        <f>IF(基本情報入力シート!M900="","",基本情報入力シート!M900)</f>
        <v/>
      </c>
      <c r="K861" s="495" t="str">
        <f>IF(基本情報入力シート!R900="","",基本情報入力シート!R900)</f>
        <v/>
      </c>
      <c r="L861" s="495" t="str">
        <f>IF(基本情報入力シート!W900="","",基本情報入力シート!W900)</f>
        <v/>
      </c>
      <c r="M861" s="503" t="str">
        <f>IF(基本情報入力シート!X900="","",基本情報入力シート!X900)</f>
        <v/>
      </c>
      <c r="N861" s="513" t="str">
        <f>IF(基本情報入力シート!Y900="","",基本情報入力シート!Y900)</f>
        <v/>
      </c>
      <c r="O861" s="606"/>
      <c r="P861" s="610"/>
      <c r="Q861" s="610"/>
      <c r="R861" s="614" t="e">
        <v>#N/A</v>
      </c>
      <c r="S861" s="618"/>
      <c r="T861" s="623"/>
      <c r="U861" s="623"/>
      <c r="V861" s="627" t="e">
        <v>#N/A</v>
      </c>
      <c r="W861" s="634"/>
      <c r="X861" s="638"/>
      <c r="Y861" s="614" t="e">
        <v>#N/A</v>
      </c>
      <c r="Z861" s="614"/>
      <c r="AA861" s="618"/>
      <c r="AB861" s="637"/>
      <c r="AC861" s="651" t="e">
        <v>#N/A</v>
      </c>
      <c r="AD861" s="653" t="str">
        <f t="shared" si="26"/>
        <v/>
      </c>
      <c r="AE861" s="583" t="str">
        <f t="shared" si="27"/>
        <v/>
      </c>
      <c r="AF861" s="654" t="str">
        <f>IF(O861="","",'別紙様式3-2（４・５月）'!O863&amp;'別紙様式3-2（４・５月）'!P863&amp;'別紙様式3-2（４・５月）'!Q863&amp;"から"&amp;O861)</f>
        <v/>
      </c>
      <c r="AG861" s="654" t="str">
        <f>IF(OR(W861="",W861="―"),"",'別紙様式3-2（４・５月）'!O863&amp;'別紙様式3-2（４・５月）'!P863&amp;'別紙様式3-2（４・５月）'!Q863&amp;"から"&amp;W861)</f>
        <v/>
      </c>
    </row>
    <row r="862" spans="1:33" ht="24.9" customHeight="1">
      <c r="A862" s="592">
        <v>849</v>
      </c>
      <c r="B862" s="488" t="str">
        <f>IF(基本情報入力シート!C901="","",基本情報入力シート!C901)</f>
        <v/>
      </c>
      <c r="C862" s="488"/>
      <c r="D862" s="488"/>
      <c r="E862" s="488"/>
      <c r="F862" s="488"/>
      <c r="G862" s="488"/>
      <c r="H862" s="488"/>
      <c r="I862" s="488"/>
      <c r="J862" s="495" t="str">
        <f>IF(基本情報入力シート!M901="","",基本情報入力シート!M901)</f>
        <v/>
      </c>
      <c r="K862" s="495" t="str">
        <f>IF(基本情報入力シート!R901="","",基本情報入力シート!R901)</f>
        <v/>
      </c>
      <c r="L862" s="495" t="str">
        <f>IF(基本情報入力シート!W901="","",基本情報入力シート!W901)</f>
        <v/>
      </c>
      <c r="M862" s="503" t="str">
        <f>IF(基本情報入力シート!X901="","",基本情報入力シート!X901)</f>
        <v/>
      </c>
      <c r="N862" s="513" t="str">
        <f>IF(基本情報入力シート!Y901="","",基本情報入力シート!Y901)</f>
        <v/>
      </c>
      <c r="O862" s="606"/>
      <c r="P862" s="610"/>
      <c r="Q862" s="610"/>
      <c r="R862" s="614" t="e">
        <v>#N/A</v>
      </c>
      <c r="S862" s="618"/>
      <c r="T862" s="623"/>
      <c r="U862" s="623"/>
      <c r="V862" s="627" t="e">
        <v>#N/A</v>
      </c>
      <c r="W862" s="634"/>
      <c r="X862" s="638"/>
      <c r="Y862" s="614" t="e">
        <v>#N/A</v>
      </c>
      <c r="Z862" s="614"/>
      <c r="AA862" s="618"/>
      <c r="AB862" s="637"/>
      <c r="AC862" s="651" t="e">
        <v>#N/A</v>
      </c>
      <c r="AD862" s="653" t="str">
        <f t="shared" si="26"/>
        <v/>
      </c>
      <c r="AE862" s="583" t="str">
        <f t="shared" si="27"/>
        <v/>
      </c>
      <c r="AF862" s="654" t="str">
        <f>IF(O862="","",'別紙様式3-2（４・５月）'!O864&amp;'別紙様式3-2（４・５月）'!P864&amp;'別紙様式3-2（４・５月）'!Q864&amp;"から"&amp;O862)</f>
        <v/>
      </c>
      <c r="AG862" s="654" t="str">
        <f>IF(OR(W862="",W862="―"),"",'別紙様式3-2（４・５月）'!O864&amp;'別紙様式3-2（４・５月）'!P864&amp;'別紙様式3-2（４・５月）'!Q864&amp;"から"&amp;W862)</f>
        <v/>
      </c>
    </row>
    <row r="863" spans="1:33" ht="24.9" customHeight="1">
      <c r="A863" s="592">
        <v>850</v>
      </c>
      <c r="B863" s="488" t="str">
        <f>IF(基本情報入力シート!C902="","",基本情報入力シート!C902)</f>
        <v/>
      </c>
      <c r="C863" s="488"/>
      <c r="D863" s="488"/>
      <c r="E863" s="488"/>
      <c r="F863" s="488"/>
      <c r="G863" s="488"/>
      <c r="H863" s="488"/>
      <c r="I863" s="488"/>
      <c r="J863" s="495" t="str">
        <f>IF(基本情報入力シート!M902="","",基本情報入力シート!M902)</f>
        <v/>
      </c>
      <c r="K863" s="495" t="str">
        <f>IF(基本情報入力シート!R902="","",基本情報入力シート!R902)</f>
        <v/>
      </c>
      <c r="L863" s="495" t="str">
        <f>IF(基本情報入力シート!W902="","",基本情報入力シート!W902)</f>
        <v/>
      </c>
      <c r="M863" s="503" t="str">
        <f>IF(基本情報入力シート!X902="","",基本情報入力シート!X902)</f>
        <v/>
      </c>
      <c r="N863" s="513" t="str">
        <f>IF(基本情報入力シート!Y902="","",基本情報入力シート!Y902)</f>
        <v/>
      </c>
      <c r="O863" s="606"/>
      <c r="P863" s="610"/>
      <c r="Q863" s="610"/>
      <c r="R863" s="614" t="e">
        <v>#N/A</v>
      </c>
      <c r="S863" s="618"/>
      <c r="T863" s="623"/>
      <c r="U863" s="623"/>
      <c r="V863" s="627" t="e">
        <v>#N/A</v>
      </c>
      <c r="W863" s="634"/>
      <c r="X863" s="638"/>
      <c r="Y863" s="614" t="e">
        <v>#N/A</v>
      </c>
      <c r="Z863" s="614"/>
      <c r="AA863" s="618"/>
      <c r="AB863" s="637"/>
      <c r="AC863" s="651" t="e">
        <v>#N/A</v>
      </c>
      <c r="AD863" s="653" t="str">
        <f t="shared" si="26"/>
        <v/>
      </c>
      <c r="AE863" s="583" t="str">
        <f t="shared" si="27"/>
        <v/>
      </c>
      <c r="AF863" s="654" t="str">
        <f>IF(O863="","",'別紙様式3-2（４・５月）'!O865&amp;'別紙様式3-2（４・５月）'!P865&amp;'別紙様式3-2（４・５月）'!Q865&amp;"から"&amp;O863)</f>
        <v/>
      </c>
      <c r="AG863" s="654" t="str">
        <f>IF(OR(W863="",W863="―"),"",'別紙様式3-2（４・５月）'!O865&amp;'別紙様式3-2（４・５月）'!P865&amp;'別紙様式3-2（４・５月）'!Q865&amp;"から"&amp;W863)</f>
        <v/>
      </c>
    </row>
    <row r="864" spans="1:33" ht="24.9" customHeight="1">
      <c r="A864" s="592">
        <v>851</v>
      </c>
      <c r="B864" s="488" t="str">
        <f>IF(基本情報入力シート!C903="","",基本情報入力シート!C903)</f>
        <v/>
      </c>
      <c r="C864" s="488"/>
      <c r="D864" s="488"/>
      <c r="E864" s="488"/>
      <c r="F864" s="488"/>
      <c r="G864" s="488"/>
      <c r="H864" s="488"/>
      <c r="I864" s="488"/>
      <c r="J864" s="495" t="str">
        <f>IF(基本情報入力シート!M903="","",基本情報入力シート!M903)</f>
        <v/>
      </c>
      <c r="K864" s="495" t="str">
        <f>IF(基本情報入力シート!R903="","",基本情報入力シート!R903)</f>
        <v/>
      </c>
      <c r="L864" s="495" t="str">
        <f>IF(基本情報入力シート!W903="","",基本情報入力シート!W903)</f>
        <v/>
      </c>
      <c r="M864" s="503" t="str">
        <f>IF(基本情報入力シート!X903="","",基本情報入力シート!X903)</f>
        <v/>
      </c>
      <c r="N864" s="513" t="str">
        <f>IF(基本情報入力シート!Y903="","",基本情報入力シート!Y903)</f>
        <v/>
      </c>
      <c r="O864" s="606"/>
      <c r="P864" s="610"/>
      <c r="Q864" s="610"/>
      <c r="R864" s="614" t="e">
        <v>#N/A</v>
      </c>
      <c r="S864" s="618"/>
      <c r="T864" s="623"/>
      <c r="U864" s="623"/>
      <c r="V864" s="627" t="e">
        <v>#N/A</v>
      </c>
      <c r="W864" s="634"/>
      <c r="X864" s="638"/>
      <c r="Y864" s="614" t="e">
        <v>#N/A</v>
      </c>
      <c r="Z864" s="614"/>
      <c r="AA864" s="618"/>
      <c r="AB864" s="637"/>
      <c r="AC864" s="651" t="e">
        <v>#N/A</v>
      </c>
      <c r="AD864" s="653" t="str">
        <f t="shared" si="26"/>
        <v/>
      </c>
      <c r="AE864" s="583" t="str">
        <f t="shared" si="27"/>
        <v/>
      </c>
      <c r="AF864" s="654" t="str">
        <f>IF(O864="","",'別紙様式3-2（４・５月）'!O866&amp;'別紙様式3-2（４・５月）'!P866&amp;'別紙様式3-2（４・５月）'!Q866&amp;"から"&amp;O864)</f>
        <v/>
      </c>
      <c r="AG864" s="654" t="str">
        <f>IF(OR(W864="",W864="―"),"",'別紙様式3-2（４・５月）'!O866&amp;'別紙様式3-2（４・５月）'!P866&amp;'別紙様式3-2（４・５月）'!Q866&amp;"から"&amp;W864)</f>
        <v/>
      </c>
    </row>
    <row r="865" spans="1:33" ht="24.9" customHeight="1">
      <c r="A865" s="592">
        <v>852</v>
      </c>
      <c r="B865" s="488" t="str">
        <f>IF(基本情報入力シート!C904="","",基本情報入力シート!C904)</f>
        <v/>
      </c>
      <c r="C865" s="488"/>
      <c r="D865" s="488"/>
      <c r="E865" s="488"/>
      <c r="F865" s="488"/>
      <c r="G865" s="488"/>
      <c r="H865" s="488"/>
      <c r="I865" s="488"/>
      <c r="J865" s="495" t="str">
        <f>IF(基本情報入力シート!M904="","",基本情報入力シート!M904)</f>
        <v/>
      </c>
      <c r="K865" s="495" t="str">
        <f>IF(基本情報入力シート!R904="","",基本情報入力シート!R904)</f>
        <v/>
      </c>
      <c r="L865" s="495" t="str">
        <f>IF(基本情報入力シート!W904="","",基本情報入力シート!W904)</f>
        <v/>
      </c>
      <c r="M865" s="503" t="str">
        <f>IF(基本情報入力シート!X904="","",基本情報入力シート!X904)</f>
        <v/>
      </c>
      <c r="N865" s="513" t="str">
        <f>IF(基本情報入力シート!Y904="","",基本情報入力シート!Y904)</f>
        <v/>
      </c>
      <c r="O865" s="606"/>
      <c r="P865" s="610"/>
      <c r="Q865" s="610"/>
      <c r="R865" s="614" t="e">
        <v>#N/A</v>
      </c>
      <c r="S865" s="618"/>
      <c r="T865" s="623"/>
      <c r="U865" s="623"/>
      <c r="V865" s="627" t="e">
        <v>#N/A</v>
      </c>
      <c r="W865" s="634"/>
      <c r="X865" s="638"/>
      <c r="Y865" s="614" t="e">
        <v>#N/A</v>
      </c>
      <c r="Z865" s="614"/>
      <c r="AA865" s="618"/>
      <c r="AB865" s="637"/>
      <c r="AC865" s="651" t="e">
        <v>#N/A</v>
      </c>
      <c r="AD865" s="653" t="str">
        <f t="shared" si="26"/>
        <v/>
      </c>
      <c r="AE865" s="583" t="str">
        <f t="shared" si="27"/>
        <v/>
      </c>
      <c r="AF865" s="654" t="str">
        <f>IF(O865="","",'別紙様式3-2（４・５月）'!O867&amp;'別紙様式3-2（４・５月）'!P867&amp;'別紙様式3-2（４・５月）'!Q867&amp;"から"&amp;O865)</f>
        <v/>
      </c>
      <c r="AG865" s="654" t="str">
        <f>IF(OR(W865="",W865="―"),"",'別紙様式3-2（４・５月）'!O867&amp;'別紙様式3-2（４・５月）'!P867&amp;'別紙様式3-2（４・５月）'!Q867&amp;"から"&amp;W865)</f>
        <v/>
      </c>
    </row>
    <row r="866" spans="1:33" ht="24.9" customHeight="1">
      <c r="A866" s="592">
        <v>853</v>
      </c>
      <c r="B866" s="488" t="str">
        <f>IF(基本情報入力シート!C905="","",基本情報入力シート!C905)</f>
        <v/>
      </c>
      <c r="C866" s="488"/>
      <c r="D866" s="488"/>
      <c r="E866" s="488"/>
      <c r="F866" s="488"/>
      <c r="G866" s="488"/>
      <c r="H866" s="488"/>
      <c r="I866" s="488"/>
      <c r="J866" s="495" t="str">
        <f>IF(基本情報入力シート!M905="","",基本情報入力シート!M905)</f>
        <v/>
      </c>
      <c r="K866" s="495" t="str">
        <f>IF(基本情報入力シート!R905="","",基本情報入力シート!R905)</f>
        <v/>
      </c>
      <c r="L866" s="495" t="str">
        <f>IF(基本情報入力シート!W905="","",基本情報入力シート!W905)</f>
        <v/>
      </c>
      <c r="M866" s="503" t="str">
        <f>IF(基本情報入力シート!X905="","",基本情報入力シート!X905)</f>
        <v/>
      </c>
      <c r="N866" s="513" t="str">
        <f>IF(基本情報入力シート!Y905="","",基本情報入力シート!Y905)</f>
        <v/>
      </c>
      <c r="O866" s="606"/>
      <c r="P866" s="610"/>
      <c r="Q866" s="610"/>
      <c r="R866" s="614" t="e">
        <v>#N/A</v>
      </c>
      <c r="S866" s="618"/>
      <c r="T866" s="623"/>
      <c r="U866" s="623"/>
      <c r="V866" s="627" t="e">
        <v>#N/A</v>
      </c>
      <c r="W866" s="634"/>
      <c r="X866" s="638"/>
      <c r="Y866" s="614" t="e">
        <v>#N/A</v>
      </c>
      <c r="Z866" s="614"/>
      <c r="AA866" s="618"/>
      <c r="AB866" s="637"/>
      <c r="AC866" s="651" t="e">
        <v>#N/A</v>
      </c>
      <c r="AD866" s="653" t="str">
        <f t="shared" si="26"/>
        <v/>
      </c>
      <c r="AE866" s="583" t="str">
        <f t="shared" si="27"/>
        <v/>
      </c>
      <c r="AF866" s="654" t="str">
        <f>IF(O866="","",'別紙様式3-2（４・５月）'!O868&amp;'別紙様式3-2（４・５月）'!P868&amp;'別紙様式3-2（４・５月）'!Q868&amp;"から"&amp;O866)</f>
        <v/>
      </c>
      <c r="AG866" s="654" t="str">
        <f>IF(OR(W866="",W866="―"),"",'別紙様式3-2（４・５月）'!O868&amp;'別紙様式3-2（４・５月）'!P868&amp;'別紙様式3-2（４・５月）'!Q868&amp;"から"&amp;W866)</f>
        <v/>
      </c>
    </row>
    <row r="867" spans="1:33" ht="24.9" customHeight="1">
      <c r="A867" s="592">
        <v>854</v>
      </c>
      <c r="B867" s="488" t="str">
        <f>IF(基本情報入力シート!C906="","",基本情報入力シート!C906)</f>
        <v/>
      </c>
      <c r="C867" s="488"/>
      <c r="D867" s="488"/>
      <c r="E867" s="488"/>
      <c r="F867" s="488"/>
      <c r="G867" s="488"/>
      <c r="H867" s="488"/>
      <c r="I867" s="488"/>
      <c r="J867" s="495" t="str">
        <f>IF(基本情報入力シート!M906="","",基本情報入力シート!M906)</f>
        <v/>
      </c>
      <c r="K867" s="495" t="str">
        <f>IF(基本情報入力シート!R906="","",基本情報入力シート!R906)</f>
        <v/>
      </c>
      <c r="L867" s="495" t="str">
        <f>IF(基本情報入力シート!W906="","",基本情報入力シート!W906)</f>
        <v/>
      </c>
      <c r="M867" s="503" t="str">
        <f>IF(基本情報入力シート!X906="","",基本情報入力シート!X906)</f>
        <v/>
      </c>
      <c r="N867" s="513" t="str">
        <f>IF(基本情報入力シート!Y906="","",基本情報入力シート!Y906)</f>
        <v/>
      </c>
      <c r="O867" s="606"/>
      <c r="P867" s="610"/>
      <c r="Q867" s="610"/>
      <c r="R867" s="614" t="e">
        <v>#N/A</v>
      </c>
      <c r="S867" s="618"/>
      <c r="T867" s="623"/>
      <c r="U867" s="623"/>
      <c r="V867" s="627" t="e">
        <v>#N/A</v>
      </c>
      <c r="W867" s="634"/>
      <c r="X867" s="638"/>
      <c r="Y867" s="614" t="e">
        <v>#N/A</v>
      </c>
      <c r="Z867" s="614"/>
      <c r="AA867" s="618"/>
      <c r="AB867" s="637"/>
      <c r="AC867" s="651" t="e">
        <v>#N/A</v>
      </c>
      <c r="AD867" s="653" t="str">
        <f t="shared" si="26"/>
        <v/>
      </c>
      <c r="AE867" s="583" t="str">
        <f t="shared" si="27"/>
        <v/>
      </c>
      <c r="AF867" s="654" t="str">
        <f>IF(O867="","",'別紙様式3-2（４・５月）'!O869&amp;'別紙様式3-2（４・５月）'!P869&amp;'別紙様式3-2（４・５月）'!Q869&amp;"から"&amp;O867)</f>
        <v/>
      </c>
      <c r="AG867" s="654" t="str">
        <f>IF(OR(W867="",W867="―"),"",'別紙様式3-2（４・５月）'!O869&amp;'別紙様式3-2（４・５月）'!P869&amp;'別紙様式3-2（４・５月）'!Q869&amp;"から"&amp;W867)</f>
        <v/>
      </c>
    </row>
    <row r="868" spans="1:33" ht="24.9" customHeight="1">
      <c r="A868" s="592">
        <v>855</v>
      </c>
      <c r="B868" s="488" t="str">
        <f>IF(基本情報入力シート!C907="","",基本情報入力シート!C907)</f>
        <v/>
      </c>
      <c r="C868" s="488"/>
      <c r="D868" s="488"/>
      <c r="E868" s="488"/>
      <c r="F868" s="488"/>
      <c r="G868" s="488"/>
      <c r="H868" s="488"/>
      <c r="I868" s="488"/>
      <c r="J868" s="495" t="str">
        <f>IF(基本情報入力シート!M907="","",基本情報入力シート!M907)</f>
        <v/>
      </c>
      <c r="K868" s="495" t="str">
        <f>IF(基本情報入力シート!R907="","",基本情報入力シート!R907)</f>
        <v/>
      </c>
      <c r="L868" s="495" t="str">
        <f>IF(基本情報入力シート!W907="","",基本情報入力シート!W907)</f>
        <v/>
      </c>
      <c r="M868" s="503" t="str">
        <f>IF(基本情報入力シート!X907="","",基本情報入力シート!X907)</f>
        <v/>
      </c>
      <c r="N868" s="513" t="str">
        <f>IF(基本情報入力シート!Y907="","",基本情報入力シート!Y907)</f>
        <v/>
      </c>
      <c r="O868" s="606"/>
      <c r="P868" s="610"/>
      <c r="Q868" s="610"/>
      <c r="R868" s="614" t="e">
        <v>#N/A</v>
      </c>
      <c r="S868" s="618"/>
      <c r="T868" s="623"/>
      <c r="U868" s="623"/>
      <c r="V868" s="627" t="e">
        <v>#N/A</v>
      </c>
      <c r="W868" s="634"/>
      <c r="X868" s="638"/>
      <c r="Y868" s="614" t="e">
        <v>#N/A</v>
      </c>
      <c r="Z868" s="614"/>
      <c r="AA868" s="618"/>
      <c r="AB868" s="637"/>
      <c r="AC868" s="651" t="e">
        <v>#N/A</v>
      </c>
      <c r="AD868" s="653" t="str">
        <f t="shared" si="26"/>
        <v/>
      </c>
      <c r="AE868" s="583" t="str">
        <f t="shared" si="27"/>
        <v/>
      </c>
      <c r="AF868" s="654" t="str">
        <f>IF(O868="","",'別紙様式3-2（４・５月）'!O870&amp;'別紙様式3-2（４・５月）'!P870&amp;'別紙様式3-2（４・５月）'!Q870&amp;"から"&amp;O868)</f>
        <v/>
      </c>
      <c r="AG868" s="654" t="str">
        <f>IF(OR(W868="",W868="―"),"",'別紙様式3-2（４・５月）'!O870&amp;'別紙様式3-2（４・５月）'!P870&amp;'別紙様式3-2（４・５月）'!Q870&amp;"から"&amp;W868)</f>
        <v/>
      </c>
    </row>
    <row r="869" spans="1:33" ht="24.9" customHeight="1">
      <c r="A869" s="592">
        <v>856</v>
      </c>
      <c r="B869" s="488" t="str">
        <f>IF(基本情報入力シート!C908="","",基本情報入力シート!C908)</f>
        <v/>
      </c>
      <c r="C869" s="488"/>
      <c r="D869" s="488"/>
      <c r="E869" s="488"/>
      <c r="F869" s="488"/>
      <c r="G869" s="488"/>
      <c r="H869" s="488"/>
      <c r="I869" s="488"/>
      <c r="J869" s="495" t="str">
        <f>IF(基本情報入力シート!M908="","",基本情報入力シート!M908)</f>
        <v/>
      </c>
      <c r="K869" s="495" t="str">
        <f>IF(基本情報入力シート!R908="","",基本情報入力シート!R908)</f>
        <v/>
      </c>
      <c r="L869" s="495" t="str">
        <f>IF(基本情報入力シート!W908="","",基本情報入力シート!W908)</f>
        <v/>
      </c>
      <c r="M869" s="503" t="str">
        <f>IF(基本情報入力シート!X908="","",基本情報入力シート!X908)</f>
        <v/>
      </c>
      <c r="N869" s="513" t="str">
        <f>IF(基本情報入力シート!Y908="","",基本情報入力シート!Y908)</f>
        <v/>
      </c>
      <c r="O869" s="606"/>
      <c r="P869" s="610"/>
      <c r="Q869" s="610"/>
      <c r="R869" s="614" t="e">
        <v>#N/A</v>
      </c>
      <c r="S869" s="618"/>
      <c r="T869" s="623"/>
      <c r="U869" s="623"/>
      <c r="V869" s="627" t="e">
        <v>#N/A</v>
      </c>
      <c r="W869" s="634"/>
      <c r="X869" s="638"/>
      <c r="Y869" s="614" t="e">
        <v>#N/A</v>
      </c>
      <c r="Z869" s="614"/>
      <c r="AA869" s="618"/>
      <c r="AB869" s="637"/>
      <c r="AC869" s="651" t="e">
        <v>#N/A</v>
      </c>
      <c r="AD869" s="653" t="str">
        <f t="shared" si="26"/>
        <v/>
      </c>
      <c r="AE869" s="583" t="str">
        <f t="shared" si="27"/>
        <v/>
      </c>
      <c r="AF869" s="654" t="str">
        <f>IF(O869="","",'別紙様式3-2（４・５月）'!O871&amp;'別紙様式3-2（４・５月）'!P871&amp;'別紙様式3-2（４・５月）'!Q871&amp;"から"&amp;O869)</f>
        <v/>
      </c>
      <c r="AG869" s="654" t="str">
        <f>IF(OR(W869="",W869="―"),"",'別紙様式3-2（４・５月）'!O871&amp;'別紙様式3-2（４・５月）'!P871&amp;'別紙様式3-2（４・５月）'!Q871&amp;"から"&amp;W869)</f>
        <v/>
      </c>
    </row>
    <row r="870" spans="1:33" ht="24.9" customHeight="1">
      <c r="A870" s="592">
        <v>857</v>
      </c>
      <c r="B870" s="488" t="str">
        <f>IF(基本情報入力シート!C909="","",基本情報入力シート!C909)</f>
        <v/>
      </c>
      <c r="C870" s="488"/>
      <c r="D870" s="488"/>
      <c r="E870" s="488"/>
      <c r="F870" s="488"/>
      <c r="G870" s="488"/>
      <c r="H870" s="488"/>
      <c r="I870" s="488"/>
      <c r="J870" s="495" t="str">
        <f>IF(基本情報入力シート!M909="","",基本情報入力シート!M909)</f>
        <v/>
      </c>
      <c r="K870" s="495" t="str">
        <f>IF(基本情報入力シート!R909="","",基本情報入力シート!R909)</f>
        <v/>
      </c>
      <c r="L870" s="495" t="str">
        <f>IF(基本情報入力シート!W909="","",基本情報入力シート!W909)</f>
        <v/>
      </c>
      <c r="M870" s="503" t="str">
        <f>IF(基本情報入力シート!X909="","",基本情報入力シート!X909)</f>
        <v/>
      </c>
      <c r="N870" s="513" t="str">
        <f>IF(基本情報入力シート!Y909="","",基本情報入力シート!Y909)</f>
        <v/>
      </c>
      <c r="O870" s="606"/>
      <c r="P870" s="610"/>
      <c r="Q870" s="610"/>
      <c r="R870" s="614" t="e">
        <v>#N/A</v>
      </c>
      <c r="S870" s="618"/>
      <c r="T870" s="623"/>
      <c r="U870" s="623"/>
      <c r="V870" s="627" t="e">
        <v>#N/A</v>
      </c>
      <c r="W870" s="634"/>
      <c r="X870" s="638"/>
      <c r="Y870" s="614" t="e">
        <v>#N/A</v>
      </c>
      <c r="Z870" s="614"/>
      <c r="AA870" s="618"/>
      <c r="AB870" s="637"/>
      <c r="AC870" s="651" t="e">
        <v>#N/A</v>
      </c>
      <c r="AD870" s="653" t="str">
        <f t="shared" si="26"/>
        <v/>
      </c>
      <c r="AE870" s="583" t="str">
        <f t="shared" si="27"/>
        <v/>
      </c>
      <c r="AF870" s="654" t="str">
        <f>IF(O870="","",'別紙様式3-2（４・５月）'!O872&amp;'別紙様式3-2（４・５月）'!P872&amp;'別紙様式3-2（４・５月）'!Q872&amp;"から"&amp;O870)</f>
        <v/>
      </c>
      <c r="AG870" s="654" t="str">
        <f>IF(OR(W870="",W870="―"),"",'別紙様式3-2（４・５月）'!O872&amp;'別紙様式3-2（４・５月）'!P872&amp;'別紙様式3-2（４・５月）'!Q872&amp;"から"&amp;W870)</f>
        <v/>
      </c>
    </row>
    <row r="871" spans="1:33" ht="24.9" customHeight="1">
      <c r="A871" s="592">
        <v>858</v>
      </c>
      <c r="B871" s="488" t="str">
        <f>IF(基本情報入力シート!C910="","",基本情報入力シート!C910)</f>
        <v/>
      </c>
      <c r="C871" s="488"/>
      <c r="D871" s="488"/>
      <c r="E871" s="488"/>
      <c r="F871" s="488"/>
      <c r="G871" s="488"/>
      <c r="H871" s="488"/>
      <c r="I871" s="488"/>
      <c r="J871" s="495" t="str">
        <f>IF(基本情報入力シート!M910="","",基本情報入力シート!M910)</f>
        <v/>
      </c>
      <c r="K871" s="495" t="str">
        <f>IF(基本情報入力シート!R910="","",基本情報入力シート!R910)</f>
        <v/>
      </c>
      <c r="L871" s="495" t="str">
        <f>IF(基本情報入力シート!W910="","",基本情報入力シート!W910)</f>
        <v/>
      </c>
      <c r="M871" s="503" t="str">
        <f>IF(基本情報入力シート!X910="","",基本情報入力シート!X910)</f>
        <v/>
      </c>
      <c r="N871" s="513" t="str">
        <f>IF(基本情報入力シート!Y910="","",基本情報入力シート!Y910)</f>
        <v/>
      </c>
      <c r="O871" s="606"/>
      <c r="P871" s="610"/>
      <c r="Q871" s="610"/>
      <c r="R871" s="614" t="e">
        <v>#N/A</v>
      </c>
      <c r="S871" s="618"/>
      <c r="T871" s="623"/>
      <c r="U871" s="623"/>
      <c r="V871" s="627" t="e">
        <v>#N/A</v>
      </c>
      <c r="W871" s="634"/>
      <c r="X871" s="638"/>
      <c r="Y871" s="614" t="e">
        <v>#N/A</v>
      </c>
      <c r="Z871" s="614"/>
      <c r="AA871" s="618"/>
      <c r="AB871" s="637"/>
      <c r="AC871" s="651" t="e">
        <v>#N/A</v>
      </c>
      <c r="AD871" s="653" t="str">
        <f t="shared" si="26"/>
        <v/>
      </c>
      <c r="AE871" s="583" t="str">
        <f t="shared" si="27"/>
        <v/>
      </c>
      <c r="AF871" s="654" t="str">
        <f>IF(O871="","",'別紙様式3-2（４・５月）'!O873&amp;'別紙様式3-2（４・５月）'!P873&amp;'別紙様式3-2（４・５月）'!Q873&amp;"から"&amp;O871)</f>
        <v/>
      </c>
      <c r="AG871" s="654" t="str">
        <f>IF(OR(W871="",W871="―"),"",'別紙様式3-2（４・５月）'!O873&amp;'別紙様式3-2（４・５月）'!P873&amp;'別紙様式3-2（４・５月）'!Q873&amp;"から"&amp;W871)</f>
        <v/>
      </c>
    </row>
    <row r="872" spans="1:33" ht="24.9" customHeight="1">
      <c r="A872" s="592">
        <v>859</v>
      </c>
      <c r="B872" s="488" t="str">
        <f>IF(基本情報入力シート!C911="","",基本情報入力シート!C911)</f>
        <v/>
      </c>
      <c r="C872" s="488"/>
      <c r="D872" s="488"/>
      <c r="E872" s="488"/>
      <c r="F872" s="488"/>
      <c r="G872" s="488"/>
      <c r="H872" s="488"/>
      <c r="I872" s="488"/>
      <c r="J872" s="495" t="str">
        <f>IF(基本情報入力シート!M911="","",基本情報入力シート!M911)</f>
        <v/>
      </c>
      <c r="K872" s="495" t="str">
        <f>IF(基本情報入力シート!R911="","",基本情報入力シート!R911)</f>
        <v/>
      </c>
      <c r="L872" s="495" t="str">
        <f>IF(基本情報入力シート!W911="","",基本情報入力シート!W911)</f>
        <v/>
      </c>
      <c r="M872" s="503" t="str">
        <f>IF(基本情報入力シート!X911="","",基本情報入力シート!X911)</f>
        <v/>
      </c>
      <c r="N872" s="513" t="str">
        <f>IF(基本情報入力シート!Y911="","",基本情報入力シート!Y911)</f>
        <v/>
      </c>
      <c r="O872" s="606"/>
      <c r="P872" s="610"/>
      <c r="Q872" s="610"/>
      <c r="R872" s="614" t="e">
        <v>#N/A</v>
      </c>
      <c r="S872" s="618"/>
      <c r="T872" s="623"/>
      <c r="U872" s="623"/>
      <c r="V872" s="627" t="e">
        <v>#N/A</v>
      </c>
      <c r="W872" s="634"/>
      <c r="X872" s="638"/>
      <c r="Y872" s="614" t="e">
        <v>#N/A</v>
      </c>
      <c r="Z872" s="614"/>
      <c r="AA872" s="618"/>
      <c r="AB872" s="637"/>
      <c r="AC872" s="651" t="e">
        <v>#N/A</v>
      </c>
      <c r="AD872" s="653" t="str">
        <f t="shared" si="26"/>
        <v/>
      </c>
      <c r="AE872" s="583" t="str">
        <f t="shared" si="27"/>
        <v/>
      </c>
      <c r="AF872" s="654" t="str">
        <f>IF(O872="","",'別紙様式3-2（４・５月）'!O874&amp;'別紙様式3-2（４・５月）'!P874&amp;'別紙様式3-2（４・５月）'!Q874&amp;"から"&amp;O872)</f>
        <v/>
      </c>
      <c r="AG872" s="654" t="str">
        <f>IF(OR(W872="",W872="―"),"",'別紙様式3-2（４・５月）'!O874&amp;'別紙様式3-2（４・５月）'!P874&amp;'別紙様式3-2（４・５月）'!Q874&amp;"から"&amp;W872)</f>
        <v/>
      </c>
    </row>
    <row r="873" spans="1:33" ht="24.9" customHeight="1">
      <c r="A873" s="592">
        <v>860</v>
      </c>
      <c r="B873" s="488" t="str">
        <f>IF(基本情報入力シート!C912="","",基本情報入力シート!C912)</f>
        <v/>
      </c>
      <c r="C873" s="488"/>
      <c r="D873" s="488"/>
      <c r="E873" s="488"/>
      <c r="F873" s="488"/>
      <c r="G873" s="488"/>
      <c r="H873" s="488"/>
      <c r="I873" s="488"/>
      <c r="J873" s="495" t="str">
        <f>IF(基本情報入力シート!M912="","",基本情報入力シート!M912)</f>
        <v/>
      </c>
      <c r="K873" s="495" t="str">
        <f>IF(基本情報入力シート!R912="","",基本情報入力シート!R912)</f>
        <v/>
      </c>
      <c r="L873" s="495" t="str">
        <f>IF(基本情報入力シート!W912="","",基本情報入力シート!W912)</f>
        <v/>
      </c>
      <c r="M873" s="503" t="str">
        <f>IF(基本情報入力シート!X912="","",基本情報入力シート!X912)</f>
        <v/>
      </c>
      <c r="N873" s="513" t="str">
        <f>IF(基本情報入力シート!Y912="","",基本情報入力シート!Y912)</f>
        <v/>
      </c>
      <c r="O873" s="606"/>
      <c r="P873" s="610"/>
      <c r="Q873" s="610"/>
      <c r="R873" s="614" t="e">
        <v>#N/A</v>
      </c>
      <c r="S873" s="618"/>
      <c r="T873" s="623"/>
      <c r="U873" s="623"/>
      <c r="V873" s="627" t="e">
        <v>#N/A</v>
      </c>
      <c r="W873" s="634"/>
      <c r="X873" s="638"/>
      <c r="Y873" s="614" t="e">
        <v>#N/A</v>
      </c>
      <c r="Z873" s="614"/>
      <c r="AA873" s="618"/>
      <c r="AB873" s="637"/>
      <c r="AC873" s="651" t="e">
        <v>#N/A</v>
      </c>
      <c r="AD873" s="653" t="str">
        <f t="shared" si="26"/>
        <v/>
      </c>
      <c r="AE873" s="583" t="str">
        <f t="shared" si="27"/>
        <v/>
      </c>
      <c r="AF873" s="654" t="str">
        <f>IF(O873="","",'別紙様式3-2（４・５月）'!O875&amp;'別紙様式3-2（４・５月）'!P875&amp;'別紙様式3-2（４・５月）'!Q875&amp;"から"&amp;O873)</f>
        <v/>
      </c>
      <c r="AG873" s="654" t="str">
        <f>IF(OR(W873="",W873="―"),"",'別紙様式3-2（４・５月）'!O875&amp;'別紙様式3-2（４・５月）'!P875&amp;'別紙様式3-2（４・５月）'!Q875&amp;"から"&amp;W873)</f>
        <v/>
      </c>
    </row>
    <row r="874" spans="1:33" ht="24.9" customHeight="1">
      <c r="A874" s="592">
        <v>861</v>
      </c>
      <c r="B874" s="488" t="str">
        <f>IF(基本情報入力シート!C913="","",基本情報入力シート!C913)</f>
        <v/>
      </c>
      <c r="C874" s="488"/>
      <c r="D874" s="488"/>
      <c r="E874" s="488"/>
      <c r="F874" s="488"/>
      <c r="G874" s="488"/>
      <c r="H874" s="488"/>
      <c r="I874" s="488"/>
      <c r="J874" s="495" t="str">
        <f>IF(基本情報入力シート!M913="","",基本情報入力シート!M913)</f>
        <v/>
      </c>
      <c r="K874" s="495" t="str">
        <f>IF(基本情報入力シート!R913="","",基本情報入力シート!R913)</f>
        <v/>
      </c>
      <c r="L874" s="495" t="str">
        <f>IF(基本情報入力シート!W913="","",基本情報入力シート!W913)</f>
        <v/>
      </c>
      <c r="M874" s="503" t="str">
        <f>IF(基本情報入力シート!X913="","",基本情報入力シート!X913)</f>
        <v/>
      </c>
      <c r="N874" s="513" t="str">
        <f>IF(基本情報入力シート!Y913="","",基本情報入力シート!Y913)</f>
        <v/>
      </c>
      <c r="O874" s="606"/>
      <c r="P874" s="610"/>
      <c r="Q874" s="610"/>
      <c r="R874" s="614" t="e">
        <v>#N/A</v>
      </c>
      <c r="S874" s="618"/>
      <c r="T874" s="623"/>
      <c r="U874" s="623"/>
      <c r="V874" s="627" t="e">
        <v>#N/A</v>
      </c>
      <c r="W874" s="634"/>
      <c r="X874" s="638"/>
      <c r="Y874" s="614" t="e">
        <v>#N/A</v>
      </c>
      <c r="Z874" s="614"/>
      <c r="AA874" s="618"/>
      <c r="AB874" s="637"/>
      <c r="AC874" s="651" t="e">
        <v>#N/A</v>
      </c>
      <c r="AD874" s="653" t="str">
        <f t="shared" si="26"/>
        <v/>
      </c>
      <c r="AE874" s="583" t="str">
        <f t="shared" si="27"/>
        <v/>
      </c>
      <c r="AF874" s="654" t="str">
        <f>IF(O874="","",'別紙様式3-2（４・５月）'!O876&amp;'別紙様式3-2（４・５月）'!P876&amp;'別紙様式3-2（４・５月）'!Q876&amp;"から"&amp;O874)</f>
        <v/>
      </c>
      <c r="AG874" s="654" t="str">
        <f>IF(OR(W874="",W874="―"),"",'別紙様式3-2（４・５月）'!O876&amp;'別紙様式3-2（４・５月）'!P876&amp;'別紙様式3-2（４・５月）'!Q876&amp;"から"&amp;W874)</f>
        <v/>
      </c>
    </row>
    <row r="875" spans="1:33" ht="24.9" customHeight="1">
      <c r="A875" s="592">
        <v>862</v>
      </c>
      <c r="B875" s="488" t="str">
        <f>IF(基本情報入力シート!C914="","",基本情報入力シート!C914)</f>
        <v/>
      </c>
      <c r="C875" s="488"/>
      <c r="D875" s="488"/>
      <c r="E875" s="488"/>
      <c r="F875" s="488"/>
      <c r="G875" s="488"/>
      <c r="H875" s="488"/>
      <c r="I875" s="488"/>
      <c r="J875" s="495" t="str">
        <f>IF(基本情報入力シート!M914="","",基本情報入力シート!M914)</f>
        <v/>
      </c>
      <c r="K875" s="495" t="str">
        <f>IF(基本情報入力シート!R914="","",基本情報入力シート!R914)</f>
        <v/>
      </c>
      <c r="L875" s="495" t="str">
        <f>IF(基本情報入力シート!W914="","",基本情報入力シート!W914)</f>
        <v/>
      </c>
      <c r="M875" s="503" t="str">
        <f>IF(基本情報入力シート!X914="","",基本情報入力シート!X914)</f>
        <v/>
      </c>
      <c r="N875" s="513" t="str">
        <f>IF(基本情報入力シート!Y914="","",基本情報入力シート!Y914)</f>
        <v/>
      </c>
      <c r="O875" s="606"/>
      <c r="P875" s="610"/>
      <c r="Q875" s="610"/>
      <c r="R875" s="614" t="e">
        <v>#N/A</v>
      </c>
      <c r="S875" s="618"/>
      <c r="T875" s="623"/>
      <c r="U875" s="623"/>
      <c r="V875" s="627" t="e">
        <v>#N/A</v>
      </c>
      <c r="W875" s="634"/>
      <c r="X875" s="638"/>
      <c r="Y875" s="614" t="e">
        <v>#N/A</v>
      </c>
      <c r="Z875" s="614"/>
      <c r="AA875" s="618"/>
      <c r="AB875" s="637"/>
      <c r="AC875" s="651" t="e">
        <v>#N/A</v>
      </c>
      <c r="AD875" s="653" t="str">
        <f t="shared" si="26"/>
        <v/>
      </c>
      <c r="AE875" s="583" t="str">
        <f t="shared" si="27"/>
        <v/>
      </c>
      <c r="AF875" s="654" t="str">
        <f>IF(O875="","",'別紙様式3-2（４・５月）'!O877&amp;'別紙様式3-2（４・５月）'!P877&amp;'別紙様式3-2（４・５月）'!Q877&amp;"から"&amp;O875)</f>
        <v/>
      </c>
      <c r="AG875" s="654" t="str">
        <f>IF(OR(W875="",W875="―"),"",'別紙様式3-2（４・５月）'!O877&amp;'別紙様式3-2（４・５月）'!P877&amp;'別紙様式3-2（４・５月）'!Q877&amp;"から"&amp;W875)</f>
        <v/>
      </c>
    </row>
    <row r="876" spans="1:33" ht="24.9" customHeight="1">
      <c r="A876" s="592">
        <v>863</v>
      </c>
      <c r="B876" s="488" t="str">
        <f>IF(基本情報入力シート!C915="","",基本情報入力シート!C915)</f>
        <v/>
      </c>
      <c r="C876" s="488"/>
      <c r="D876" s="488"/>
      <c r="E876" s="488"/>
      <c r="F876" s="488"/>
      <c r="G876" s="488"/>
      <c r="H876" s="488"/>
      <c r="I876" s="488"/>
      <c r="J876" s="495" t="str">
        <f>IF(基本情報入力シート!M915="","",基本情報入力シート!M915)</f>
        <v/>
      </c>
      <c r="K876" s="495" t="str">
        <f>IF(基本情報入力シート!R915="","",基本情報入力シート!R915)</f>
        <v/>
      </c>
      <c r="L876" s="495" t="str">
        <f>IF(基本情報入力シート!W915="","",基本情報入力シート!W915)</f>
        <v/>
      </c>
      <c r="M876" s="503" t="str">
        <f>IF(基本情報入力シート!X915="","",基本情報入力シート!X915)</f>
        <v/>
      </c>
      <c r="N876" s="513" t="str">
        <f>IF(基本情報入力シート!Y915="","",基本情報入力シート!Y915)</f>
        <v/>
      </c>
      <c r="O876" s="606"/>
      <c r="P876" s="610"/>
      <c r="Q876" s="610"/>
      <c r="R876" s="614" t="e">
        <v>#N/A</v>
      </c>
      <c r="S876" s="618"/>
      <c r="T876" s="623"/>
      <c r="U876" s="623"/>
      <c r="V876" s="627" t="e">
        <v>#N/A</v>
      </c>
      <c r="W876" s="634"/>
      <c r="X876" s="638"/>
      <c r="Y876" s="614" t="e">
        <v>#N/A</v>
      </c>
      <c r="Z876" s="614"/>
      <c r="AA876" s="618"/>
      <c r="AB876" s="637"/>
      <c r="AC876" s="651" t="e">
        <v>#N/A</v>
      </c>
      <c r="AD876" s="653" t="str">
        <f t="shared" si="26"/>
        <v/>
      </c>
      <c r="AE876" s="583" t="str">
        <f t="shared" si="27"/>
        <v/>
      </c>
      <c r="AF876" s="654" t="str">
        <f>IF(O876="","",'別紙様式3-2（４・５月）'!O878&amp;'別紙様式3-2（４・５月）'!P878&amp;'別紙様式3-2（４・５月）'!Q878&amp;"から"&amp;O876)</f>
        <v/>
      </c>
      <c r="AG876" s="654" t="str">
        <f>IF(OR(W876="",W876="―"),"",'別紙様式3-2（４・５月）'!O878&amp;'別紙様式3-2（４・５月）'!P878&amp;'別紙様式3-2（４・５月）'!Q878&amp;"から"&amp;W876)</f>
        <v/>
      </c>
    </row>
    <row r="877" spans="1:33" ht="24.9" customHeight="1">
      <c r="A877" s="592">
        <v>864</v>
      </c>
      <c r="B877" s="488" t="str">
        <f>IF(基本情報入力シート!C916="","",基本情報入力シート!C916)</f>
        <v/>
      </c>
      <c r="C877" s="488"/>
      <c r="D877" s="488"/>
      <c r="E877" s="488"/>
      <c r="F877" s="488"/>
      <c r="G877" s="488"/>
      <c r="H877" s="488"/>
      <c r="I877" s="488"/>
      <c r="J877" s="495" t="str">
        <f>IF(基本情報入力シート!M916="","",基本情報入力シート!M916)</f>
        <v/>
      </c>
      <c r="K877" s="495" t="str">
        <f>IF(基本情報入力シート!R916="","",基本情報入力シート!R916)</f>
        <v/>
      </c>
      <c r="L877" s="495" t="str">
        <f>IF(基本情報入力シート!W916="","",基本情報入力シート!W916)</f>
        <v/>
      </c>
      <c r="M877" s="503" t="str">
        <f>IF(基本情報入力シート!X916="","",基本情報入力シート!X916)</f>
        <v/>
      </c>
      <c r="N877" s="513" t="str">
        <f>IF(基本情報入力シート!Y916="","",基本情報入力シート!Y916)</f>
        <v/>
      </c>
      <c r="O877" s="606"/>
      <c r="P877" s="610"/>
      <c r="Q877" s="610"/>
      <c r="R877" s="614" t="e">
        <v>#N/A</v>
      </c>
      <c r="S877" s="618"/>
      <c r="T877" s="623"/>
      <c r="U877" s="623"/>
      <c r="V877" s="627" t="e">
        <v>#N/A</v>
      </c>
      <c r="W877" s="634"/>
      <c r="X877" s="638"/>
      <c r="Y877" s="614" t="e">
        <v>#N/A</v>
      </c>
      <c r="Z877" s="614"/>
      <c r="AA877" s="618"/>
      <c r="AB877" s="637"/>
      <c r="AC877" s="651" t="e">
        <v>#N/A</v>
      </c>
      <c r="AD877" s="653" t="str">
        <f t="shared" si="26"/>
        <v/>
      </c>
      <c r="AE877" s="583" t="str">
        <f t="shared" si="27"/>
        <v/>
      </c>
      <c r="AF877" s="654" t="str">
        <f>IF(O877="","",'別紙様式3-2（４・５月）'!O879&amp;'別紙様式3-2（４・５月）'!P879&amp;'別紙様式3-2（４・５月）'!Q879&amp;"から"&amp;O877)</f>
        <v/>
      </c>
      <c r="AG877" s="654" t="str">
        <f>IF(OR(W877="",W877="―"),"",'別紙様式3-2（４・５月）'!O879&amp;'別紙様式3-2（４・５月）'!P879&amp;'別紙様式3-2（４・５月）'!Q879&amp;"から"&amp;W877)</f>
        <v/>
      </c>
    </row>
    <row r="878" spans="1:33" ht="24.9" customHeight="1">
      <c r="A878" s="592">
        <v>865</v>
      </c>
      <c r="B878" s="488" t="str">
        <f>IF(基本情報入力シート!C917="","",基本情報入力シート!C917)</f>
        <v/>
      </c>
      <c r="C878" s="488"/>
      <c r="D878" s="488"/>
      <c r="E878" s="488"/>
      <c r="F878" s="488"/>
      <c r="G878" s="488"/>
      <c r="H878" s="488"/>
      <c r="I878" s="488"/>
      <c r="J878" s="495" t="str">
        <f>IF(基本情報入力シート!M917="","",基本情報入力シート!M917)</f>
        <v/>
      </c>
      <c r="K878" s="495" t="str">
        <f>IF(基本情報入力シート!R917="","",基本情報入力シート!R917)</f>
        <v/>
      </c>
      <c r="L878" s="495" t="str">
        <f>IF(基本情報入力シート!W917="","",基本情報入力シート!W917)</f>
        <v/>
      </c>
      <c r="M878" s="503" t="str">
        <f>IF(基本情報入力シート!X917="","",基本情報入力シート!X917)</f>
        <v/>
      </c>
      <c r="N878" s="513" t="str">
        <f>IF(基本情報入力シート!Y917="","",基本情報入力シート!Y917)</f>
        <v/>
      </c>
      <c r="O878" s="606"/>
      <c r="P878" s="610"/>
      <c r="Q878" s="610"/>
      <c r="R878" s="614" t="e">
        <v>#N/A</v>
      </c>
      <c r="S878" s="618"/>
      <c r="T878" s="623"/>
      <c r="U878" s="623"/>
      <c r="V878" s="627" t="e">
        <v>#N/A</v>
      </c>
      <c r="W878" s="634"/>
      <c r="X878" s="638"/>
      <c r="Y878" s="614" t="e">
        <v>#N/A</v>
      </c>
      <c r="Z878" s="614"/>
      <c r="AA878" s="618"/>
      <c r="AB878" s="637"/>
      <c r="AC878" s="651" t="e">
        <v>#N/A</v>
      </c>
      <c r="AD878" s="653" t="str">
        <f t="shared" si="26"/>
        <v/>
      </c>
      <c r="AE878" s="583" t="str">
        <f t="shared" si="27"/>
        <v/>
      </c>
      <c r="AF878" s="654" t="str">
        <f>IF(O878="","",'別紙様式3-2（４・５月）'!O880&amp;'別紙様式3-2（４・５月）'!P880&amp;'別紙様式3-2（４・５月）'!Q880&amp;"から"&amp;O878)</f>
        <v/>
      </c>
      <c r="AG878" s="654" t="str">
        <f>IF(OR(W878="",W878="―"),"",'別紙様式3-2（４・５月）'!O880&amp;'別紙様式3-2（４・５月）'!P880&amp;'別紙様式3-2（４・５月）'!Q880&amp;"から"&amp;W878)</f>
        <v/>
      </c>
    </row>
    <row r="879" spans="1:33" ht="24.9" customHeight="1">
      <c r="A879" s="592">
        <v>866</v>
      </c>
      <c r="B879" s="488" t="str">
        <f>IF(基本情報入力シート!C918="","",基本情報入力シート!C918)</f>
        <v/>
      </c>
      <c r="C879" s="488"/>
      <c r="D879" s="488"/>
      <c r="E879" s="488"/>
      <c r="F879" s="488"/>
      <c r="G879" s="488"/>
      <c r="H879" s="488"/>
      <c r="I879" s="488"/>
      <c r="J879" s="495" t="str">
        <f>IF(基本情報入力シート!M918="","",基本情報入力シート!M918)</f>
        <v/>
      </c>
      <c r="K879" s="495" t="str">
        <f>IF(基本情報入力シート!R918="","",基本情報入力シート!R918)</f>
        <v/>
      </c>
      <c r="L879" s="495" t="str">
        <f>IF(基本情報入力シート!W918="","",基本情報入力シート!W918)</f>
        <v/>
      </c>
      <c r="M879" s="503" t="str">
        <f>IF(基本情報入力シート!X918="","",基本情報入力シート!X918)</f>
        <v/>
      </c>
      <c r="N879" s="513" t="str">
        <f>IF(基本情報入力シート!Y918="","",基本情報入力シート!Y918)</f>
        <v/>
      </c>
      <c r="O879" s="606"/>
      <c r="P879" s="610"/>
      <c r="Q879" s="610"/>
      <c r="R879" s="614" t="e">
        <v>#N/A</v>
      </c>
      <c r="S879" s="618"/>
      <c r="T879" s="623"/>
      <c r="U879" s="623"/>
      <c r="V879" s="627" t="e">
        <v>#N/A</v>
      </c>
      <c r="W879" s="634"/>
      <c r="X879" s="638"/>
      <c r="Y879" s="614" t="e">
        <v>#N/A</v>
      </c>
      <c r="Z879" s="614"/>
      <c r="AA879" s="618"/>
      <c r="AB879" s="637"/>
      <c r="AC879" s="651" t="e">
        <v>#N/A</v>
      </c>
      <c r="AD879" s="653" t="str">
        <f t="shared" si="26"/>
        <v/>
      </c>
      <c r="AE879" s="583" t="str">
        <f t="shared" si="27"/>
        <v/>
      </c>
      <c r="AF879" s="654" t="str">
        <f>IF(O879="","",'別紙様式3-2（４・５月）'!O881&amp;'別紙様式3-2（４・５月）'!P881&amp;'別紙様式3-2（４・５月）'!Q881&amp;"から"&amp;O879)</f>
        <v/>
      </c>
      <c r="AG879" s="654" t="str">
        <f>IF(OR(W879="",W879="―"),"",'別紙様式3-2（４・５月）'!O881&amp;'別紙様式3-2（４・５月）'!P881&amp;'別紙様式3-2（４・５月）'!Q881&amp;"から"&amp;W879)</f>
        <v/>
      </c>
    </row>
    <row r="880" spans="1:33" ht="24.9" customHeight="1">
      <c r="A880" s="592">
        <v>867</v>
      </c>
      <c r="B880" s="488" t="str">
        <f>IF(基本情報入力シート!C919="","",基本情報入力シート!C919)</f>
        <v/>
      </c>
      <c r="C880" s="488"/>
      <c r="D880" s="488"/>
      <c r="E880" s="488"/>
      <c r="F880" s="488"/>
      <c r="G880" s="488"/>
      <c r="H880" s="488"/>
      <c r="I880" s="488"/>
      <c r="J880" s="495" t="str">
        <f>IF(基本情報入力シート!M919="","",基本情報入力シート!M919)</f>
        <v/>
      </c>
      <c r="K880" s="495" t="str">
        <f>IF(基本情報入力シート!R919="","",基本情報入力シート!R919)</f>
        <v/>
      </c>
      <c r="L880" s="495" t="str">
        <f>IF(基本情報入力シート!W919="","",基本情報入力シート!W919)</f>
        <v/>
      </c>
      <c r="M880" s="503" t="str">
        <f>IF(基本情報入力シート!X919="","",基本情報入力シート!X919)</f>
        <v/>
      </c>
      <c r="N880" s="513" t="str">
        <f>IF(基本情報入力シート!Y919="","",基本情報入力シート!Y919)</f>
        <v/>
      </c>
      <c r="O880" s="606"/>
      <c r="P880" s="610"/>
      <c r="Q880" s="610"/>
      <c r="R880" s="614" t="e">
        <v>#N/A</v>
      </c>
      <c r="S880" s="618"/>
      <c r="T880" s="623"/>
      <c r="U880" s="623"/>
      <c r="V880" s="627" t="e">
        <v>#N/A</v>
      </c>
      <c r="W880" s="634"/>
      <c r="X880" s="638"/>
      <c r="Y880" s="614" t="e">
        <v>#N/A</v>
      </c>
      <c r="Z880" s="614"/>
      <c r="AA880" s="618"/>
      <c r="AB880" s="637"/>
      <c r="AC880" s="651" t="e">
        <v>#N/A</v>
      </c>
      <c r="AD880" s="653" t="str">
        <f t="shared" si="26"/>
        <v/>
      </c>
      <c r="AE880" s="583" t="str">
        <f t="shared" si="27"/>
        <v/>
      </c>
      <c r="AF880" s="654" t="str">
        <f>IF(O880="","",'別紙様式3-2（４・５月）'!O882&amp;'別紙様式3-2（４・５月）'!P882&amp;'別紙様式3-2（４・５月）'!Q882&amp;"から"&amp;O880)</f>
        <v/>
      </c>
      <c r="AG880" s="654" t="str">
        <f>IF(OR(W880="",W880="―"),"",'別紙様式3-2（４・５月）'!O882&amp;'別紙様式3-2（４・５月）'!P882&amp;'別紙様式3-2（４・５月）'!Q882&amp;"から"&amp;W880)</f>
        <v/>
      </c>
    </row>
    <row r="881" spans="1:33" ht="24.9" customHeight="1">
      <c r="A881" s="592">
        <v>868</v>
      </c>
      <c r="B881" s="488" t="str">
        <f>IF(基本情報入力シート!C920="","",基本情報入力シート!C920)</f>
        <v/>
      </c>
      <c r="C881" s="488"/>
      <c r="D881" s="488"/>
      <c r="E881" s="488"/>
      <c r="F881" s="488"/>
      <c r="G881" s="488"/>
      <c r="H881" s="488"/>
      <c r="I881" s="488"/>
      <c r="J881" s="495" t="str">
        <f>IF(基本情報入力シート!M920="","",基本情報入力シート!M920)</f>
        <v/>
      </c>
      <c r="K881" s="495" t="str">
        <f>IF(基本情報入力シート!R920="","",基本情報入力シート!R920)</f>
        <v/>
      </c>
      <c r="L881" s="495" t="str">
        <f>IF(基本情報入力シート!W920="","",基本情報入力シート!W920)</f>
        <v/>
      </c>
      <c r="M881" s="503" t="str">
        <f>IF(基本情報入力シート!X920="","",基本情報入力シート!X920)</f>
        <v/>
      </c>
      <c r="N881" s="513" t="str">
        <f>IF(基本情報入力シート!Y920="","",基本情報入力シート!Y920)</f>
        <v/>
      </c>
      <c r="O881" s="606"/>
      <c r="P881" s="610"/>
      <c r="Q881" s="610"/>
      <c r="R881" s="614" t="e">
        <v>#N/A</v>
      </c>
      <c r="S881" s="618"/>
      <c r="T881" s="623"/>
      <c r="U881" s="623"/>
      <c r="V881" s="627" t="e">
        <v>#N/A</v>
      </c>
      <c r="W881" s="634"/>
      <c r="X881" s="638"/>
      <c r="Y881" s="614" t="e">
        <v>#N/A</v>
      </c>
      <c r="Z881" s="614"/>
      <c r="AA881" s="618"/>
      <c r="AB881" s="637"/>
      <c r="AC881" s="651" t="e">
        <v>#N/A</v>
      </c>
      <c r="AD881" s="653" t="str">
        <f t="shared" si="26"/>
        <v/>
      </c>
      <c r="AE881" s="583" t="str">
        <f t="shared" si="27"/>
        <v/>
      </c>
      <c r="AF881" s="654" t="str">
        <f>IF(O881="","",'別紙様式3-2（４・５月）'!O883&amp;'別紙様式3-2（４・５月）'!P883&amp;'別紙様式3-2（４・５月）'!Q883&amp;"から"&amp;O881)</f>
        <v/>
      </c>
      <c r="AG881" s="654" t="str">
        <f>IF(OR(W881="",W881="―"),"",'別紙様式3-2（４・５月）'!O883&amp;'別紙様式3-2（４・５月）'!P883&amp;'別紙様式3-2（４・５月）'!Q883&amp;"から"&amp;W881)</f>
        <v/>
      </c>
    </row>
    <row r="882" spans="1:33" ht="24.9" customHeight="1">
      <c r="A882" s="592">
        <v>869</v>
      </c>
      <c r="B882" s="488" t="str">
        <f>IF(基本情報入力シート!C921="","",基本情報入力シート!C921)</f>
        <v/>
      </c>
      <c r="C882" s="488"/>
      <c r="D882" s="488"/>
      <c r="E882" s="488"/>
      <c r="F882" s="488"/>
      <c r="G882" s="488"/>
      <c r="H882" s="488"/>
      <c r="I882" s="488"/>
      <c r="J882" s="495" t="str">
        <f>IF(基本情報入力シート!M921="","",基本情報入力シート!M921)</f>
        <v/>
      </c>
      <c r="K882" s="495" t="str">
        <f>IF(基本情報入力シート!R921="","",基本情報入力シート!R921)</f>
        <v/>
      </c>
      <c r="L882" s="495" t="str">
        <f>IF(基本情報入力シート!W921="","",基本情報入力シート!W921)</f>
        <v/>
      </c>
      <c r="M882" s="503" t="str">
        <f>IF(基本情報入力シート!X921="","",基本情報入力シート!X921)</f>
        <v/>
      </c>
      <c r="N882" s="513" t="str">
        <f>IF(基本情報入力シート!Y921="","",基本情報入力シート!Y921)</f>
        <v/>
      </c>
      <c r="O882" s="606"/>
      <c r="P882" s="610"/>
      <c r="Q882" s="610"/>
      <c r="R882" s="614" t="e">
        <v>#N/A</v>
      </c>
      <c r="S882" s="618"/>
      <c r="T882" s="623"/>
      <c r="U882" s="623"/>
      <c r="V882" s="627" t="e">
        <v>#N/A</v>
      </c>
      <c r="W882" s="634"/>
      <c r="X882" s="638"/>
      <c r="Y882" s="614" t="e">
        <v>#N/A</v>
      </c>
      <c r="Z882" s="614"/>
      <c r="AA882" s="618"/>
      <c r="AB882" s="637"/>
      <c r="AC882" s="651" t="e">
        <v>#N/A</v>
      </c>
      <c r="AD882" s="653" t="str">
        <f t="shared" si="26"/>
        <v/>
      </c>
      <c r="AE882" s="583" t="str">
        <f t="shared" si="27"/>
        <v/>
      </c>
      <c r="AF882" s="654" t="str">
        <f>IF(O882="","",'別紙様式3-2（４・５月）'!O884&amp;'別紙様式3-2（４・５月）'!P884&amp;'別紙様式3-2（４・５月）'!Q884&amp;"から"&amp;O882)</f>
        <v/>
      </c>
      <c r="AG882" s="654" t="str">
        <f>IF(OR(W882="",W882="―"),"",'別紙様式3-2（４・５月）'!O884&amp;'別紙様式3-2（４・５月）'!P884&amp;'別紙様式3-2（４・５月）'!Q884&amp;"から"&amp;W882)</f>
        <v/>
      </c>
    </row>
    <row r="883" spans="1:33" ht="24.9" customHeight="1">
      <c r="A883" s="592">
        <v>870</v>
      </c>
      <c r="B883" s="488" t="str">
        <f>IF(基本情報入力シート!C922="","",基本情報入力シート!C922)</f>
        <v/>
      </c>
      <c r="C883" s="488"/>
      <c r="D883" s="488"/>
      <c r="E883" s="488"/>
      <c r="F883" s="488"/>
      <c r="G883" s="488"/>
      <c r="H883" s="488"/>
      <c r="I883" s="488"/>
      <c r="J883" s="495" t="str">
        <f>IF(基本情報入力シート!M922="","",基本情報入力シート!M922)</f>
        <v/>
      </c>
      <c r="K883" s="495" t="str">
        <f>IF(基本情報入力シート!R922="","",基本情報入力シート!R922)</f>
        <v/>
      </c>
      <c r="L883" s="495" t="str">
        <f>IF(基本情報入力シート!W922="","",基本情報入力シート!W922)</f>
        <v/>
      </c>
      <c r="M883" s="503" t="str">
        <f>IF(基本情報入力シート!X922="","",基本情報入力シート!X922)</f>
        <v/>
      </c>
      <c r="N883" s="513" t="str">
        <f>IF(基本情報入力シート!Y922="","",基本情報入力シート!Y922)</f>
        <v/>
      </c>
      <c r="O883" s="606"/>
      <c r="P883" s="610"/>
      <c r="Q883" s="610"/>
      <c r="R883" s="614" t="e">
        <v>#N/A</v>
      </c>
      <c r="S883" s="618"/>
      <c r="T883" s="623"/>
      <c r="U883" s="623"/>
      <c r="V883" s="627" t="e">
        <v>#N/A</v>
      </c>
      <c r="W883" s="634"/>
      <c r="X883" s="638"/>
      <c r="Y883" s="614" t="e">
        <v>#N/A</v>
      </c>
      <c r="Z883" s="614"/>
      <c r="AA883" s="618"/>
      <c r="AB883" s="637"/>
      <c r="AC883" s="651" t="e">
        <v>#N/A</v>
      </c>
      <c r="AD883" s="653" t="str">
        <f t="shared" si="26"/>
        <v/>
      </c>
      <c r="AE883" s="583" t="str">
        <f t="shared" si="27"/>
        <v/>
      </c>
      <c r="AF883" s="654" t="str">
        <f>IF(O883="","",'別紙様式3-2（４・５月）'!O885&amp;'別紙様式3-2（４・５月）'!P885&amp;'別紙様式3-2（４・５月）'!Q885&amp;"から"&amp;O883)</f>
        <v/>
      </c>
      <c r="AG883" s="654" t="str">
        <f>IF(OR(W883="",W883="―"),"",'別紙様式3-2（４・５月）'!O885&amp;'別紙様式3-2（４・５月）'!P885&amp;'別紙様式3-2（４・５月）'!Q885&amp;"から"&amp;W883)</f>
        <v/>
      </c>
    </row>
    <row r="884" spans="1:33" ht="24.9" customHeight="1">
      <c r="A884" s="592">
        <v>871</v>
      </c>
      <c r="B884" s="488" t="str">
        <f>IF(基本情報入力シート!C923="","",基本情報入力シート!C923)</f>
        <v/>
      </c>
      <c r="C884" s="488"/>
      <c r="D884" s="488"/>
      <c r="E884" s="488"/>
      <c r="F884" s="488"/>
      <c r="G884" s="488"/>
      <c r="H884" s="488"/>
      <c r="I884" s="488"/>
      <c r="J884" s="495" t="str">
        <f>IF(基本情報入力シート!M923="","",基本情報入力シート!M923)</f>
        <v/>
      </c>
      <c r="K884" s="495" t="str">
        <f>IF(基本情報入力シート!R923="","",基本情報入力シート!R923)</f>
        <v/>
      </c>
      <c r="L884" s="495" t="str">
        <f>IF(基本情報入力シート!W923="","",基本情報入力シート!W923)</f>
        <v/>
      </c>
      <c r="M884" s="503" t="str">
        <f>IF(基本情報入力シート!X923="","",基本情報入力シート!X923)</f>
        <v/>
      </c>
      <c r="N884" s="513" t="str">
        <f>IF(基本情報入力シート!Y923="","",基本情報入力シート!Y923)</f>
        <v/>
      </c>
      <c r="O884" s="606"/>
      <c r="P884" s="610"/>
      <c r="Q884" s="610"/>
      <c r="R884" s="614" t="e">
        <v>#N/A</v>
      </c>
      <c r="S884" s="618"/>
      <c r="T884" s="623"/>
      <c r="U884" s="623"/>
      <c r="V884" s="627" t="e">
        <v>#N/A</v>
      </c>
      <c r="W884" s="634"/>
      <c r="X884" s="638"/>
      <c r="Y884" s="614" t="e">
        <v>#N/A</v>
      </c>
      <c r="Z884" s="614"/>
      <c r="AA884" s="618"/>
      <c r="AB884" s="637"/>
      <c r="AC884" s="651" t="e">
        <v>#N/A</v>
      </c>
      <c r="AD884" s="653" t="str">
        <f t="shared" si="26"/>
        <v/>
      </c>
      <c r="AE884" s="583" t="str">
        <f t="shared" si="27"/>
        <v/>
      </c>
      <c r="AF884" s="654" t="str">
        <f>IF(O884="","",'別紙様式3-2（４・５月）'!O886&amp;'別紙様式3-2（４・５月）'!P886&amp;'別紙様式3-2（４・５月）'!Q886&amp;"から"&amp;O884)</f>
        <v/>
      </c>
      <c r="AG884" s="654" t="str">
        <f>IF(OR(W884="",W884="―"),"",'別紙様式3-2（４・５月）'!O886&amp;'別紙様式3-2（４・５月）'!P886&amp;'別紙様式3-2（４・５月）'!Q886&amp;"から"&amp;W884)</f>
        <v/>
      </c>
    </row>
    <row r="885" spans="1:33" ht="24.9" customHeight="1">
      <c r="A885" s="592">
        <v>872</v>
      </c>
      <c r="B885" s="488" t="str">
        <f>IF(基本情報入力シート!C924="","",基本情報入力シート!C924)</f>
        <v/>
      </c>
      <c r="C885" s="488"/>
      <c r="D885" s="488"/>
      <c r="E885" s="488"/>
      <c r="F885" s="488"/>
      <c r="G885" s="488"/>
      <c r="H885" s="488"/>
      <c r="I885" s="488"/>
      <c r="J885" s="495" t="str">
        <f>IF(基本情報入力シート!M924="","",基本情報入力シート!M924)</f>
        <v/>
      </c>
      <c r="K885" s="495" t="str">
        <f>IF(基本情報入力シート!R924="","",基本情報入力シート!R924)</f>
        <v/>
      </c>
      <c r="L885" s="495" t="str">
        <f>IF(基本情報入力シート!W924="","",基本情報入力シート!W924)</f>
        <v/>
      </c>
      <c r="M885" s="503" t="str">
        <f>IF(基本情報入力シート!X924="","",基本情報入力シート!X924)</f>
        <v/>
      </c>
      <c r="N885" s="513" t="str">
        <f>IF(基本情報入力シート!Y924="","",基本情報入力シート!Y924)</f>
        <v/>
      </c>
      <c r="O885" s="606"/>
      <c r="P885" s="610"/>
      <c r="Q885" s="610"/>
      <c r="R885" s="614" t="e">
        <v>#N/A</v>
      </c>
      <c r="S885" s="618"/>
      <c r="T885" s="623"/>
      <c r="U885" s="623"/>
      <c r="V885" s="627" t="e">
        <v>#N/A</v>
      </c>
      <c r="W885" s="634"/>
      <c r="X885" s="638"/>
      <c r="Y885" s="614" t="e">
        <v>#N/A</v>
      </c>
      <c r="Z885" s="614"/>
      <c r="AA885" s="618"/>
      <c r="AB885" s="637"/>
      <c r="AC885" s="651" t="e">
        <v>#N/A</v>
      </c>
      <c r="AD885" s="653" t="str">
        <f t="shared" si="26"/>
        <v/>
      </c>
      <c r="AE885" s="583" t="str">
        <f t="shared" si="27"/>
        <v/>
      </c>
      <c r="AF885" s="654" t="str">
        <f>IF(O885="","",'別紙様式3-2（４・５月）'!O887&amp;'別紙様式3-2（４・５月）'!P887&amp;'別紙様式3-2（４・５月）'!Q887&amp;"から"&amp;O885)</f>
        <v/>
      </c>
      <c r="AG885" s="654" t="str">
        <f>IF(OR(W885="",W885="―"),"",'別紙様式3-2（４・５月）'!O887&amp;'別紙様式3-2（４・５月）'!P887&amp;'別紙様式3-2（４・５月）'!Q887&amp;"から"&amp;W885)</f>
        <v/>
      </c>
    </row>
    <row r="886" spans="1:33" ht="24.9" customHeight="1">
      <c r="A886" s="592">
        <v>873</v>
      </c>
      <c r="B886" s="488" t="str">
        <f>IF(基本情報入力シート!C925="","",基本情報入力シート!C925)</f>
        <v/>
      </c>
      <c r="C886" s="488"/>
      <c r="D886" s="488"/>
      <c r="E886" s="488"/>
      <c r="F886" s="488"/>
      <c r="G886" s="488"/>
      <c r="H886" s="488"/>
      <c r="I886" s="488"/>
      <c r="J886" s="495" t="str">
        <f>IF(基本情報入力シート!M925="","",基本情報入力シート!M925)</f>
        <v/>
      </c>
      <c r="K886" s="495" t="str">
        <f>IF(基本情報入力シート!R925="","",基本情報入力シート!R925)</f>
        <v/>
      </c>
      <c r="L886" s="495" t="str">
        <f>IF(基本情報入力シート!W925="","",基本情報入力シート!W925)</f>
        <v/>
      </c>
      <c r="M886" s="503" t="str">
        <f>IF(基本情報入力シート!X925="","",基本情報入力シート!X925)</f>
        <v/>
      </c>
      <c r="N886" s="513" t="str">
        <f>IF(基本情報入力シート!Y925="","",基本情報入力シート!Y925)</f>
        <v/>
      </c>
      <c r="O886" s="606"/>
      <c r="P886" s="610"/>
      <c r="Q886" s="610"/>
      <c r="R886" s="614" t="e">
        <v>#N/A</v>
      </c>
      <c r="S886" s="618"/>
      <c r="T886" s="623"/>
      <c r="U886" s="623"/>
      <c r="V886" s="627" t="e">
        <v>#N/A</v>
      </c>
      <c r="W886" s="634"/>
      <c r="X886" s="638"/>
      <c r="Y886" s="614" t="e">
        <v>#N/A</v>
      </c>
      <c r="Z886" s="614"/>
      <c r="AA886" s="618"/>
      <c r="AB886" s="637"/>
      <c r="AC886" s="651" t="e">
        <v>#N/A</v>
      </c>
      <c r="AD886" s="653" t="str">
        <f t="shared" si="26"/>
        <v/>
      </c>
      <c r="AE886" s="583" t="str">
        <f t="shared" si="27"/>
        <v/>
      </c>
      <c r="AF886" s="654" t="str">
        <f>IF(O886="","",'別紙様式3-2（４・５月）'!O888&amp;'別紙様式3-2（４・５月）'!P888&amp;'別紙様式3-2（４・５月）'!Q888&amp;"から"&amp;O886)</f>
        <v/>
      </c>
      <c r="AG886" s="654" t="str">
        <f>IF(OR(W886="",W886="―"),"",'別紙様式3-2（４・５月）'!O888&amp;'別紙様式3-2（４・５月）'!P888&amp;'別紙様式3-2（４・５月）'!Q888&amp;"から"&amp;W886)</f>
        <v/>
      </c>
    </row>
    <row r="887" spans="1:33" ht="24.9" customHeight="1">
      <c r="A887" s="592">
        <v>874</v>
      </c>
      <c r="B887" s="488" t="str">
        <f>IF(基本情報入力シート!C926="","",基本情報入力シート!C926)</f>
        <v/>
      </c>
      <c r="C887" s="488"/>
      <c r="D887" s="488"/>
      <c r="E887" s="488"/>
      <c r="F887" s="488"/>
      <c r="G887" s="488"/>
      <c r="H887" s="488"/>
      <c r="I887" s="488"/>
      <c r="J887" s="495" t="str">
        <f>IF(基本情報入力シート!M926="","",基本情報入力シート!M926)</f>
        <v/>
      </c>
      <c r="K887" s="495" t="str">
        <f>IF(基本情報入力シート!R926="","",基本情報入力シート!R926)</f>
        <v/>
      </c>
      <c r="L887" s="495" t="str">
        <f>IF(基本情報入力シート!W926="","",基本情報入力シート!W926)</f>
        <v/>
      </c>
      <c r="M887" s="503" t="str">
        <f>IF(基本情報入力シート!X926="","",基本情報入力シート!X926)</f>
        <v/>
      </c>
      <c r="N887" s="513" t="str">
        <f>IF(基本情報入力シート!Y926="","",基本情報入力シート!Y926)</f>
        <v/>
      </c>
      <c r="O887" s="606"/>
      <c r="P887" s="610"/>
      <c r="Q887" s="610"/>
      <c r="R887" s="614" t="e">
        <v>#N/A</v>
      </c>
      <c r="S887" s="618"/>
      <c r="T887" s="623"/>
      <c r="U887" s="623"/>
      <c r="V887" s="627" t="e">
        <v>#N/A</v>
      </c>
      <c r="W887" s="634"/>
      <c r="X887" s="638"/>
      <c r="Y887" s="614" t="e">
        <v>#N/A</v>
      </c>
      <c r="Z887" s="614"/>
      <c r="AA887" s="618"/>
      <c r="AB887" s="637"/>
      <c r="AC887" s="651" t="e">
        <v>#N/A</v>
      </c>
      <c r="AD887" s="653" t="str">
        <f t="shared" si="26"/>
        <v/>
      </c>
      <c r="AE887" s="583" t="str">
        <f t="shared" si="27"/>
        <v/>
      </c>
      <c r="AF887" s="654" t="str">
        <f>IF(O887="","",'別紙様式3-2（４・５月）'!O889&amp;'別紙様式3-2（４・５月）'!P889&amp;'別紙様式3-2（４・５月）'!Q889&amp;"から"&amp;O887)</f>
        <v/>
      </c>
      <c r="AG887" s="654" t="str">
        <f>IF(OR(W887="",W887="―"),"",'別紙様式3-2（４・５月）'!O889&amp;'別紙様式3-2（４・５月）'!P889&amp;'別紙様式3-2（４・５月）'!Q889&amp;"から"&amp;W887)</f>
        <v/>
      </c>
    </row>
    <row r="888" spans="1:33" ht="24.9" customHeight="1">
      <c r="A888" s="592">
        <v>875</v>
      </c>
      <c r="B888" s="488" t="str">
        <f>IF(基本情報入力シート!C927="","",基本情報入力シート!C927)</f>
        <v/>
      </c>
      <c r="C888" s="488"/>
      <c r="D888" s="488"/>
      <c r="E888" s="488"/>
      <c r="F888" s="488"/>
      <c r="G888" s="488"/>
      <c r="H888" s="488"/>
      <c r="I888" s="488"/>
      <c r="J888" s="495" t="str">
        <f>IF(基本情報入力シート!M927="","",基本情報入力シート!M927)</f>
        <v/>
      </c>
      <c r="K888" s="495" t="str">
        <f>IF(基本情報入力シート!R927="","",基本情報入力シート!R927)</f>
        <v/>
      </c>
      <c r="L888" s="495" t="str">
        <f>IF(基本情報入力シート!W927="","",基本情報入力シート!W927)</f>
        <v/>
      </c>
      <c r="M888" s="503" t="str">
        <f>IF(基本情報入力シート!X927="","",基本情報入力シート!X927)</f>
        <v/>
      </c>
      <c r="N888" s="513" t="str">
        <f>IF(基本情報入力シート!Y927="","",基本情報入力シート!Y927)</f>
        <v/>
      </c>
      <c r="O888" s="606"/>
      <c r="P888" s="610"/>
      <c r="Q888" s="610"/>
      <c r="R888" s="614" t="e">
        <v>#N/A</v>
      </c>
      <c r="S888" s="618"/>
      <c r="T888" s="623"/>
      <c r="U888" s="623"/>
      <c r="V888" s="627" t="e">
        <v>#N/A</v>
      </c>
      <c r="W888" s="634"/>
      <c r="X888" s="638"/>
      <c r="Y888" s="614" t="e">
        <v>#N/A</v>
      </c>
      <c r="Z888" s="614"/>
      <c r="AA888" s="618"/>
      <c r="AB888" s="637"/>
      <c r="AC888" s="651" t="e">
        <v>#N/A</v>
      </c>
      <c r="AD888" s="653" t="str">
        <f t="shared" si="26"/>
        <v/>
      </c>
      <c r="AE888" s="583" t="str">
        <f t="shared" si="27"/>
        <v/>
      </c>
      <c r="AF888" s="654" t="str">
        <f>IF(O888="","",'別紙様式3-2（４・５月）'!O890&amp;'別紙様式3-2（４・５月）'!P890&amp;'別紙様式3-2（４・５月）'!Q890&amp;"から"&amp;O888)</f>
        <v/>
      </c>
      <c r="AG888" s="654" t="str">
        <f>IF(OR(W888="",W888="―"),"",'別紙様式3-2（４・５月）'!O890&amp;'別紙様式3-2（４・５月）'!P890&amp;'別紙様式3-2（４・５月）'!Q890&amp;"から"&amp;W888)</f>
        <v/>
      </c>
    </row>
    <row r="889" spans="1:33" ht="24.9" customHeight="1">
      <c r="A889" s="592">
        <v>876</v>
      </c>
      <c r="B889" s="488" t="str">
        <f>IF(基本情報入力シート!C928="","",基本情報入力シート!C928)</f>
        <v/>
      </c>
      <c r="C889" s="488"/>
      <c r="D889" s="488"/>
      <c r="E889" s="488"/>
      <c r="F889" s="488"/>
      <c r="G889" s="488"/>
      <c r="H889" s="488"/>
      <c r="I889" s="488"/>
      <c r="J889" s="495" t="str">
        <f>IF(基本情報入力シート!M928="","",基本情報入力シート!M928)</f>
        <v/>
      </c>
      <c r="K889" s="495" t="str">
        <f>IF(基本情報入力シート!R928="","",基本情報入力シート!R928)</f>
        <v/>
      </c>
      <c r="L889" s="495" t="str">
        <f>IF(基本情報入力シート!W928="","",基本情報入力シート!W928)</f>
        <v/>
      </c>
      <c r="M889" s="503" t="str">
        <f>IF(基本情報入力シート!X928="","",基本情報入力シート!X928)</f>
        <v/>
      </c>
      <c r="N889" s="513" t="str">
        <f>IF(基本情報入力シート!Y928="","",基本情報入力シート!Y928)</f>
        <v/>
      </c>
      <c r="O889" s="606"/>
      <c r="P889" s="610"/>
      <c r="Q889" s="610"/>
      <c r="R889" s="614" t="e">
        <v>#N/A</v>
      </c>
      <c r="S889" s="618"/>
      <c r="T889" s="623"/>
      <c r="U889" s="623"/>
      <c r="V889" s="627" t="e">
        <v>#N/A</v>
      </c>
      <c r="W889" s="634"/>
      <c r="X889" s="638"/>
      <c r="Y889" s="614" t="e">
        <v>#N/A</v>
      </c>
      <c r="Z889" s="614"/>
      <c r="AA889" s="618"/>
      <c r="AB889" s="637"/>
      <c r="AC889" s="651" t="e">
        <v>#N/A</v>
      </c>
      <c r="AD889" s="653" t="str">
        <f t="shared" si="26"/>
        <v/>
      </c>
      <c r="AE889" s="583" t="str">
        <f t="shared" si="27"/>
        <v/>
      </c>
      <c r="AF889" s="654" t="str">
        <f>IF(O889="","",'別紙様式3-2（４・５月）'!O891&amp;'別紙様式3-2（４・５月）'!P891&amp;'別紙様式3-2（４・５月）'!Q891&amp;"から"&amp;O889)</f>
        <v/>
      </c>
      <c r="AG889" s="654" t="str">
        <f>IF(OR(W889="",W889="―"),"",'別紙様式3-2（４・５月）'!O891&amp;'別紙様式3-2（４・５月）'!P891&amp;'別紙様式3-2（４・５月）'!Q891&amp;"から"&amp;W889)</f>
        <v/>
      </c>
    </row>
    <row r="890" spans="1:33" ht="24.9" customHeight="1">
      <c r="A890" s="592">
        <v>877</v>
      </c>
      <c r="B890" s="488" t="str">
        <f>IF(基本情報入力シート!C929="","",基本情報入力シート!C929)</f>
        <v/>
      </c>
      <c r="C890" s="488"/>
      <c r="D890" s="488"/>
      <c r="E890" s="488"/>
      <c r="F890" s="488"/>
      <c r="G890" s="488"/>
      <c r="H890" s="488"/>
      <c r="I890" s="488"/>
      <c r="J890" s="495" t="str">
        <f>IF(基本情報入力シート!M929="","",基本情報入力シート!M929)</f>
        <v/>
      </c>
      <c r="K890" s="495" t="str">
        <f>IF(基本情報入力シート!R929="","",基本情報入力シート!R929)</f>
        <v/>
      </c>
      <c r="L890" s="495" t="str">
        <f>IF(基本情報入力シート!W929="","",基本情報入力シート!W929)</f>
        <v/>
      </c>
      <c r="M890" s="503" t="str">
        <f>IF(基本情報入力シート!X929="","",基本情報入力シート!X929)</f>
        <v/>
      </c>
      <c r="N890" s="513" t="str">
        <f>IF(基本情報入力シート!Y929="","",基本情報入力シート!Y929)</f>
        <v/>
      </c>
      <c r="O890" s="606"/>
      <c r="P890" s="610"/>
      <c r="Q890" s="610"/>
      <c r="R890" s="614" t="e">
        <v>#N/A</v>
      </c>
      <c r="S890" s="618"/>
      <c r="T890" s="623"/>
      <c r="U890" s="623"/>
      <c r="V890" s="627" t="e">
        <v>#N/A</v>
      </c>
      <c r="W890" s="634"/>
      <c r="X890" s="638"/>
      <c r="Y890" s="614" t="e">
        <v>#N/A</v>
      </c>
      <c r="Z890" s="614"/>
      <c r="AA890" s="618"/>
      <c r="AB890" s="637"/>
      <c r="AC890" s="651" t="e">
        <v>#N/A</v>
      </c>
      <c r="AD890" s="653" t="str">
        <f t="shared" si="26"/>
        <v/>
      </c>
      <c r="AE890" s="583" t="str">
        <f t="shared" si="27"/>
        <v/>
      </c>
      <c r="AF890" s="654" t="str">
        <f>IF(O890="","",'別紙様式3-2（４・５月）'!O892&amp;'別紙様式3-2（４・５月）'!P892&amp;'別紙様式3-2（４・５月）'!Q892&amp;"から"&amp;O890)</f>
        <v/>
      </c>
      <c r="AG890" s="654" t="str">
        <f>IF(OR(W890="",W890="―"),"",'別紙様式3-2（４・５月）'!O892&amp;'別紙様式3-2（４・５月）'!P892&amp;'別紙様式3-2（４・５月）'!Q892&amp;"から"&amp;W890)</f>
        <v/>
      </c>
    </row>
    <row r="891" spans="1:33" ht="24.9" customHeight="1">
      <c r="A891" s="592">
        <v>878</v>
      </c>
      <c r="B891" s="488" t="str">
        <f>IF(基本情報入力シート!C930="","",基本情報入力シート!C930)</f>
        <v/>
      </c>
      <c r="C891" s="488"/>
      <c r="D891" s="488"/>
      <c r="E891" s="488"/>
      <c r="F891" s="488"/>
      <c r="G891" s="488"/>
      <c r="H891" s="488"/>
      <c r="I891" s="488"/>
      <c r="J891" s="495" t="str">
        <f>IF(基本情報入力シート!M930="","",基本情報入力シート!M930)</f>
        <v/>
      </c>
      <c r="K891" s="495" t="str">
        <f>IF(基本情報入力シート!R930="","",基本情報入力シート!R930)</f>
        <v/>
      </c>
      <c r="L891" s="495" t="str">
        <f>IF(基本情報入力シート!W930="","",基本情報入力シート!W930)</f>
        <v/>
      </c>
      <c r="M891" s="503" t="str">
        <f>IF(基本情報入力シート!X930="","",基本情報入力シート!X930)</f>
        <v/>
      </c>
      <c r="N891" s="513" t="str">
        <f>IF(基本情報入力シート!Y930="","",基本情報入力シート!Y930)</f>
        <v/>
      </c>
      <c r="O891" s="606"/>
      <c r="P891" s="610"/>
      <c r="Q891" s="610"/>
      <c r="R891" s="614" t="e">
        <v>#N/A</v>
      </c>
      <c r="S891" s="618"/>
      <c r="T891" s="623"/>
      <c r="U891" s="623"/>
      <c r="V891" s="627" t="e">
        <v>#N/A</v>
      </c>
      <c r="W891" s="634"/>
      <c r="X891" s="638"/>
      <c r="Y891" s="614" t="e">
        <v>#N/A</v>
      </c>
      <c r="Z891" s="614"/>
      <c r="AA891" s="618"/>
      <c r="AB891" s="637"/>
      <c r="AC891" s="651" t="e">
        <v>#N/A</v>
      </c>
      <c r="AD891" s="653" t="str">
        <f t="shared" si="26"/>
        <v/>
      </c>
      <c r="AE891" s="583" t="str">
        <f t="shared" si="27"/>
        <v/>
      </c>
      <c r="AF891" s="654" t="str">
        <f>IF(O891="","",'別紙様式3-2（４・５月）'!O893&amp;'別紙様式3-2（４・５月）'!P893&amp;'別紙様式3-2（４・５月）'!Q893&amp;"から"&amp;O891)</f>
        <v/>
      </c>
      <c r="AG891" s="654" t="str">
        <f>IF(OR(W891="",W891="―"),"",'別紙様式3-2（４・５月）'!O893&amp;'別紙様式3-2（４・５月）'!P893&amp;'別紙様式3-2（４・５月）'!Q893&amp;"から"&amp;W891)</f>
        <v/>
      </c>
    </row>
    <row r="892" spans="1:33" ht="24.9" customHeight="1">
      <c r="A892" s="592">
        <v>879</v>
      </c>
      <c r="B892" s="488" t="str">
        <f>IF(基本情報入力シート!C931="","",基本情報入力シート!C931)</f>
        <v/>
      </c>
      <c r="C892" s="488"/>
      <c r="D892" s="488"/>
      <c r="E892" s="488"/>
      <c r="F892" s="488"/>
      <c r="G892" s="488"/>
      <c r="H892" s="488"/>
      <c r="I892" s="488"/>
      <c r="J892" s="495" t="str">
        <f>IF(基本情報入力シート!M931="","",基本情報入力シート!M931)</f>
        <v/>
      </c>
      <c r="K892" s="495" t="str">
        <f>IF(基本情報入力シート!R931="","",基本情報入力シート!R931)</f>
        <v/>
      </c>
      <c r="L892" s="495" t="str">
        <f>IF(基本情報入力シート!W931="","",基本情報入力シート!W931)</f>
        <v/>
      </c>
      <c r="M892" s="503" t="str">
        <f>IF(基本情報入力シート!X931="","",基本情報入力シート!X931)</f>
        <v/>
      </c>
      <c r="N892" s="513" t="str">
        <f>IF(基本情報入力シート!Y931="","",基本情報入力シート!Y931)</f>
        <v/>
      </c>
      <c r="O892" s="606"/>
      <c r="P892" s="610"/>
      <c r="Q892" s="610"/>
      <c r="R892" s="614" t="e">
        <v>#N/A</v>
      </c>
      <c r="S892" s="618"/>
      <c r="T892" s="623"/>
      <c r="U892" s="623"/>
      <c r="V892" s="627" t="e">
        <v>#N/A</v>
      </c>
      <c r="W892" s="634"/>
      <c r="X892" s="638"/>
      <c r="Y892" s="614" t="e">
        <v>#N/A</v>
      </c>
      <c r="Z892" s="614"/>
      <c r="AA892" s="618"/>
      <c r="AB892" s="637"/>
      <c r="AC892" s="651" t="e">
        <v>#N/A</v>
      </c>
      <c r="AD892" s="653" t="str">
        <f t="shared" si="26"/>
        <v/>
      </c>
      <c r="AE892" s="583" t="str">
        <f t="shared" si="27"/>
        <v/>
      </c>
      <c r="AF892" s="654" t="str">
        <f>IF(O892="","",'別紙様式3-2（４・５月）'!O894&amp;'別紙様式3-2（４・５月）'!P894&amp;'別紙様式3-2（４・５月）'!Q894&amp;"から"&amp;O892)</f>
        <v/>
      </c>
      <c r="AG892" s="654" t="str">
        <f>IF(OR(W892="",W892="―"),"",'別紙様式3-2（４・５月）'!O894&amp;'別紙様式3-2（４・５月）'!P894&amp;'別紙様式3-2（４・５月）'!Q894&amp;"から"&amp;W892)</f>
        <v/>
      </c>
    </row>
    <row r="893" spans="1:33" ht="24.9" customHeight="1">
      <c r="A893" s="592">
        <v>880</v>
      </c>
      <c r="B893" s="488" t="str">
        <f>IF(基本情報入力シート!C932="","",基本情報入力シート!C932)</f>
        <v/>
      </c>
      <c r="C893" s="488"/>
      <c r="D893" s="488"/>
      <c r="E893" s="488"/>
      <c r="F893" s="488"/>
      <c r="G893" s="488"/>
      <c r="H893" s="488"/>
      <c r="I893" s="488"/>
      <c r="J893" s="495" t="str">
        <f>IF(基本情報入力シート!M932="","",基本情報入力シート!M932)</f>
        <v/>
      </c>
      <c r="K893" s="495" t="str">
        <f>IF(基本情報入力シート!R932="","",基本情報入力シート!R932)</f>
        <v/>
      </c>
      <c r="L893" s="495" t="str">
        <f>IF(基本情報入力シート!W932="","",基本情報入力シート!W932)</f>
        <v/>
      </c>
      <c r="M893" s="503" t="str">
        <f>IF(基本情報入力シート!X932="","",基本情報入力シート!X932)</f>
        <v/>
      </c>
      <c r="N893" s="513" t="str">
        <f>IF(基本情報入力シート!Y932="","",基本情報入力シート!Y932)</f>
        <v/>
      </c>
      <c r="O893" s="606"/>
      <c r="P893" s="610"/>
      <c r="Q893" s="610"/>
      <c r="R893" s="614" t="e">
        <v>#N/A</v>
      </c>
      <c r="S893" s="618"/>
      <c r="T893" s="623"/>
      <c r="U893" s="623"/>
      <c r="V893" s="627" t="e">
        <v>#N/A</v>
      </c>
      <c r="W893" s="634"/>
      <c r="X893" s="638"/>
      <c r="Y893" s="614" t="e">
        <v>#N/A</v>
      </c>
      <c r="Z893" s="614"/>
      <c r="AA893" s="618"/>
      <c r="AB893" s="637"/>
      <c r="AC893" s="651" t="e">
        <v>#N/A</v>
      </c>
      <c r="AD893" s="653" t="str">
        <f t="shared" si="26"/>
        <v/>
      </c>
      <c r="AE893" s="583" t="str">
        <f t="shared" si="27"/>
        <v/>
      </c>
      <c r="AF893" s="654" t="str">
        <f>IF(O893="","",'別紙様式3-2（４・５月）'!O895&amp;'別紙様式3-2（４・５月）'!P895&amp;'別紙様式3-2（４・５月）'!Q895&amp;"から"&amp;O893)</f>
        <v/>
      </c>
      <c r="AG893" s="654" t="str">
        <f>IF(OR(W893="",W893="―"),"",'別紙様式3-2（４・５月）'!O895&amp;'別紙様式3-2（４・５月）'!P895&amp;'別紙様式3-2（４・５月）'!Q895&amp;"から"&amp;W893)</f>
        <v/>
      </c>
    </row>
    <row r="894" spans="1:33" ht="24.9" customHeight="1">
      <c r="A894" s="592">
        <v>881</v>
      </c>
      <c r="B894" s="488" t="str">
        <f>IF(基本情報入力シート!C933="","",基本情報入力シート!C933)</f>
        <v/>
      </c>
      <c r="C894" s="488"/>
      <c r="D894" s="488"/>
      <c r="E894" s="488"/>
      <c r="F894" s="488"/>
      <c r="G894" s="488"/>
      <c r="H894" s="488"/>
      <c r="I894" s="488"/>
      <c r="J894" s="495" t="str">
        <f>IF(基本情報入力シート!M933="","",基本情報入力シート!M933)</f>
        <v/>
      </c>
      <c r="K894" s="495" t="str">
        <f>IF(基本情報入力シート!R933="","",基本情報入力シート!R933)</f>
        <v/>
      </c>
      <c r="L894" s="495" t="str">
        <f>IF(基本情報入力シート!W933="","",基本情報入力シート!W933)</f>
        <v/>
      </c>
      <c r="M894" s="503" t="str">
        <f>IF(基本情報入力シート!X933="","",基本情報入力シート!X933)</f>
        <v/>
      </c>
      <c r="N894" s="513" t="str">
        <f>IF(基本情報入力シート!Y933="","",基本情報入力シート!Y933)</f>
        <v/>
      </c>
      <c r="O894" s="606"/>
      <c r="P894" s="610"/>
      <c r="Q894" s="610"/>
      <c r="R894" s="614" t="e">
        <v>#N/A</v>
      </c>
      <c r="S894" s="618"/>
      <c r="T894" s="623"/>
      <c r="U894" s="623"/>
      <c r="V894" s="627" t="e">
        <v>#N/A</v>
      </c>
      <c r="W894" s="634"/>
      <c r="X894" s="638"/>
      <c r="Y894" s="614" t="e">
        <v>#N/A</v>
      </c>
      <c r="Z894" s="614"/>
      <c r="AA894" s="618"/>
      <c r="AB894" s="637"/>
      <c r="AC894" s="651" t="e">
        <v>#N/A</v>
      </c>
      <c r="AD894" s="653" t="str">
        <f t="shared" si="26"/>
        <v/>
      </c>
      <c r="AE894" s="583" t="str">
        <f t="shared" si="27"/>
        <v/>
      </c>
      <c r="AF894" s="654" t="str">
        <f>IF(O894="","",'別紙様式3-2（４・５月）'!O896&amp;'別紙様式3-2（４・５月）'!P896&amp;'別紙様式3-2（４・５月）'!Q896&amp;"から"&amp;O894)</f>
        <v/>
      </c>
      <c r="AG894" s="654" t="str">
        <f>IF(OR(W894="",W894="―"),"",'別紙様式3-2（４・５月）'!O896&amp;'別紙様式3-2（４・５月）'!P896&amp;'別紙様式3-2（４・５月）'!Q896&amp;"から"&amp;W894)</f>
        <v/>
      </c>
    </row>
    <row r="895" spans="1:33" ht="24.9" customHeight="1">
      <c r="A895" s="592">
        <v>882</v>
      </c>
      <c r="B895" s="488" t="str">
        <f>IF(基本情報入力シート!C934="","",基本情報入力シート!C934)</f>
        <v/>
      </c>
      <c r="C895" s="488"/>
      <c r="D895" s="488"/>
      <c r="E895" s="488"/>
      <c r="F895" s="488"/>
      <c r="G895" s="488"/>
      <c r="H895" s="488"/>
      <c r="I895" s="488"/>
      <c r="J895" s="495" t="str">
        <f>IF(基本情報入力シート!M934="","",基本情報入力シート!M934)</f>
        <v/>
      </c>
      <c r="K895" s="495" t="str">
        <f>IF(基本情報入力シート!R934="","",基本情報入力シート!R934)</f>
        <v/>
      </c>
      <c r="L895" s="495" t="str">
        <f>IF(基本情報入力シート!W934="","",基本情報入力シート!W934)</f>
        <v/>
      </c>
      <c r="M895" s="503" t="str">
        <f>IF(基本情報入力シート!X934="","",基本情報入力シート!X934)</f>
        <v/>
      </c>
      <c r="N895" s="513" t="str">
        <f>IF(基本情報入力シート!Y934="","",基本情報入力シート!Y934)</f>
        <v/>
      </c>
      <c r="O895" s="606"/>
      <c r="P895" s="610"/>
      <c r="Q895" s="610"/>
      <c r="R895" s="614" t="e">
        <v>#N/A</v>
      </c>
      <c r="S895" s="618"/>
      <c r="T895" s="623"/>
      <c r="U895" s="623"/>
      <c r="V895" s="627" t="e">
        <v>#N/A</v>
      </c>
      <c r="W895" s="634"/>
      <c r="X895" s="638"/>
      <c r="Y895" s="614" t="e">
        <v>#N/A</v>
      </c>
      <c r="Z895" s="614"/>
      <c r="AA895" s="618"/>
      <c r="AB895" s="637"/>
      <c r="AC895" s="651" t="e">
        <v>#N/A</v>
      </c>
      <c r="AD895" s="653" t="str">
        <f t="shared" si="26"/>
        <v/>
      </c>
      <c r="AE895" s="583" t="str">
        <f t="shared" si="27"/>
        <v/>
      </c>
      <c r="AF895" s="654" t="str">
        <f>IF(O895="","",'別紙様式3-2（４・５月）'!O897&amp;'別紙様式3-2（４・５月）'!P897&amp;'別紙様式3-2（４・５月）'!Q897&amp;"から"&amp;O895)</f>
        <v/>
      </c>
      <c r="AG895" s="654" t="str">
        <f>IF(OR(W895="",W895="―"),"",'別紙様式3-2（４・５月）'!O897&amp;'別紙様式3-2（４・５月）'!P897&amp;'別紙様式3-2（４・５月）'!Q897&amp;"から"&amp;W895)</f>
        <v/>
      </c>
    </row>
    <row r="896" spans="1:33" ht="24.9" customHeight="1">
      <c r="A896" s="592">
        <v>883</v>
      </c>
      <c r="B896" s="488" t="str">
        <f>IF(基本情報入力シート!C935="","",基本情報入力シート!C935)</f>
        <v/>
      </c>
      <c r="C896" s="488"/>
      <c r="D896" s="488"/>
      <c r="E896" s="488"/>
      <c r="F896" s="488"/>
      <c r="G896" s="488"/>
      <c r="H896" s="488"/>
      <c r="I896" s="488"/>
      <c r="J896" s="495" t="str">
        <f>IF(基本情報入力シート!M935="","",基本情報入力シート!M935)</f>
        <v/>
      </c>
      <c r="K896" s="495" t="str">
        <f>IF(基本情報入力シート!R935="","",基本情報入力シート!R935)</f>
        <v/>
      </c>
      <c r="L896" s="495" t="str">
        <f>IF(基本情報入力シート!W935="","",基本情報入力シート!W935)</f>
        <v/>
      </c>
      <c r="M896" s="503" t="str">
        <f>IF(基本情報入力シート!X935="","",基本情報入力シート!X935)</f>
        <v/>
      </c>
      <c r="N896" s="513" t="str">
        <f>IF(基本情報入力シート!Y935="","",基本情報入力シート!Y935)</f>
        <v/>
      </c>
      <c r="O896" s="606"/>
      <c r="P896" s="610"/>
      <c r="Q896" s="610"/>
      <c r="R896" s="614" t="e">
        <v>#N/A</v>
      </c>
      <c r="S896" s="618"/>
      <c r="T896" s="623"/>
      <c r="U896" s="623"/>
      <c r="V896" s="627" t="e">
        <v>#N/A</v>
      </c>
      <c r="W896" s="634"/>
      <c r="X896" s="638"/>
      <c r="Y896" s="614" t="e">
        <v>#N/A</v>
      </c>
      <c r="Z896" s="614"/>
      <c r="AA896" s="618"/>
      <c r="AB896" s="637"/>
      <c r="AC896" s="651" t="e">
        <v>#N/A</v>
      </c>
      <c r="AD896" s="653" t="str">
        <f t="shared" si="26"/>
        <v/>
      </c>
      <c r="AE896" s="583" t="str">
        <f t="shared" si="27"/>
        <v/>
      </c>
      <c r="AF896" s="654" t="str">
        <f>IF(O896="","",'別紙様式3-2（４・５月）'!O898&amp;'別紙様式3-2（４・５月）'!P898&amp;'別紙様式3-2（４・５月）'!Q898&amp;"から"&amp;O896)</f>
        <v/>
      </c>
      <c r="AG896" s="654" t="str">
        <f>IF(OR(W896="",W896="―"),"",'別紙様式3-2（４・５月）'!O898&amp;'別紙様式3-2（４・５月）'!P898&amp;'別紙様式3-2（４・５月）'!Q898&amp;"から"&amp;W896)</f>
        <v/>
      </c>
    </row>
    <row r="897" spans="1:33" ht="24.9" customHeight="1">
      <c r="A897" s="592">
        <v>884</v>
      </c>
      <c r="B897" s="488" t="str">
        <f>IF(基本情報入力シート!C936="","",基本情報入力シート!C936)</f>
        <v/>
      </c>
      <c r="C897" s="488"/>
      <c r="D897" s="488"/>
      <c r="E897" s="488"/>
      <c r="F897" s="488"/>
      <c r="G897" s="488"/>
      <c r="H897" s="488"/>
      <c r="I897" s="488"/>
      <c r="J897" s="495" t="str">
        <f>IF(基本情報入力シート!M936="","",基本情報入力シート!M936)</f>
        <v/>
      </c>
      <c r="K897" s="495" t="str">
        <f>IF(基本情報入力シート!R936="","",基本情報入力シート!R936)</f>
        <v/>
      </c>
      <c r="L897" s="495" t="str">
        <f>IF(基本情報入力シート!W936="","",基本情報入力シート!W936)</f>
        <v/>
      </c>
      <c r="M897" s="503" t="str">
        <f>IF(基本情報入力シート!X936="","",基本情報入力シート!X936)</f>
        <v/>
      </c>
      <c r="N897" s="513" t="str">
        <f>IF(基本情報入力シート!Y936="","",基本情報入力シート!Y936)</f>
        <v/>
      </c>
      <c r="O897" s="606"/>
      <c r="P897" s="610"/>
      <c r="Q897" s="610"/>
      <c r="R897" s="614" t="e">
        <v>#N/A</v>
      </c>
      <c r="S897" s="618"/>
      <c r="T897" s="623"/>
      <c r="U897" s="623"/>
      <c r="V897" s="627" t="e">
        <v>#N/A</v>
      </c>
      <c r="W897" s="634"/>
      <c r="X897" s="638"/>
      <c r="Y897" s="614" t="e">
        <v>#N/A</v>
      </c>
      <c r="Z897" s="614"/>
      <c r="AA897" s="618"/>
      <c r="AB897" s="637"/>
      <c r="AC897" s="651" t="e">
        <v>#N/A</v>
      </c>
      <c r="AD897" s="653" t="str">
        <f t="shared" si="26"/>
        <v/>
      </c>
      <c r="AE897" s="583" t="str">
        <f t="shared" si="27"/>
        <v/>
      </c>
      <c r="AF897" s="654" t="str">
        <f>IF(O897="","",'別紙様式3-2（４・５月）'!O899&amp;'別紙様式3-2（４・５月）'!P899&amp;'別紙様式3-2（４・５月）'!Q899&amp;"から"&amp;O897)</f>
        <v/>
      </c>
      <c r="AG897" s="654" t="str">
        <f>IF(OR(W897="",W897="―"),"",'別紙様式3-2（４・５月）'!O899&amp;'別紙様式3-2（４・５月）'!P899&amp;'別紙様式3-2（４・５月）'!Q899&amp;"から"&amp;W897)</f>
        <v/>
      </c>
    </row>
    <row r="898" spans="1:33" ht="24.9" customHeight="1">
      <c r="A898" s="592">
        <v>885</v>
      </c>
      <c r="B898" s="488" t="str">
        <f>IF(基本情報入力シート!C937="","",基本情報入力シート!C937)</f>
        <v/>
      </c>
      <c r="C898" s="488"/>
      <c r="D898" s="488"/>
      <c r="E898" s="488"/>
      <c r="F898" s="488"/>
      <c r="G898" s="488"/>
      <c r="H898" s="488"/>
      <c r="I898" s="488"/>
      <c r="J898" s="495" t="str">
        <f>IF(基本情報入力シート!M937="","",基本情報入力シート!M937)</f>
        <v/>
      </c>
      <c r="K898" s="495" t="str">
        <f>IF(基本情報入力シート!R937="","",基本情報入力シート!R937)</f>
        <v/>
      </c>
      <c r="L898" s="495" t="str">
        <f>IF(基本情報入力シート!W937="","",基本情報入力シート!W937)</f>
        <v/>
      </c>
      <c r="M898" s="503" t="str">
        <f>IF(基本情報入力シート!X937="","",基本情報入力シート!X937)</f>
        <v/>
      </c>
      <c r="N898" s="513" t="str">
        <f>IF(基本情報入力シート!Y937="","",基本情報入力シート!Y937)</f>
        <v/>
      </c>
      <c r="O898" s="606"/>
      <c r="P898" s="610"/>
      <c r="Q898" s="610"/>
      <c r="R898" s="614" t="e">
        <v>#N/A</v>
      </c>
      <c r="S898" s="618"/>
      <c r="T898" s="623"/>
      <c r="U898" s="623"/>
      <c r="V898" s="627" t="e">
        <v>#N/A</v>
      </c>
      <c r="W898" s="634"/>
      <c r="X898" s="638"/>
      <c r="Y898" s="614" t="e">
        <v>#N/A</v>
      </c>
      <c r="Z898" s="614"/>
      <c r="AA898" s="618"/>
      <c r="AB898" s="637"/>
      <c r="AC898" s="651" t="e">
        <v>#N/A</v>
      </c>
      <c r="AD898" s="653" t="str">
        <f t="shared" si="26"/>
        <v/>
      </c>
      <c r="AE898" s="583" t="str">
        <f t="shared" si="27"/>
        <v/>
      </c>
      <c r="AF898" s="654" t="str">
        <f>IF(O898="","",'別紙様式3-2（４・５月）'!O900&amp;'別紙様式3-2（４・５月）'!P900&amp;'別紙様式3-2（４・５月）'!Q900&amp;"から"&amp;O898)</f>
        <v/>
      </c>
      <c r="AG898" s="654" t="str">
        <f>IF(OR(W898="",W898="―"),"",'別紙様式3-2（４・５月）'!O900&amp;'別紙様式3-2（４・５月）'!P900&amp;'別紙様式3-2（４・５月）'!Q900&amp;"から"&amp;W898)</f>
        <v/>
      </c>
    </row>
    <row r="899" spans="1:33" ht="24.9" customHeight="1">
      <c r="A899" s="592">
        <v>886</v>
      </c>
      <c r="B899" s="488" t="str">
        <f>IF(基本情報入力シート!C938="","",基本情報入力シート!C938)</f>
        <v/>
      </c>
      <c r="C899" s="488"/>
      <c r="D899" s="488"/>
      <c r="E899" s="488"/>
      <c r="F899" s="488"/>
      <c r="G899" s="488"/>
      <c r="H899" s="488"/>
      <c r="I899" s="488"/>
      <c r="J899" s="495" t="str">
        <f>IF(基本情報入力シート!M938="","",基本情報入力シート!M938)</f>
        <v/>
      </c>
      <c r="K899" s="495" t="str">
        <f>IF(基本情報入力シート!R938="","",基本情報入力シート!R938)</f>
        <v/>
      </c>
      <c r="L899" s="495" t="str">
        <f>IF(基本情報入力シート!W938="","",基本情報入力シート!W938)</f>
        <v/>
      </c>
      <c r="M899" s="503" t="str">
        <f>IF(基本情報入力シート!X938="","",基本情報入力シート!X938)</f>
        <v/>
      </c>
      <c r="N899" s="513" t="str">
        <f>IF(基本情報入力シート!Y938="","",基本情報入力シート!Y938)</f>
        <v/>
      </c>
      <c r="O899" s="606"/>
      <c r="P899" s="610"/>
      <c r="Q899" s="610"/>
      <c r="R899" s="614" t="e">
        <v>#N/A</v>
      </c>
      <c r="S899" s="618"/>
      <c r="T899" s="623"/>
      <c r="U899" s="623"/>
      <c r="V899" s="627" t="e">
        <v>#N/A</v>
      </c>
      <c r="W899" s="634"/>
      <c r="X899" s="638"/>
      <c r="Y899" s="614" t="e">
        <v>#N/A</v>
      </c>
      <c r="Z899" s="614"/>
      <c r="AA899" s="618"/>
      <c r="AB899" s="637"/>
      <c r="AC899" s="651" t="e">
        <v>#N/A</v>
      </c>
      <c r="AD899" s="653" t="str">
        <f t="shared" si="26"/>
        <v/>
      </c>
      <c r="AE899" s="583" t="str">
        <f t="shared" si="27"/>
        <v/>
      </c>
      <c r="AF899" s="654" t="str">
        <f>IF(O899="","",'別紙様式3-2（４・５月）'!O901&amp;'別紙様式3-2（４・５月）'!P901&amp;'別紙様式3-2（４・５月）'!Q901&amp;"から"&amp;O899)</f>
        <v/>
      </c>
      <c r="AG899" s="654" t="str">
        <f>IF(OR(W899="",W899="―"),"",'別紙様式3-2（４・５月）'!O901&amp;'別紙様式3-2（４・５月）'!P901&amp;'別紙様式3-2（４・５月）'!Q901&amp;"から"&amp;W899)</f>
        <v/>
      </c>
    </row>
    <row r="900" spans="1:33" ht="24.9" customHeight="1">
      <c r="A900" s="592">
        <v>887</v>
      </c>
      <c r="B900" s="488" t="str">
        <f>IF(基本情報入力シート!C939="","",基本情報入力シート!C939)</f>
        <v/>
      </c>
      <c r="C900" s="488"/>
      <c r="D900" s="488"/>
      <c r="E900" s="488"/>
      <c r="F900" s="488"/>
      <c r="G900" s="488"/>
      <c r="H900" s="488"/>
      <c r="I900" s="488"/>
      <c r="J900" s="495" t="str">
        <f>IF(基本情報入力シート!M939="","",基本情報入力シート!M939)</f>
        <v/>
      </c>
      <c r="K900" s="495" t="str">
        <f>IF(基本情報入力シート!R939="","",基本情報入力シート!R939)</f>
        <v/>
      </c>
      <c r="L900" s="495" t="str">
        <f>IF(基本情報入力シート!W939="","",基本情報入力シート!W939)</f>
        <v/>
      </c>
      <c r="M900" s="503" t="str">
        <f>IF(基本情報入力シート!X939="","",基本情報入力シート!X939)</f>
        <v/>
      </c>
      <c r="N900" s="513" t="str">
        <f>IF(基本情報入力シート!Y939="","",基本情報入力シート!Y939)</f>
        <v/>
      </c>
      <c r="O900" s="606"/>
      <c r="P900" s="610"/>
      <c r="Q900" s="610"/>
      <c r="R900" s="614" t="e">
        <v>#N/A</v>
      </c>
      <c r="S900" s="618"/>
      <c r="T900" s="623"/>
      <c r="U900" s="623"/>
      <c r="V900" s="627" t="e">
        <v>#N/A</v>
      </c>
      <c r="W900" s="634"/>
      <c r="X900" s="638"/>
      <c r="Y900" s="614" t="e">
        <v>#N/A</v>
      </c>
      <c r="Z900" s="614"/>
      <c r="AA900" s="618"/>
      <c r="AB900" s="637"/>
      <c r="AC900" s="651" t="e">
        <v>#N/A</v>
      </c>
      <c r="AD900" s="653" t="str">
        <f t="shared" si="26"/>
        <v/>
      </c>
      <c r="AE900" s="583" t="str">
        <f t="shared" si="27"/>
        <v/>
      </c>
      <c r="AF900" s="654" t="str">
        <f>IF(O900="","",'別紙様式3-2（４・５月）'!O902&amp;'別紙様式3-2（４・５月）'!P902&amp;'別紙様式3-2（４・５月）'!Q902&amp;"から"&amp;O900)</f>
        <v/>
      </c>
      <c r="AG900" s="654" t="str">
        <f>IF(OR(W900="",W900="―"),"",'別紙様式3-2（４・５月）'!O902&amp;'別紙様式3-2（４・５月）'!P902&amp;'別紙様式3-2（４・５月）'!Q902&amp;"から"&amp;W900)</f>
        <v/>
      </c>
    </row>
    <row r="901" spans="1:33" ht="24.9" customHeight="1">
      <c r="A901" s="592">
        <v>888</v>
      </c>
      <c r="B901" s="488" t="str">
        <f>IF(基本情報入力シート!C940="","",基本情報入力シート!C940)</f>
        <v/>
      </c>
      <c r="C901" s="488"/>
      <c r="D901" s="488"/>
      <c r="E901" s="488"/>
      <c r="F901" s="488"/>
      <c r="G901" s="488"/>
      <c r="H901" s="488"/>
      <c r="I901" s="488"/>
      <c r="J901" s="495" t="str">
        <f>IF(基本情報入力シート!M940="","",基本情報入力シート!M940)</f>
        <v/>
      </c>
      <c r="K901" s="495" t="str">
        <f>IF(基本情報入力シート!R940="","",基本情報入力シート!R940)</f>
        <v/>
      </c>
      <c r="L901" s="495" t="str">
        <f>IF(基本情報入力シート!W940="","",基本情報入力シート!W940)</f>
        <v/>
      </c>
      <c r="M901" s="503" t="str">
        <f>IF(基本情報入力シート!X940="","",基本情報入力シート!X940)</f>
        <v/>
      </c>
      <c r="N901" s="513" t="str">
        <f>IF(基本情報入力シート!Y940="","",基本情報入力シート!Y940)</f>
        <v/>
      </c>
      <c r="O901" s="606"/>
      <c r="P901" s="610"/>
      <c r="Q901" s="610"/>
      <c r="R901" s="614" t="e">
        <v>#N/A</v>
      </c>
      <c r="S901" s="618"/>
      <c r="T901" s="623"/>
      <c r="U901" s="623"/>
      <c r="V901" s="627" t="e">
        <v>#N/A</v>
      </c>
      <c r="W901" s="634"/>
      <c r="X901" s="638"/>
      <c r="Y901" s="614" t="e">
        <v>#N/A</v>
      </c>
      <c r="Z901" s="614"/>
      <c r="AA901" s="618"/>
      <c r="AB901" s="637"/>
      <c r="AC901" s="651" t="e">
        <v>#N/A</v>
      </c>
      <c r="AD901" s="653" t="str">
        <f t="shared" si="26"/>
        <v/>
      </c>
      <c r="AE901" s="583" t="str">
        <f t="shared" si="27"/>
        <v/>
      </c>
      <c r="AF901" s="654" t="str">
        <f>IF(O901="","",'別紙様式3-2（４・５月）'!O903&amp;'別紙様式3-2（４・５月）'!P903&amp;'別紙様式3-2（４・５月）'!Q903&amp;"から"&amp;O901)</f>
        <v/>
      </c>
      <c r="AG901" s="654" t="str">
        <f>IF(OR(W901="",W901="―"),"",'別紙様式3-2（４・５月）'!O903&amp;'別紙様式3-2（４・５月）'!P903&amp;'別紙様式3-2（４・５月）'!Q903&amp;"から"&amp;W901)</f>
        <v/>
      </c>
    </row>
    <row r="902" spans="1:33" ht="24.9" customHeight="1">
      <c r="A902" s="592">
        <v>889</v>
      </c>
      <c r="B902" s="488" t="str">
        <f>IF(基本情報入力シート!C941="","",基本情報入力シート!C941)</f>
        <v/>
      </c>
      <c r="C902" s="488"/>
      <c r="D902" s="488"/>
      <c r="E902" s="488"/>
      <c r="F902" s="488"/>
      <c r="G902" s="488"/>
      <c r="H902" s="488"/>
      <c r="I902" s="488"/>
      <c r="J902" s="495" t="str">
        <f>IF(基本情報入力シート!M941="","",基本情報入力シート!M941)</f>
        <v/>
      </c>
      <c r="K902" s="495" t="str">
        <f>IF(基本情報入力シート!R941="","",基本情報入力シート!R941)</f>
        <v/>
      </c>
      <c r="L902" s="495" t="str">
        <f>IF(基本情報入力シート!W941="","",基本情報入力シート!W941)</f>
        <v/>
      </c>
      <c r="M902" s="503" t="str">
        <f>IF(基本情報入力シート!X941="","",基本情報入力シート!X941)</f>
        <v/>
      </c>
      <c r="N902" s="513" t="str">
        <f>IF(基本情報入力シート!Y941="","",基本情報入力シート!Y941)</f>
        <v/>
      </c>
      <c r="O902" s="606"/>
      <c r="P902" s="610"/>
      <c r="Q902" s="610"/>
      <c r="R902" s="614" t="e">
        <v>#N/A</v>
      </c>
      <c r="S902" s="618"/>
      <c r="T902" s="623"/>
      <c r="U902" s="623"/>
      <c r="V902" s="627" t="e">
        <v>#N/A</v>
      </c>
      <c r="W902" s="634"/>
      <c r="X902" s="638"/>
      <c r="Y902" s="614" t="e">
        <v>#N/A</v>
      </c>
      <c r="Z902" s="614"/>
      <c r="AA902" s="618"/>
      <c r="AB902" s="637"/>
      <c r="AC902" s="651" t="e">
        <v>#N/A</v>
      </c>
      <c r="AD902" s="653" t="str">
        <f t="shared" si="26"/>
        <v/>
      </c>
      <c r="AE902" s="583" t="str">
        <f t="shared" si="27"/>
        <v/>
      </c>
      <c r="AF902" s="654" t="str">
        <f>IF(O902="","",'別紙様式3-2（４・５月）'!O904&amp;'別紙様式3-2（４・５月）'!P904&amp;'別紙様式3-2（４・５月）'!Q904&amp;"から"&amp;O902)</f>
        <v/>
      </c>
      <c r="AG902" s="654" t="str">
        <f>IF(OR(W902="",W902="―"),"",'別紙様式3-2（４・５月）'!O904&amp;'別紙様式3-2（４・５月）'!P904&amp;'別紙様式3-2（４・５月）'!Q904&amp;"から"&amp;W902)</f>
        <v/>
      </c>
    </row>
    <row r="903" spans="1:33" ht="24.9" customHeight="1">
      <c r="A903" s="592">
        <v>890</v>
      </c>
      <c r="B903" s="488" t="str">
        <f>IF(基本情報入力シート!C942="","",基本情報入力シート!C942)</f>
        <v/>
      </c>
      <c r="C903" s="488"/>
      <c r="D903" s="488"/>
      <c r="E903" s="488"/>
      <c r="F903" s="488"/>
      <c r="G903" s="488"/>
      <c r="H903" s="488"/>
      <c r="I903" s="488"/>
      <c r="J903" s="495" t="str">
        <f>IF(基本情報入力シート!M942="","",基本情報入力シート!M942)</f>
        <v/>
      </c>
      <c r="K903" s="495" t="str">
        <f>IF(基本情報入力シート!R942="","",基本情報入力シート!R942)</f>
        <v/>
      </c>
      <c r="L903" s="495" t="str">
        <f>IF(基本情報入力シート!W942="","",基本情報入力シート!W942)</f>
        <v/>
      </c>
      <c r="M903" s="503" t="str">
        <f>IF(基本情報入力シート!X942="","",基本情報入力シート!X942)</f>
        <v/>
      </c>
      <c r="N903" s="513" t="str">
        <f>IF(基本情報入力シート!Y942="","",基本情報入力シート!Y942)</f>
        <v/>
      </c>
      <c r="O903" s="606"/>
      <c r="P903" s="610"/>
      <c r="Q903" s="610"/>
      <c r="R903" s="614" t="e">
        <v>#N/A</v>
      </c>
      <c r="S903" s="618"/>
      <c r="T903" s="623"/>
      <c r="U903" s="623"/>
      <c r="V903" s="627" t="e">
        <v>#N/A</v>
      </c>
      <c r="W903" s="634"/>
      <c r="X903" s="638"/>
      <c r="Y903" s="614" t="e">
        <v>#N/A</v>
      </c>
      <c r="Z903" s="614"/>
      <c r="AA903" s="618"/>
      <c r="AB903" s="637"/>
      <c r="AC903" s="651" t="e">
        <v>#N/A</v>
      </c>
      <c r="AD903" s="653" t="str">
        <f t="shared" si="26"/>
        <v/>
      </c>
      <c r="AE903" s="583" t="str">
        <f t="shared" si="27"/>
        <v/>
      </c>
      <c r="AF903" s="654" t="str">
        <f>IF(O903="","",'別紙様式3-2（４・５月）'!O905&amp;'別紙様式3-2（４・５月）'!P905&amp;'別紙様式3-2（４・５月）'!Q905&amp;"から"&amp;O903)</f>
        <v/>
      </c>
      <c r="AG903" s="654" t="str">
        <f>IF(OR(W903="",W903="―"),"",'別紙様式3-2（４・５月）'!O905&amp;'別紙様式3-2（４・５月）'!P905&amp;'別紙様式3-2（４・５月）'!Q905&amp;"から"&amp;W903)</f>
        <v/>
      </c>
    </row>
    <row r="904" spans="1:33" ht="24.9" customHeight="1">
      <c r="A904" s="592">
        <v>891</v>
      </c>
      <c r="B904" s="488" t="str">
        <f>IF(基本情報入力シート!C943="","",基本情報入力シート!C943)</f>
        <v/>
      </c>
      <c r="C904" s="488"/>
      <c r="D904" s="488"/>
      <c r="E904" s="488"/>
      <c r="F904" s="488"/>
      <c r="G904" s="488"/>
      <c r="H904" s="488"/>
      <c r="I904" s="488"/>
      <c r="J904" s="495" t="str">
        <f>IF(基本情報入力シート!M943="","",基本情報入力シート!M943)</f>
        <v/>
      </c>
      <c r="K904" s="495" t="str">
        <f>IF(基本情報入力シート!R943="","",基本情報入力シート!R943)</f>
        <v/>
      </c>
      <c r="L904" s="495" t="str">
        <f>IF(基本情報入力シート!W943="","",基本情報入力シート!W943)</f>
        <v/>
      </c>
      <c r="M904" s="503" t="str">
        <f>IF(基本情報入力シート!X943="","",基本情報入力シート!X943)</f>
        <v/>
      </c>
      <c r="N904" s="513" t="str">
        <f>IF(基本情報入力シート!Y943="","",基本情報入力シート!Y943)</f>
        <v/>
      </c>
      <c r="O904" s="606"/>
      <c r="P904" s="610"/>
      <c r="Q904" s="610"/>
      <c r="R904" s="614" t="e">
        <v>#N/A</v>
      </c>
      <c r="S904" s="618"/>
      <c r="T904" s="623"/>
      <c r="U904" s="623"/>
      <c r="V904" s="627" t="e">
        <v>#N/A</v>
      </c>
      <c r="W904" s="634"/>
      <c r="X904" s="638"/>
      <c r="Y904" s="614" t="e">
        <v>#N/A</v>
      </c>
      <c r="Z904" s="614"/>
      <c r="AA904" s="618"/>
      <c r="AB904" s="637"/>
      <c r="AC904" s="651" t="e">
        <v>#N/A</v>
      </c>
      <c r="AD904" s="653" t="str">
        <f t="shared" si="26"/>
        <v/>
      </c>
      <c r="AE904" s="583" t="str">
        <f t="shared" si="27"/>
        <v/>
      </c>
      <c r="AF904" s="654" t="str">
        <f>IF(O904="","",'別紙様式3-2（４・５月）'!O906&amp;'別紙様式3-2（４・５月）'!P906&amp;'別紙様式3-2（４・５月）'!Q906&amp;"から"&amp;O904)</f>
        <v/>
      </c>
      <c r="AG904" s="654" t="str">
        <f>IF(OR(W904="",W904="―"),"",'別紙様式3-2（４・５月）'!O906&amp;'別紙様式3-2（４・５月）'!P906&amp;'別紙様式3-2（４・５月）'!Q906&amp;"から"&amp;W904)</f>
        <v/>
      </c>
    </row>
    <row r="905" spans="1:33" ht="24.9" customHeight="1">
      <c r="A905" s="592">
        <v>892</v>
      </c>
      <c r="B905" s="488" t="str">
        <f>IF(基本情報入力シート!C944="","",基本情報入力シート!C944)</f>
        <v/>
      </c>
      <c r="C905" s="488"/>
      <c r="D905" s="488"/>
      <c r="E905" s="488"/>
      <c r="F905" s="488"/>
      <c r="G905" s="488"/>
      <c r="H905" s="488"/>
      <c r="I905" s="488"/>
      <c r="J905" s="495" t="str">
        <f>IF(基本情報入力シート!M944="","",基本情報入力シート!M944)</f>
        <v/>
      </c>
      <c r="K905" s="495" t="str">
        <f>IF(基本情報入力シート!R944="","",基本情報入力シート!R944)</f>
        <v/>
      </c>
      <c r="L905" s="495" t="str">
        <f>IF(基本情報入力シート!W944="","",基本情報入力シート!W944)</f>
        <v/>
      </c>
      <c r="M905" s="503" t="str">
        <f>IF(基本情報入力シート!X944="","",基本情報入力シート!X944)</f>
        <v/>
      </c>
      <c r="N905" s="513" t="str">
        <f>IF(基本情報入力シート!Y944="","",基本情報入力シート!Y944)</f>
        <v/>
      </c>
      <c r="O905" s="606"/>
      <c r="P905" s="610"/>
      <c r="Q905" s="610"/>
      <c r="R905" s="614" t="e">
        <v>#N/A</v>
      </c>
      <c r="S905" s="618"/>
      <c r="T905" s="623"/>
      <c r="U905" s="623"/>
      <c r="V905" s="627" t="e">
        <v>#N/A</v>
      </c>
      <c r="W905" s="634"/>
      <c r="X905" s="638"/>
      <c r="Y905" s="614" t="e">
        <v>#N/A</v>
      </c>
      <c r="Z905" s="614"/>
      <c r="AA905" s="618"/>
      <c r="AB905" s="637"/>
      <c r="AC905" s="651" t="e">
        <v>#N/A</v>
      </c>
      <c r="AD905" s="653" t="str">
        <f t="shared" si="26"/>
        <v/>
      </c>
      <c r="AE905" s="583" t="str">
        <f t="shared" si="27"/>
        <v/>
      </c>
      <c r="AF905" s="654" t="str">
        <f>IF(O905="","",'別紙様式3-2（４・５月）'!O907&amp;'別紙様式3-2（４・５月）'!P907&amp;'別紙様式3-2（４・５月）'!Q907&amp;"から"&amp;O905)</f>
        <v/>
      </c>
      <c r="AG905" s="654" t="str">
        <f>IF(OR(W905="",W905="―"),"",'別紙様式3-2（４・５月）'!O907&amp;'別紙様式3-2（４・５月）'!P907&amp;'別紙様式3-2（４・５月）'!Q907&amp;"から"&amp;W905)</f>
        <v/>
      </c>
    </row>
    <row r="906" spans="1:33" ht="24.9" customHeight="1">
      <c r="A906" s="592">
        <v>893</v>
      </c>
      <c r="B906" s="488" t="str">
        <f>IF(基本情報入力シート!C945="","",基本情報入力シート!C945)</f>
        <v/>
      </c>
      <c r="C906" s="488"/>
      <c r="D906" s="488"/>
      <c r="E906" s="488"/>
      <c r="F906" s="488"/>
      <c r="G906" s="488"/>
      <c r="H906" s="488"/>
      <c r="I906" s="488"/>
      <c r="J906" s="495" t="str">
        <f>IF(基本情報入力シート!M945="","",基本情報入力シート!M945)</f>
        <v/>
      </c>
      <c r="K906" s="495" t="str">
        <f>IF(基本情報入力シート!R945="","",基本情報入力シート!R945)</f>
        <v/>
      </c>
      <c r="L906" s="495" t="str">
        <f>IF(基本情報入力シート!W945="","",基本情報入力シート!W945)</f>
        <v/>
      </c>
      <c r="M906" s="503" t="str">
        <f>IF(基本情報入力シート!X945="","",基本情報入力シート!X945)</f>
        <v/>
      </c>
      <c r="N906" s="513" t="str">
        <f>IF(基本情報入力シート!Y945="","",基本情報入力シート!Y945)</f>
        <v/>
      </c>
      <c r="O906" s="606"/>
      <c r="P906" s="610"/>
      <c r="Q906" s="610"/>
      <c r="R906" s="614" t="e">
        <v>#N/A</v>
      </c>
      <c r="S906" s="618"/>
      <c r="T906" s="623"/>
      <c r="U906" s="623"/>
      <c r="V906" s="627" t="e">
        <v>#N/A</v>
      </c>
      <c r="W906" s="634"/>
      <c r="X906" s="638"/>
      <c r="Y906" s="614" t="e">
        <v>#N/A</v>
      </c>
      <c r="Z906" s="614"/>
      <c r="AA906" s="618"/>
      <c r="AB906" s="637"/>
      <c r="AC906" s="651" t="e">
        <v>#N/A</v>
      </c>
      <c r="AD906" s="653" t="str">
        <f t="shared" si="26"/>
        <v/>
      </c>
      <c r="AE906" s="583" t="str">
        <f t="shared" si="27"/>
        <v/>
      </c>
      <c r="AF906" s="654" t="str">
        <f>IF(O906="","",'別紙様式3-2（４・５月）'!O908&amp;'別紙様式3-2（４・５月）'!P908&amp;'別紙様式3-2（４・５月）'!Q908&amp;"から"&amp;O906)</f>
        <v/>
      </c>
      <c r="AG906" s="654" t="str">
        <f>IF(OR(W906="",W906="―"),"",'別紙様式3-2（４・５月）'!O908&amp;'別紙様式3-2（４・５月）'!P908&amp;'別紙様式3-2（４・５月）'!Q908&amp;"から"&amp;W906)</f>
        <v/>
      </c>
    </row>
    <row r="907" spans="1:33" ht="24.9" customHeight="1">
      <c r="A907" s="592">
        <v>894</v>
      </c>
      <c r="B907" s="488" t="str">
        <f>IF(基本情報入力シート!C946="","",基本情報入力シート!C946)</f>
        <v/>
      </c>
      <c r="C907" s="488"/>
      <c r="D907" s="488"/>
      <c r="E907" s="488"/>
      <c r="F907" s="488"/>
      <c r="G907" s="488"/>
      <c r="H907" s="488"/>
      <c r="I907" s="488"/>
      <c r="J907" s="495" t="str">
        <f>IF(基本情報入力シート!M946="","",基本情報入力シート!M946)</f>
        <v/>
      </c>
      <c r="K907" s="495" t="str">
        <f>IF(基本情報入力シート!R946="","",基本情報入力シート!R946)</f>
        <v/>
      </c>
      <c r="L907" s="495" t="str">
        <f>IF(基本情報入力シート!W946="","",基本情報入力シート!W946)</f>
        <v/>
      </c>
      <c r="M907" s="503" t="str">
        <f>IF(基本情報入力シート!X946="","",基本情報入力シート!X946)</f>
        <v/>
      </c>
      <c r="N907" s="513" t="str">
        <f>IF(基本情報入力シート!Y946="","",基本情報入力シート!Y946)</f>
        <v/>
      </c>
      <c r="O907" s="606"/>
      <c r="P907" s="610"/>
      <c r="Q907" s="610"/>
      <c r="R907" s="614" t="e">
        <v>#N/A</v>
      </c>
      <c r="S907" s="618"/>
      <c r="T907" s="623"/>
      <c r="U907" s="623"/>
      <c r="V907" s="627" t="e">
        <v>#N/A</v>
      </c>
      <c r="W907" s="634"/>
      <c r="X907" s="638"/>
      <c r="Y907" s="614" t="e">
        <v>#N/A</v>
      </c>
      <c r="Z907" s="614"/>
      <c r="AA907" s="618"/>
      <c r="AB907" s="637"/>
      <c r="AC907" s="651" t="e">
        <v>#N/A</v>
      </c>
      <c r="AD907" s="653" t="str">
        <f t="shared" si="26"/>
        <v/>
      </c>
      <c r="AE907" s="583" t="str">
        <f t="shared" si="27"/>
        <v/>
      </c>
      <c r="AF907" s="654" t="str">
        <f>IF(O907="","",'別紙様式3-2（４・５月）'!O909&amp;'別紙様式3-2（４・５月）'!P909&amp;'別紙様式3-2（４・５月）'!Q909&amp;"から"&amp;O907)</f>
        <v/>
      </c>
      <c r="AG907" s="654" t="str">
        <f>IF(OR(W907="",W907="―"),"",'別紙様式3-2（４・５月）'!O909&amp;'別紙様式3-2（４・５月）'!P909&amp;'別紙様式3-2（４・５月）'!Q909&amp;"から"&amp;W907)</f>
        <v/>
      </c>
    </row>
    <row r="908" spans="1:33" ht="24.9" customHeight="1">
      <c r="A908" s="592">
        <v>895</v>
      </c>
      <c r="B908" s="488" t="str">
        <f>IF(基本情報入力シート!C947="","",基本情報入力シート!C947)</f>
        <v/>
      </c>
      <c r="C908" s="488"/>
      <c r="D908" s="488"/>
      <c r="E908" s="488"/>
      <c r="F908" s="488"/>
      <c r="G908" s="488"/>
      <c r="H908" s="488"/>
      <c r="I908" s="488"/>
      <c r="J908" s="495" t="str">
        <f>IF(基本情報入力シート!M947="","",基本情報入力シート!M947)</f>
        <v/>
      </c>
      <c r="K908" s="495" t="str">
        <f>IF(基本情報入力シート!R947="","",基本情報入力シート!R947)</f>
        <v/>
      </c>
      <c r="L908" s="495" t="str">
        <f>IF(基本情報入力シート!W947="","",基本情報入力シート!W947)</f>
        <v/>
      </c>
      <c r="M908" s="503" t="str">
        <f>IF(基本情報入力シート!X947="","",基本情報入力シート!X947)</f>
        <v/>
      </c>
      <c r="N908" s="513" t="str">
        <f>IF(基本情報入力シート!Y947="","",基本情報入力シート!Y947)</f>
        <v/>
      </c>
      <c r="O908" s="606"/>
      <c r="P908" s="610"/>
      <c r="Q908" s="610"/>
      <c r="R908" s="614" t="e">
        <v>#N/A</v>
      </c>
      <c r="S908" s="618"/>
      <c r="T908" s="623"/>
      <c r="U908" s="623"/>
      <c r="V908" s="627" t="e">
        <v>#N/A</v>
      </c>
      <c r="W908" s="634"/>
      <c r="X908" s="638"/>
      <c r="Y908" s="614" t="e">
        <v>#N/A</v>
      </c>
      <c r="Z908" s="614"/>
      <c r="AA908" s="618"/>
      <c r="AB908" s="637"/>
      <c r="AC908" s="651" t="e">
        <v>#N/A</v>
      </c>
      <c r="AD908" s="653" t="str">
        <f t="shared" si="26"/>
        <v/>
      </c>
      <c r="AE908" s="583" t="str">
        <f t="shared" si="27"/>
        <v/>
      </c>
      <c r="AF908" s="654" t="str">
        <f>IF(O908="","",'別紙様式3-2（４・５月）'!O910&amp;'別紙様式3-2（４・５月）'!P910&amp;'別紙様式3-2（４・５月）'!Q910&amp;"から"&amp;O908)</f>
        <v/>
      </c>
      <c r="AG908" s="654" t="str">
        <f>IF(OR(W908="",W908="―"),"",'別紙様式3-2（４・５月）'!O910&amp;'別紙様式3-2（４・５月）'!P910&amp;'別紙様式3-2（４・５月）'!Q910&amp;"から"&amp;W908)</f>
        <v/>
      </c>
    </row>
    <row r="909" spans="1:33" ht="24.9" customHeight="1">
      <c r="A909" s="592">
        <v>896</v>
      </c>
      <c r="B909" s="488" t="str">
        <f>IF(基本情報入力シート!C948="","",基本情報入力シート!C948)</f>
        <v/>
      </c>
      <c r="C909" s="488"/>
      <c r="D909" s="488"/>
      <c r="E909" s="488"/>
      <c r="F909" s="488"/>
      <c r="G909" s="488"/>
      <c r="H909" s="488"/>
      <c r="I909" s="488"/>
      <c r="J909" s="495" t="str">
        <f>IF(基本情報入力シート!M948="","",基本情報入力シート!M948)</f>
        <v/>
      </c>
      <c r="K909" s="495" t="str">
        <f>IF(基本情報入力シート!R948="","",基本情報入力シート!R948)</f>
        <v/>
      </c>
      <c r="L909" s="495" t="str">
        <f>IF(基本情報入力シート!W948="","",基本情報入力シート!W948)</f>
        <v/>
      </c>
      <c r="M909" s="503" t="str">
        <f>IF(基本情報入力シート!X948="","",基本情報入力シート!X948)</f>
        <v/>
      </c>
      <c r="N909" s="513" t="str">
        <f>IF(基本情報入力シート!Y948="","",基本情報入力シート!Y948)</f>
        <v/>
      </c>
      <c r="O909" s="606"/>
      <c r="P909" s="610"/>
      <c r="Q909" s="610"/>
      <c r="R909" s="614" t="e">
        <v>#N/A</v>
      </c>
      <c r="S909" s="618"/>
      <c r="T909" s="623"/>
      <c r="U909" s="623"/>
      <c r="V909" s="627" t="e">
        <v>#N/A</v>
      </c>
      <c r="W909" s="634"/>
      <c r="X909" s="638"/>
      <c r="Y909" s="614" t="e">
        <v>#N/A</v>
      </c>
      <c r="Z909" s="614"/>
      <c r="AA909" s="618"/>
      <c r="AB909" s="637"/>
      <c r="AC909" s="651" t="e">
        <v>#N/A</v>
      </c>
      <c r="AD909" s="653" t="str">
        <f t="shared" si="26"/>
        <v/>
      </c>
      <c r="AE909" s="583" t="str">
        <f t="shared" si="27"/>
        <v/>
      </c>
      <c r="AF909" s="654" t="str">
        <f>IF(O909="","",'別紙様式3-2（４・５月）'!O911&amp;'別紙様式3-2（４・５月）'!P911&amp;'別紙様式3-2（４・５月）'!Q911&amp;"から"&amp;O909)</f>
        <v/>
      </c>
      <c r="AG909" s="654" t="str">
        <f>IF(OR(W909="",W909="―"),"",'別紙様式3-2（４・５月）'!O911&amp;'別紙様式3-2（４・５月）'!P911&amp;'別紙様式3-2（４・５月）'!Q911&amp;"から"&amp;W909)</f>
        <v/>
      </c>
    </row>
    <row r="910" spans="1:33" ht="24.9" customHeight="1">
      <c r="A910" s="592">
        <v>897</v>
      </c>
      <c r="B910" s="488" t="str">
        <f>IF(基本情報入力シート!C949="","",基本情報入力シート!C949)</f>
        <v/>
      </c>
      <c r="C910" s="488"/>
      <c r="D910" s="488"/>
      <c r="E910" s="488"/>
      <c r="F910" s="488"/>
      <c r="G910" s="488"/>
      <c r="H910" s="488"/>
      <c r="I910" s="488"/>
      <c r="J910" s="495" t="str">
        <f>IF(基本情報入力シート!M949="","",基本情報入力シート!M949)</f>
        <v/>
      </c>
      <c r="K910" s="495" t="str">
        <f>IF(基本情報入力シート!R949="","",基本情報入力シート!R949)</f>
        <v/>
      </c>
      <c r="L910" s="495" t="str">
        <f>IF(基本情報入力シート!W949="","",基本情報入力シート!W949)</f>
        <v/>
      </c>
      <c r="M910" s="503" t="str">
        <f>IF(基本情報入力シート!X949="","",基本情報入力シート!X949)</f>
        <v/>
      </c>
      <c r="N910" s="513" t="str">
        <f>IF(基本情報入力シート!Y949="","",基本情報入力シート!Y949)</f>
        <v/>
      </c>
      <c r="O910" s="606"/>
      <c r="P910" s="610"/>
      <c r="Q910" s="610"/>
      <c r="R910" s="614" t="e">
        <v>#N/A</v>
      </c>
      <c r="S910" s="618"/>
      <c r="T910" s="623"/>
      <c r="U910" s="623"/>
      <c r="V910" s="627" t="e">
        <v>#N/A</v>
      </c>
      <c r="W910" s="634"/>
      <c r="X910" s="638"/>
      <c r="Y910" s="614" t="e">
        <v>#N/A</v>
      </c>
      <c r="Z910" s="614"/>
      <c r="AA910" s="618"/>
      <c r="AB910" s="637"/>
      <c r="AC910" s="651" t="e">
        <v>#N/A</v>
      </c>
      <c r="AD910" s="653" t="str">
        <f t="shared" ref="AD910:AD973" si="28">IF(OR(O910="新加算Ⅰ",O910="新加算Ⅱ",O910="新加算Ⅴ（１）",O910="新加算Ⅴ（２）",O910="新加算Ⅴ（３）",O910="新加算Ⅴ（４）",O910="新加算Ⅴ（５）",O910="新加算Ⅴ（６）",O910="新加算Ⅴ（７）",O910="新加算Ⅴ（９）",O910="新加算Ⅴ（10）",O910="新加算Ⅴ（12）"),IF(AND(N910&lt;&gt;"訪問型サービス（総合事業）",N910&lt;&gt;"通所型サービス（総合事業）",N910&lt;&gt;"（介護予防）短期入所生活介護",N910&lt;&gt;"（介護予防）短期入所療養介護（老健）",N910&lt;&gt;"（介護予防）短期入所療養介護 （病院等（老健以外）)",N910&lt;&gt;"（介護予防）短期入所療養介護（医療院）"),1,""),"")</f>
        <v/>
      </c>
      <c r="AE910" s="583" t="str">
        <f t="shared" ref="AE910:AE973" si="29">IF(OR(W910="新加算Ⅰ",W910="新加算Ⅱ"),IF(AND(N910&lt;&gt;"訪問型サービス（総合事業）",N910&lt;&gt;"通所型サービス（総合事業）",N910&lt;&gt;"（介護予防）短期入所生活介護",N910&lt;&gt;"（介護予防）短期入所療養介護（老健）",N910&lt;&gt;"（介護予防）短期入所療養介護 （病院等（老健以外）)",N910&lt;&gt;"（介護予防）短期入所療養介護（医療院）"),1,""),"")</f>
        <v/>
      </c>
      <c r="AF910" s="654" t="str">
        <f>IF(O910="","",'別紙様式3-2（４・５月）'!O912&amp;'別紙様式3-2（４・５月）'!P912&amp;'別紙様式3-2（４・５月）'!Q912&amp;"から"&amp;O910)</f>
        <v/>
      </c>
      <c r="AG910" s="654" t="str">
        <f>IF(OR(W910="",W910="―"),"",'別紙様式3-2（４・５月）'!O912&amp;'別紙様式3-2（４・５月）'!P912&amp;'別紙様式3-2（４・５月）'!Q912&amp;"から"&amp;W910)</f>
        <v/>
      </c>
    </row>
    <row r="911" spans="1:33" ht="24.9" customHeight="1">
      <c r="A911" s="592">
        <v>898</v>
      </c>
      <c r="B911" s="488" t="str">
        <f>IF(基本情報入力シート!C950="","",基本情報入力シート!C950)</f>
        <v/>
      </c>
      <c r="C911" s="488"/>
      <c r="D911" s="488"/>
      <c r="E911" s="488"/>
      <c r="F911" s="488"/>
      <c r="G911" s="488"/>
      <c r="H911" s="488"/>
      <c r="I911" s="488"/>
      <c r="J911" s="495" t="str">
        <f>IF(基本情報入力シート!M950="","",基本情報入力シート!M950)</f>
        <v/>
      </c>
      <c r="K911" s="495" t="str">
        <f>IF(基本情報入力シート!R950="","",基本情報入力シート!R950)</f>
        <v/>
      </c>
      <c r="L911" s="495" t="str">
        <f>IF(基本情報入力シート!W950="","",基本情報入力シート!W950)</f>
        <v/>
      </c>
      <c r="M911" s="503" t="str">
        <f>IF(基本情報入力シート!X950="","",基本情報入力シート!X950)</f>
        <v/>
      </c>
      <c r="N911" s="513" t="str">
        <f>IF(基本情報入力シート!Y950="","",基本情報入力シート!Y950)</f>
        <v/>
      </c>
      <c r="O911" s="606"/>
      <c r="P911" s="610"/>
      <c r="Q911" s="610"/>
      <c r="R911" s="614" t="e">
        <v>#N/A</v>
      </c>
      <c r="S911" s="618"/>
      <c r="T911" s="623"/>
      <c r="U911" s="623"/>
      <c r="V911" s="627" t="e">
        <v>#N/A</v>
      </c>
      <c r="W911" s="634"/>
      <c r="X911" s="638"/>
      <c r="Y911" s="614" t="e">
        <v>#N/A</v>
      </c>
      <c r="Z911" s="614"/>
      <c r="AA911" s="618"/>
      <c r="AB911" s="637"/>
      <c r="AC911" s="651" t="e">
        <v>#N/A</v>
      </c>
      <c r="AD911" s="653" t="str">
        <f t="shared" si="28"/>
        <v/>
      </c>
      <c r="AE911" s="583" t="str">
        <f t="shared" si="29"/>
        <v/>
      </c>
      <c r="AF911" s="654" t="str">
        <f>IF(O911="","",'別紙様式3-2（４・５月）'!O913&amp;'別紙様式3-2（４・５月）'!P913&amp;'別紙様式3-2（４・５月）'!Q913&amp;"から"&amp;O911)</f>
        <v/>
      </c>
      <c r="AG911" s="654" t="str">
        <f>IF(OR(W911="",W911="―"),"",'別紙様式3-2（４・５月）'!O913&amp;'別紙様式3-2（４・５月）'!P913&amp;'別紙様式3-2（４・５月）'!Q913&amp;"から"&amp;W911)</f>
        <v/>
      </c>
    </row>
    <row r="912" spans="1:33" ht="24.9" customHeight="1">
      <c r="A912" s="592">
        <v>899</v>
      </c>
      <c r="B912" s="488" t="str">
        <f>IF(基本情報入力シート!C951="","",基本情報入力シート!C951)</f>
        <v/>
      </c>
      <c r="C912" s="488"/>
      <c r="D912" s="488"/>
      <c r="E912" s="488"/>
      <c r="F912" s="488"/>
      <c r="G912" s="488"/>
      <c r="H912" s="488"/>
      <c r="I912" s="488"/>
      <c r="J912" s="495" t="str">
        <f>IF(基本情報入力シート!M951="","",基本情報入力シート!M951)</f>
        <v/>
      </c>
      <c r="K912" s="495" t="str">
        <f>IF(基本情報入力シート!R951="","",基本情報入力シート!R951)</f>
        <v/>
      </c>
      <c r="L912" s="495" t="str">
        <f>IF(基本情報入力シート!W951="","",基本情報入力シート!W951)</f>
        <v/>
      </c>
      <c r="M912" s="503" t="str">
        <f>IF(基本情報入力シート!X951="","",基本情報入力シート!X951)</f>
        <v/>
      </c>
      <c r="N912" s="513" t="str">
        <f>IF(基本情報入力シート!Y951="","",基本情報入力シート!Y951)</f>
        <v/>
      </c>
      <c r="O912" s="606"/>
      <c r="P912" s="610"/>
      <c r="Q912" s="610"/>
      <c r="R912" s="614" t="e">
        <v>#N/A</v>
      </c>
      <c r="S912" s="618"/>
      <c r="T912" s="623"/>
      <c r="U912" s="623"/>
      <c r="V912" s="627" t="e">
        <v>#N/A</v>
      </c>
      <c r="W912" s="634"/>
      <c r="X912" s="638"/>
      <c r="Y912" s="614" t="e">
        <v>#N/A</v>
      </c>
      <c r="Z912" s="614"/>
      <c r="AA912" s="618"/>
      <c r="AB912" s="637"/>
      <c r="AC912" s="651" t="e">
        <v>#N/A</v>
      </c>
      <c r="AD912" s="653" t="str">
        <f t="shared" si="28"/>
        <v/>
      </c>
      <c r="AE912" s="583" t="str">
        <f t="shared" si="29"/>
        <v/>
      </c>
      <c r="AF912" s="654" t="str">
        <f>IF(O912="","",'別紙様式3-2（４・５月）'!O914&amp;'別紙様式3-2（４・５月）'!P914&amp;'別紙様式3-2（４・５月）'!Q914&amp;"から"&amp;O912)</f>
        <v/>
      </c>
      <c r="AG912" s="654" t="str">
        <f>IF(OR(W912="",W912="―"),"",'別紙様式3-2（４・５月）'!O914&amp;'別紙様式3-2（４・５月）'!P914&amp;'別紙様式3-2（４・５月）'!Q914&amp;"から"&amp;W912)</f>
        <v/>
      </c>
    </row>
    <row r="913" spans="1:33" ht="24.9" customHeight="1">
      <c r="A913" s="592">
        <v>900</v>
      </c>
      <c r="B913" s="488" t="str">
        <f>IF(基本情報入力シート!C952="","",基本情報入力シート!C952)</f>
        <v/>
      </c>
      <c r="C913" s="488"/>
      <c r="D913" s="488"/>
      <c r="E913" s="488"/>
      <c r="F913" s="488"/>
      <c r="G913" s="488"/>
      <c r="H913" s="488"/>
      <c r="I913" s="488"/>
      <c r="J913" s="495" t="str">
        <f>IF(基本情報入力シート!M952="","",基本情報入力シート!M952)</f>
        <v/>
      </c>
      <c r="K913" s="495" t="str">
        <f>IF(基本情報入力シート!R952="","",基本情報入力シート!R952)</f>
        <v/>
      </c>
      <c r="L913" s="495" t="str">
        <f>IF(基本情報入力シート!W952="","",基本情報入力シート!W952)</f>
        <v/>
      </c>
      <c r="M913" s="503" t="str">
        <f>IF(基本情報入力シート!X952="","",基本情報入力シート!X952)</f>
        <v/>
      </c>
      <c r="N913" s="513" t="str">
        <f>IF(基本情報入力シート!Y952="","",基本情報入力シート!Y952)</f>
        <v/>
      </c>
      <c r="O913" s="606"/>
      <c r="P913" s="610"/>
      <c r="Q913" s="610"/>
      <c r="R913" s="614" t="e">
        <v>#N/A</v>
      </c>
      <c r="S913" s="618"/>
      <c r="T913" s="623"/>
      <c r="U913" s="623"/>
      <c r="V913" s="627" t="e">
        <v>#N/A</v>
      </c>
      <c r="W913" s="634"/>
      <c r="X913" s="638"/>
      <c r="Y913" s="614" t="e">
        <v>#N/A</v>
      </c>
      <c r="Z913" s="614"/>
      <c r="AA913" s="618"/>
      <c r="AB913" s="637"/>
      <c r="AC913" s="651" t="e">
        <v>#N/A</v>
      </c>
      <c r="AD913" s="653" t="str">
        <f t="shared" si="28"/>
        <v/>
      </c>
      <c r="AE913" s="583" t="str">
        <f t="shared" si="29"/>
        <v/>
      </c>
      <c r="AF913" s="654" t="str">
        <f>IF(O913="","",'別紙様式3-2（４・５月）'!O915&amp;'別紙様式3-2（４・５月）'!P915&amp;'別紙様式3-2（４・５月）'!Q915&amp;"から"&amp;O913)</f>
        <v/>
      </c>
      <c r="AG913" s="654" t="str">
        <f>IF(OR(W913="",W913="―"),"",'別紙様式3-2（４・５月）'!O915&amp;'別紙様式3-2（４・５月）'!P915&amp;'別紙様式3-2（４・５月）'!Q915&amp;"から"&amp;W913)</f>
        <v/>
      </c>
    </row>
    <row r="914" spans="1:33" ht="24.9" customHeight="1">
      <c r="A914" s="592">
        <v>901</v>
      </c>
      <c r="B914" s="488" t="str">
        <f>IF(基本情報入力シート!C953="","",基本情報入力シート!C953)</f>
        <v/>
      </c>
      <c r="C914" s="488"/>
      <c r="D914" s="488"/>
      <c r="E914" s="488"/>
      <c r="F914" s="488"/>
      <c r="G914" s="488"/>
      <c r="H914" s="488"/>
      <c r="I914" s="488"/>
      <c r="J914" s="495" t="str">
        <f>IF(基本情報入力シート!M953="","",基本情報入力シート!M953)</f>
        <v/>
      </c>
      <c r="K914" s="495" t="str">
        <f>IF(基本情報入力シート!R953="","",基本情報入力シート!R953)</f>
        <v/>
      </c>
      <c r="L914" s="495" t="str">
        <f>IF(基本情報入力シート!W953="","",基本情報入力シート!W953)</f>
        <v/>
      </c>
      <c r="M914" s="503" t="str">
        <f>IF(基本情報入力シート!X953="","",基本情報入力シート!X953)</f>
        <v/>
      </c>
      <c r="N914" s="513" t="str">
        <f>IF(基本情報入力シート!Y953="","",基本情報入力シート!Y953)</f>
        <v/>
      </c>
      <c r="O914" s="606"/>
      <c r="P914" s="610"/>
      <c r="Q914" s="610"/>
      <c r="R914" s="614" t="e">
        <v>#N/A</v>
      </c>
      <c r="S914" s="618"/>
      <c r="T914" s="623"/>
      <c r="U914" s="623"/>
      <c r="V914" s="627" t="e">
        <v>#N/A</v>
      </c>
      <c r="W914" s="634"/>
      <c r="X914" s="638"/>
      <c r="Y914" s="614" t="e">
        <v>#N/A</v>
      </c>
      <c r="Z914" s="614"/>
      <c r="AA914" s="618"/>
      <c r="AB914" s="637"/>
      <c r="AC914" s="651" t="e">
        <v>#N/A</v>
      </c>
      <c r="AD914" s="653" t="str">
        <f t="shared" si="28"/>
        <v/>
      </c>
      <c r="AE914" s="583" t="str">
        <f t="shared" si="29"/>
        <v/>
      </c>
      <c r="AF914" s="654" t="str">
        <f>IF(O914="","",'別紙様式3-2（４・５月）'!O916&amp;'別紙様式3-2（４・５月）'!P916&amp;'別紙様式3-2（４・５月）'!Q916&amp;"から"&amp;O914)</f>
        <v/>
      </c>
      <c r="AG914" s="654" t="str">
        <f>IF(OR(W914="",W914="―"),"",'別紙様式3-2（４・５月）'!O916&amp;'別紙様式3-2（４・５月）'!P916&amp;'別紙様式3-2（４・５月）'!Q916&amp;"から"&amp;W914)</f>
        <v/>
      </c>
    </row>
    <row r="915" spans="1:33" ht="24.9" customHeight="1">
      <c r="A915" s="592">
        <v>902</v>
      </c>
      <c r="B915" s="488" t="str">
        <f>IF(基本情報入力シート!C954="","",基本情報入力シート!C954)</f>
        <v/>
      </c>
      <c r="C915" s="488"/>
      <c r="D915" s="488"/>
      <c r="E915" s="488"/>
      <c r="F915" s="488"/>
      <c r="G915" s="488"/>
      <c r="H915" s="488"/>
      <c r="I915" s="488"/>
      <c r="J915" s="495" t="str">
        <f>IF(基本情報入力シート!M954="","",基本情報入力シート!M954)</f>
        <v/>
      </c>
      <c r="K915" s="495" t="str">
        <f>IF(基本情報入力シート!R954="","",基本情報入力シート!R954)</f>
        <v/>
      </c>
      <c r="L915" s="495" t="str">
        <f>IF(基本情報入力シート!W954="","",基本情報入力シート!W954)</f>
        <v/>
      </c>
      <c r="M915" s="503" t="str">
        <f>IF(基本情報入力シート!X954="","",基本情報入力シート!X954)</f>
        <v/>
      </c>
      <c r="N915" s="513" t="str">
        <f>IF(基本情報入力シート!Y954="","",基本情報入力シート!Y954)</f>
        <v/>
      </c>
      <c r="O915" s="606"/>
      <c r="P915" s="610"/>
      <c r="Q915" s="610"/>
      <c r="R915" s="614" t="e">
        <v>#N/A</v>
      </c>
      <c r="S915" s="618"/>
      <c r="T915" s="623"/>
      <c r="U915" s="623"/>
      <c r="V915" s="627" t="e">
        <v>#N/A</v>
      </c>
      <c r="W915" s="634"/>
      <c r="X915" s="638"/>
      <c r="Y915" s="614" t="e">
        <v>#N/A</v>
      </c>
      <c r="Z915" s="614"/>
      <c r="AA915" s="618"/>
      <c r="AB915" s="637"/>
      <c r="AC915" s="651" t="e">
        <v>#N/A</v>
      </c>
      <c r="AD915" s="653" t="str">
        <f t="shared" si="28"/>
        <v/>
      </c>
      <c r="AE915" s="583" t="str">
        <f t="shared" si="29"/>
        <v/>
      </c>
      <c r="AF915" s="654" t="str">
        <f>IF(O915="","",'別紙様式3-2（４・５月）'!O917&amp;'別紙様式3-2（４・５月）'!P917&amp;'別紙様式3-2（４・５月）'!Q917&amp;"から"&amp;O915)</f>
        <v/>
      </c>
      <c r="AG915" s="654" t="str">
        <f>IF(OR(W915="",W915="―"),"",'別紙様式3-2（４・５月）'!O917&amp;'別紙様式3-2（４・５月）'!P917&amp;'別紙様式3-2（４・５月）'!Q917&amp;"から"&amp;W915)</f>
        <v/>
      </c>
    </row>
    <row r="916" spans="1:33" ht="24.9" customHeight="1">
      <c r="A916" s="592">
        <v>903</v>
      </c>
      <c r="B916" s="488" t="str">
        <f>IF(基本情報入力シート!C955="","",基本情報入力シート!C955)</f>
        <v/>
      </c>
      <c r="C916" s="488"/>
      <c r="D916" s="488"/>
      <c r="E916" s="488"/>
      <c r="F916" s="488"/>
      <c r="G916" s="488"/>
      <c r="H916" s="488"/>
      <c r="I916" s="488"/>
      <c r="J916" s="495" t="str">
        <f>IF(基本情報入力シート!M955="","",基本情報入力シート!M955)</f>
        <v/>
      </c>
      <c r="K916" s="495" t="str">
        <f>IF(基本情報入力シート!R955="","",基本情報入力シート!R955)</f>
        <v/>
      </c>
      <c r="L916" s="495" t="str">
        <f>IF(基本情報入力シート!W955="","",基本情報入力シート!W955)</f>
        <v/>
      </c>
      <c r="M916" s="503" t="str">
        <f>IF(基本情報入力シート!X955="","",基本情報入力シート!X955)</f>
        <v/>
      </c>
      <c r="N916" s="513" t="str">
        <f>IF(基本情報入力シート!Y955="","",基本情報入力シート!Y955)</f>
        <v/>
      </c>
      <c r="O916" s="606"/>
      <c r="P916" s="610"/>
      <c r="Q916" s="610"/>
      <c r="R916" s="614" t="e">
        <v>#N/A</v>
      </c>
      <c r="S916" s="618"/>
      <c r="T916" s="623"/>
      <c r="U916" s="623"/>
      <c r="V916" s="627" t="e">
        <v>#N/A</v>
      </c>
      <c r="W916" s="634"/>
      <c r="X916" s="638"/>
      <c r="Y916" s="614" t="e">
        <v>#N/A</v>
      </c>
      <c r="Z916" s="614"/>
      <c r="AA916" s="618"/>
      <c r="AB916" s="637"/>
      <c r="AC916" s="651" t="e">
        <v>#N/A</v>
      </c>
      <c r="AD916" s="653" t="str">
        <f t="shared" si="28"/>
        <v/>
      </c>
      <c r="AE916" s="583" t="str">
        <f t="shared" si="29"/>
        <v/>
      </c>
      <c r="AF916" s="654" t="str">
        <f>IF(O916="","",'別紙様式3-2（４・５月）'!O918&amp;'別紙様式3-2（４・５月）'!P918&amp;'別紙様式3-2（４・５月）'!Q918&amp;"から"&amp;O916)</f>
        <v/>
      </c>
      <c r="AG916" s="654" t="str">
        <f>IF(OR(W916="",W916="―"),"",'別紙様式3-2（４・５月）'!O918&amp;'別紙様式3-2（４・５月）'!P918&amp;'別紙様式3-2（４・５月）'!Q918&amp;"から"&amp;W916)</f>
        <v/>
      </c>
    </row>
    <row r="917" spans="1:33" ht="24.9" customHeight="1">
      <c r="A917" s="592">
        <v>904</v>
      </c>
      <c r="B917" s="488" t="str">
        <f>IF(基本情報入力シート!C956="","",基本情報入力シート!C956)</f>
        <v/>
      </c>
      <c r="C917" s="488"/>
      <c r="D917" s="488"/>
      <c r="E917" s="488"/>
      <c r="F917" s="488"/>
      <c r="G917" s="488"/>
      <c r="H917" s="488"/>
      <c r="I917" s="488"/>
      <c r="J917" s="495" t="str">
        <f>IF(基本情報入力シート!M956="","",基本情報入力シート!M956)</f>
        <v/>
      </c>
      <c r="K917" s="495" t="str">
        <f>IF(基本情報入力シート!R956="","",基本情報入力シート!R956)</f>
        <v/>
      </c>
      <c r="L917" s="495" t="str">
        <f>IF(基本情報入力シート!W956="","",基本情報入力シート!W956)</f>
        <v/>
      </c>
      <c r="M917" s="503" t="str">
        <f>IF(基本情報入力シート!X956="","",基本情報入力シート!X956)</f>
        <v/>
      </c>
      <c r="N917" s="513" t="str">
        <f>IF(基本情報入力シート!Y956="","",基本情報入力シート!Y956)</f>
        <v/>
      </c>
      <c r="O917" s="606"/>
      <c r="P917" s="610"/>
      <c r="Q917" s="610"/>
      <c r="R917" s="614" t="e">
        <v>#N/A</v>
      </c>
      <c r="S917" s="618"/>
      <c r="T917" s="623"/>
      <c r="U917" s="623"/>
      <c r="V917" s="627" t="e">
        <v>#N/A</v>
      </c>
      <c r="W917" s="634"/>
      <c r="X917" s="638"/>
      <c r="Y917" s="614" t="e">
        <v>#N/A</v>
      </c>
      <c r="Z917" s="614"/>
      <c r="AA917" s="618"/>
      <c r="AB917" s="637"/>
      <c r="AC917" s="651" t="e">
        <v>#N/A</v>
      </c>
      <c r="AD917" s="653" t="str">
        <f t="shared" si="28"/>
        <v/>
      </c>
      <c r="AE917" s="583" t="str">
        <f t="shared" si="29"/>
        <v/>
      </c>
      <c r="AF917" s="654" t="str">
        <f>IF(O917="","",'別紙様式3-2（４・５月）'!O919&amp;'別紙様式3-2（４・５月）'!P919&amp;'別紙様式3-2（４・５月）'!Q919&amp;"から"&amp;O917)</f>
        <v/>
      </c>
      <c r="AG917" s="654" t="str">
        <f>IF(OR(W917="",W917="―"),"",'別紙様式3-2（４・５月）'!O919&amp;'別紙様式3-2（４・５月）'!P919&amp;'別紙様式3-2（４・５月）'!Q919&amp;"から"&amp;W917)</f>
        <v/>
      </c>
    </row>
    <row r="918" spans="1:33" ht="24.9" customHeight="1">
      <c r="A918" s="592">
        <v>905</v>
      </c>
      <c r="B918" s="488" t="str">
        <f>IF(基本情報入力シート!C957="","",基本情報入力シート!C957)</f>
        <v/>
      </c>
      <c r="C918" s="488"/>
      <c r="D918" s="488"/>
      <c r="E918" s="488"/>
      <c r="F918" s="488"/>
      <c r="G918" s="488"/>
      <c r="H918" s="488"/>
      <c r="I918" s="488"/>
      <c r="J918" s="495" t="str">
        <f>IF(基本情報入力シート!M957="","",基本情報入力シート!M957)</f>
        <v/>
      </c>
      <c r="K918" s="495" t="str">
        <f>IF(基本情報入力シート!R957="","",基本情報入力シート!R957)</f>
        <v/>
      </c>
      <c r="L918" s="495" t="str">
        <f>IF(基本情報入力シート!W957="","",基本情報入力シート!W957)</f>
        <v/>
      </c>
      <c r="M918" s="503" t="str">
        <f>IF(基本情報入力シート!X957="","",基本情報入力シート!X957)</f>
        <v/>
      </c>
      <c r="N918" s="513" t="str">
        <f>IF(基本情報入力シート!Y957="","",基本情報入力シート!Y957)</f>
        <v/>
      </c>
      <c r="O918" s="606"/>
      <c r="P918" s="610"/>
      <c r="Q918" s="610"/>
      <c r="R918" s="614" t="e">
        <v>#N/A</v>
      </c>
      <c r="S918" s="618"/>
      <c r="T918" s="623"/>
      <c r="U918" s="623"/>
      <c r="V918" s="627" t="e">
        <v>#N/A</v>
      </c>
      <c r="W918" s="634"/>
      <c r="X918" s="638"/>
      <c r="Y918" s="614" t="e">
        <v>#N/A</v>
      </c>
      <c r="Z918" s="614"/>
      <c r="AA918" s="618"/>
      <c r="AB918" s="637"/>
      <c r="AC918" s="651" t="e">
        <v>#N/A</v>
      </c>
      <c r="AD918" s="653" t="str">
        <f t="shared" si="28"/>
        <v/>
      </c>
      <c r="AE918" s="583" t="str">
        <f t="shared" si="29"/>
        <v/>
      </c>
      <c r="AF918" s="654" t="str">
        <f>IF(O918="","",'別紙様式3-2（４・５月）'!O920&amp;'別紙様式3-2（４・５月）'!P920&amp;'別紙様式3-2（４・５月）'!Q920&amp;"から"&amp;O918)</f>
        <v/>
      </c>
      <c r="AG918" s="654" t="str">
        <f>IF(OR(W918="",W918="―"),"",'別紙様式3-2（４・５月）'!O920&amp;'別紙様式3-2（４・５月）'!P920&amp;'別紙様式3-2（４・５月）'!Q920&amp;"から"&amp;W918)</f>
        <v/>
      </c>
    </row>
    <row r="919" spans="1:33" ht="24.9" customHeight="1">
      <c r="A919" s="592">
        <v>906</v>
      </c>
      <c r="B919" s="488" t="str">
        <f>IF(基本情報入力シート!C958="","",基本情報入力シート!C958)</f>
        <v/>
      </c>
      <c r="C919" s="488"/>
      <c r="D919" s="488"/>
      <c r="E919" s="488"/>
      <c r="F919" s="488"/>
      <c r="G919" s="488"/>
      <c r="H919" s="488"/>
      <c r="I919" s="488"/>
      <c r="J919" s="495" t="str">
        <f>IF(基本情報入力シート!M958="","",基本情報入力シート!M958)</f>
        <v/>
      </c>
      <c r="K919" s="495" t="str">
        <f>IF(基本情報入力シート!R958="","",基本情報入力シート!R958)</f>
        <v/>
      </c>
      <c r="L919" s="495" t="str">
        <f>IF(基本情報入力シート!W958="","",基本情報入力シート!W958)</f>
        <v/>
      </c>
      <c r="M919" s="503" t="str">
        <f>IF(基本情報入力シート!X958="","",基本情報入力シート!X958)</f>
        <v/>
      </c>
      <c r="N919" s="513" t="str">
        <f>IF(基本情報入力シート!Y958="","",基本情報入力シート!Y958)</f>
        <v/>
      </c>
      <c r="O919" s="606"/>
      <c r="P919" s="610"/>
      <c r="Q919" s="610"/>
      <c r="R919" s="614" t="e">
        <v>#N/A</v>
      </c>
      <c r="S919" s="618"/>
      <c r="T919" s="623"/>
      <c r="U919" s="623"/>
      <c r="V919" s="627" t="e">
        <v>#N/A</v>
      </c>
      <c r="W919" s="634"/>
      <c r="X919" s="638"/>
      <c r="Y919" s="614" t="e">
        <v>#N/A</v>
      </c>
      <c r="Z919" s="614"/>
      <c r="AA919" s="618"/>
      <c r="AB919" s="637"/>
      <c r="AC919" s="651" t="e">
        <v>#N/A</v>
      </c>
      <c r="AD919" s="653" t="str">
        <f t="shared" si="28"/>
        <v/>
      </c>
      <c r="AE919" s="583" t="str">
        <f t="shared" si="29"/>
        <v/>
      </c>
      <c r="AF919" s="654" t="str">
        <f>IF(O919="","",'別紙様式3-2（４・５月）'!O921&amp;'別紙様式3-2（４・５月）'!P921&amp;'別紙様式3-2（４・５月）'!Q921&amp;"から"&amp;O919)</f>
        <v/>
      </c>
      <c r="AG919" s="654" t="str">
        <f>IF(OR(W919="",W919="―"),"",'別紙様式3-2（４・５月）'!O921&amp;'別紙様式3-2（４・５月）'!P921&amp;'別紙様式3-2（４・５月）'!Q921&amp;"から"&amp;W919)</f>
        <v/>
      </c>
    </row>
    <row r="920" spans="1:33" ht="24.9" customHeight="1">
      <c r="A920" s="592">
        <v>907</v>
      </c>
      <c r="B920" s="488" t="str">
        <f>IF(基本情報入力シート!C959="","",基本情報入力シート!C959)</f>
        <v/>
      </c>
      <c r="C920" s="488"/>
      <c r="D920" s="488"/>
      <c r="E920" s="488"/>
      <c r="F920" s="488"/>
      <c r="G920" s="488"/>
      <c r="H920" s="488"/>
      <c r="I920" s="488"/>
      <c r="J920" s="495" t="str">
        <f>IF(基本情報入力シート!M959="","",基本情報入力シート!M959)</f>
        <v/>
      </c>
      <c r="K920" s="495" t="str">
        <f>IF(基本情報入力シート!R959="","",基本情報入力シート!R959)</f>
        <v/>
      </c>
      <c r="L920" s="495" t="str">
        <f>IF(基本情報入力シート!W959="","",基本情報入力シート!W959)</f>
        <v/>
      </c>
      <c r="M920" s="503" t="str">
        <f>IF(基本情報入力シート!X959="","",基本情報入力シート!X959)</f>
        <v/>
      </c>
      <c r="N920" s="513" t="str">
        <f>IF(基本情報入力シート!Y959="","",基本情報入力シート!Y959)</f>
        <v/>
      </c>
      <c r="O920" s="606"/>
      <c r="P920" s="610"/>
      <c r="Q920" s="610"/>
      <c r="R920" s="614" t="e">
        <v>#N/A</v>
      </c>
      <c r="S920" s="618"/>
      <c r="T920" s="623"/>
      <c r="U920" s="623"/>
      <c r="V920" s="627" t="e">
        <v>#N/A</v>
      </c>
      <c r="W920" s="634"/>
      <c r="X920" s="638"/>
      <c r="Y920" s="614" t="e">
        <v>#N/A</v>
      </c>
      <c r="Z920" s="614"/>
      <c r="AA920" s="618"/>
      <c r="AB920" s="637"/>
      <c r="AC920" s="651" t="e">
        <v>#N/A</v>
      </c>
      <c r="AD920" s="653" t="str">
        <f t="shared" si="28"/>
        <v/>
      </c>
      <c r="AE920" s="583" t="str">
        <f t="shared" si="29"/>
        <v/>
      </c>
      <c r="AF920" s="654" t="str">
        <f>IF(O920="","",'別紙様式3-2（４・５月）'!O922&amp;'別紙様式3-2（４・５月）'!P922&amp;'別紙様式3-2（４・５月）'!Q922&amp;"から"&amp;O920)</f>
        <v/>
      </c>
      <c r="AG920" s="654" t="str">
        <f>IF(OR(W920="",W920="―"),"",'別紙様式3-2（４・５月）'!O922&amp;'別紙様式3-2（４・５月）'!P922&amp;'別紙様式3-2（４・５月）'!Q922&amp;"から"&amp;W920)</f>
        <v/>
      </c>
    </row>
    <row r="921" spans="1:33" ht="24.9" customHeight="1">
      <c r="A921" s="592">
        <v>908</v>
      </c>
      <c r="B921" s="488" t="str">
        <f>IF(基本情報入力シート!C960="","",基本情報入力シート!C960)</f>
        <v/>
      </c>
      <c r="C921" s="488"/>
      <c r="D921" s="488"/>
      <c r="E921" s="488"/>
      <c r="F921" s="488"/>
      <c r="G921" s="488"/>
      <c r="H921" s="488"/>
      <c r="I921" s="488"/>
      <c r="J921" s="495" t="str">
        <f>IF(基本情報入力シート!M960="","",基本情報入力シート!M960)</f>
        <v/>
      </c>
      <c r="K921" s="495" t="str">
        <f>IF(基本情報入力シート!R960="","",基本情報入力シート!R960)</f>
        <v/>
      </c>
      <c r="L921" s="495" t="str">
        <f>IF(基本情報入力シート!W960="","",基本情報入力シート!W960)</f>
        <v/>
      </c>
      <c r="M921" s="503" t="str">
        <f>IF(基本情報入力シート!X960="","",基本情報入力シート!X960)</f>
        <v/>
      </c>
      <c r="N921" s="513" t="str">
        <f>IF(基本情報入力シート!Y960="","",基本情報入力シート!Y960)</f>
        <v/>
      </c>
      <c r="O921" s="606"/>
      <c r="P921" s="610"/>
      <c r="Q921" s="610"/>
      <c r="R921" s="614" t="e">
        <v>#N/A</v>
      </c>
      <c r="S921" s="618"/>
      <c r="T921" s="623"/>
      <c r="U921" s="623"/>
      <c r="V921" s="627" t="e">
        <v>#N/A</v>
      </c>
      <c r="W921" s="634"/>
      <c r="X921" s="638"/>
      <c r="Y921" s="614" t="e">
        <v>#N/A</v>
      </c>
      <c r="Z921" s="614"/>
      <c r="AA921" s="618"/>
      <c r="AB921" s="637"/>
      <c r="AC921" s="651" t="e">
        <v>#N/A</v>
      </c>
      <c r="AD921" s="653" t="str">
        <f t="shared" si="28"/>
        <v/>
      </c>
      <c r="AE921" s="583" t="str">
        <f t="shared" si="29"/>
        <v/>
      </c>
      <c r="AF921" s="654" t="str">
        <f>IF(O921="","",'別紙様式3-2（４・５月）'!O923&amp;'別紙様式3-2（４・５月）'!P923&amp;'別紙様式3-2（４・５月）'!Q923&amp;"から"&amp;O921)</f>
        <v/>
      </c>
      <c r="AG921" s="654" t="str">
        <f>IF(OR(W921="",W921="―"),"",'別紙様式3-2（４・５月）'!O923&amp;'別紙様式3-2（４・５月）'!P923&amp;'別紙様式3-2（４・５月）'!Q923&amp;"から"&amp;W921)</f>
        <v/>
      </c>
    </row>
    <row r="922" spans="1:33" ht="24.9" customHeight="1">
      <c r="A922" s="592">
        <v>909</v>
      </c>
      <c r="B922" s="488" t="str">
        <f>IF(基本情報入力シート!C961="","",基本情報入力シート!C961)</f>
        <v/>
      </c>
      <c r="C922" s="488"/>
      <c r="D922" s="488"/>
      <c r="E922" s="488"/>
      <c r="F922" s="488"/>
      <c r="G922" s="488"/>
      <c r="H922" s="488"/>
      <c r="I922" s="488"/>
      <c r="J922" s="495" t="str">
        <f>IF(基本情報入力シート!M961="","",基本情報入力シート!M961)</f>
        <v/>
      </c>
      <c r="K922" s="495" t="str">
        <f>IF(基本情報入力シート!R961="","",基本情報入力シート!R961)</f>
        <v/>
      </c>
      <c r="L922" s="495" t="str">
        <f>IF(基本情報入力シート!W961="","",基本情報入力シート!W961)</f>
        <v/>
      </c>
      <c r="M922" s="503" t="str">
        <f>IF(基本情報入力シート!X961="","",基本情報入力シート!X961)</f>
        <v/>
      </c>
      <c r="N922" s="513" t="str">
        <f>IF(基本情報入力シート!Y961="","",基本情報入力シート!Y961)</f>
        <v/>
      </c>
      <c r="O922" s="606"/>
      <c r="P922" s="610"/>
      <c r="Q922" s="610"/>
      <c r="R922" s="614" t="e">
        <v>#N/A</v>
      </c>
      <c r="S922" s="618"/>
      <c r="T922" s="623"/>
      <c r="U922" s="623"/>
      <c r="V922" s="627" t="e">
        <v>#N/A</v>
      </c>
      <c r="W922" s="634"/>
      <c r="X922" s="638"/>
      <c r="Y922" s="614" t="e">
        <v>#N/A</v>
      </c>
      <c r="Z922" s="614"/>
      <c r="AA922" s="618"/>
      <c r="AB922" s="637"/>
      <c r="AC922" s="651" t="e">
        <v>#N/A</v>
      </c>
      <c r="AD922" s="653" t="str">
        <f t="shared" si="28"/>
        <v/>
      </c>
      <c r="AE922" s="583" t="str">
        <f t="shared" si="29"/>
        <v/>
      </c>
      <c r="AF922" s="654" t="str">
        <f>IF(O922="","",'別紙様式3-2（４・５月）'!O924&amp;'別紙様式3-2（４・５月）'!P924&amp;'別紙様式3-2（４・５月）'!Q924&amp;"から"&amp;O922)</f>
        <v/>
      </c>
      <c r="AG922" s="654" t="str">
        <f>IF(OR(W922="",W922="―"),"",'別紙様式3-2（４・５月）'!O924&amp;'別紙様式3-2（４・５月）'!P924&amp;'別紙様式3-2（４・５月）'!Q924&amp;"から"&amp;W922)</f>
        <v/>
      </c>
    </row>
    <row r="923" spans="1:33" ht="24.9" customHeight="1">
      <c r="A923" s="592">
        <v>910</v>
      </c>
      <c r="B923" s="488" t="str">
        <f>IF(基本情報入力シート!C962="","",基本情報入力シート!C962)</f>
        <v/>
      </c>
      <c r="C923" s="488"/>
      <c r="D923" s="488"/>
      <c r="E923" s="488"/>
      <c r="F923" s="488"/>
      <c r="G923" s="488"/>
      <c r="H923" s="488"/>
      <c r="I923" s="488"/>
      <c r="J923" s="495" t="str">
        <f>IF(基本情報入力シート!M962="","",基本情報入力シート!M962)</f>
        <v/>
      </c>
      <c r="K923" s="495" t="str">
        <f>IF(基本情報入力シート!R962="","",基本情報入力シート!R962)</f>
        <v/>
      </c>
      <c r="L923" s="495" t="str">
        <f>IF(基本情報入力シート!W962="","",基本情報入力シート!W962)</f>
        <v/>
      </c>
      <c r="M923" s="503" t="str">
        <f>IF(基本情報入力シート!X962="","",基本情報入力シート!X962)</f>
        <v/>
      </c>
      <c r="N923" s="513" t="str">
        <f>IF(基本情報入力シート!Y962="","",基本情報入力シート!Y962)</f>
        <v/>
      </c>
      <c r="O923" s="606"/>
      <c r="P923" s="610"/>
      <c r="Q923" s="610"/>
      <c r="R923" s="614" t="e">
        <v>#N/A</v>
      </c>
      <c r="S923" s="618"/>
      <c r="T923" s="623"/>
      <c r="U923" s="623"/>
      <c r="V923" s="627" t="e">
        <v>#N/A</v>
      </c>
      <c r="W923" s="634"/>
      <c r="X923" s="638"/>
      <c r="Y923" s="614" t="e">
        <v>#N/A</v>
      </c>
      <c r="Z923" s="614"/>
      <c r="AA923" s="618"/>
      <c r="AB923" s="637"/>
      <c r="AC923" s="651" t="e">
        <v>#N/A</v>
      </c>
      <c r="AD923" s="653" t="str">
        <f t="shared" si="28"/>
        <v/>
      </c>
      <c r="AE923" s="583" t="str">
        <f t="shared" si="29"/>
        <v/>
      </c>
      <c r="AF923" s="654" t="str">
        <f>IF(O923="","",'別紙様式3-2（４・５月）'!O925&amp;'別紙様式3-2（４・５月）'!P925&amp;'別紙様式3-2（４・５月）'!Q925&amp;"から"&amp;O923)</f>
        <v/>
      </c>
      <c r="AG923" s="654" t="str">
        <f>IF(OR(W923="",W923="―"),"",'別紙様式3-2（４・５月）'!O925&amp;'別紙様式3-2（４・５月）'!P925&amp;'別紙様式3-2（４・５月）'!Q925&amp;"から"&amp;W923)</f>
        <v/>
      </c>
    </row>
    <row r="924" spans="1:33" ht="24.9" customHeight="1">
      <c r="A924" s="592">
        <v>911</v>
      </c>
      <c r="B924" s="488" t="str">
        <f>IF(基本情報入力シート!C963="","",基本情報入力シート!C963)</f>
        <v/>
      </c>
      <c r="C924" s="488"/>
      <c r="D924" s="488"/>
      <c r="E924" s="488"/>
      <c r="F924" s="488"/>
      <c r="G924" s="488"/>
      <c r="H924" s="488"/>
      <c r="I924" s="488"/>
      <c r="J924" s="495" t="str">
        <f>IF(基本情報入力シート!M963="","",基本情報入力シート!M963)</f>
        <v/>
      </c>
      <c r="K924" s="495" t="str">
        <f>IF(基本情報入力シート!R963="","",基本情報入力シート!R963)</f>
        <v/>
      </c>
      <c r="L924" s="495" t="str">
        <f>IF(基本情報入力シート!W963="","",基本情報入力シート!W963)</f>
        <v/>
      </c>
      <c r="M924" s="503" t="str">
        <f>IF(基本情報入力シート!X963="","",基本情報入力シート!X963)</f>
        <v/>
      </c>
      <c r="N924" s="513" t="str">
        <f>IF(基本情報入力シート!Y963="","",基本情報入力シート!Y963)</f>
        <v/>
      </c>
      <c r="O924" s="606"/>
      <c r="P924" s="610"/>
      <c r="Q924" s="610"/>
      <c r="R924" s="614" t="e">
        <v>#N/A</v>
      </c>
      <c r="S924" s="618"/>
      <c r="T924" s="623"/>
      <c r="U924" s="623"/>
      <c r="V924" s="627" t="e">
        <v>#N/A</v>
      </c>
      <c r="W924" s="634"/>
      <c r="X924" s="638"/>
      <c r="Y924" s="614" t="e">
        <v>#N/A</v>
      </c>
      <c r="Z924" s="614"/>
      <c r="AA924" s="618"/>
      <c r="AB924" s="637"/>
      <c r="AC924" s="651" t="e">
        <v>#N/A</v>
      </c>
      <c r="AD924" s="653" t="str">
        <f t="shared" si="28"/>
        <v/>
      </c>
      <c r="AE924" s="583" t="str">
        <f t="shared" si="29"/>
        <v/>
      </c>
      <c r="AF924" s="654" t="str">
        <f>IF(O924="","",'別紙様式3-2（４・５月）'!O926&amp;'別紙様式3-2（４・５月）'!P926&amp;'別紙様式3-2（４・５月）'!Q926&amp;"から"&amp;O924)</f>
        <v/>
      </c>
      <c r="AG924" s="654" t="str">
        <f>IF(OR(W924="",W924="―"),"",'別紙様式3-2（４・５月）'!O926&amp;'別紙様式3-2（４・５月）'!P926&amp;'別紙様式3-2（４・５月）'!Q926&amp;"から"&amp;W924)</f>
        <v/>
      </c>
    </row>
    <row r="925" spans="1:33" ht="24.9" customHeight="1">
      <c r="A925" s="592">
        <v>912</v>
      </c>
      <c r="B925" s="488" t="str">
        <f>IF(基本情報入力シート!C964="","",基本情報入力シート!C964)</f>
        <v/>
      </c>
      <c r="C925" s="488"/>
      <c r="D925" s="488"/>
      <c r="E925" s="488"/>
      <c r="F925" s="488"/>
      <c r="G925" s="488"/>
      <c r="H925" s="488"/>
      <c r="I925" s="488"/>
      <c r="J925" s="495" t="str">
        <f>IF(基本情報入力シート!M964="","",基本情報入力シート!M964)</f>
        <v/>
      </c>
      <c r="K925" s="495" t="str">
        <f>IF(基本情報入力シート!R964="","",基本情報入力シート!R964)</f>
        <v/>
      </c>
      <c r="L925" s="495" t="str">
        <f>IF(基本情報入力シート!W964="","",基本情報入力シート!W964)</f>
        <v/>
      </c>
      <c r="M925" s="503" t="str">
        <f>IF(基本情報入力シート!X964="","",基本情報入力シート!X964)</f>
        <v/>
      </c>
      <c r="N925" s="513" t="str">
        <f>IF(基本情報入力シート!Y964="","",基本情報入力シート!Y964)</f>
        <v/>
      </c>
      <c r="O925" s="606"/>
      <c r="P925" s="610"/>
      <c r="Q925" s="610"/>
      <c r="R925" s="614" t="e">
        <v>#N/A</v>
      </c>
      <c r="S925" s="618"/>
      <c r="T925" s="623"/>
      <c r="U925" s="623"/>
      <c r="V925" s="627" t="e">
        <v>#N/A</v>
      </c>
      <c r="W925" s="634"/>
      <c r="X925" s="638"/>
      <c r="Y925" s="614" t="e">
        <v>#N/A</v>
      </c>
      <c r="Z925" s="614"/>
      <c r="AA925" s="618"/>
      <c r="AB925" s="637"/>
      <c r="AC925" s="651" t="e">
        <v>#N/A</v>
      </c>
      <c r="AD925" s="653" t="str">
        <f t="shared" si="28"/>
        <v/>
      </c>
      <c r="AE925" s="583" t="str">
        <f t="shared" si="29"/>
        <v/>
      </c>
      <c r="AF925" s="654" t="str">
        <f>IF(O925="","",'別紙様式3-2（４・５月）'!O927&amp;'別紙様式3-2（４・５月）'!P927&amp;'別紙様式3-2（４・５月）'!Q927&amp;"から"&amp;O925)</f>
        <v/>
      </c>
      <c r="AG925" s="654" t="str">
        <f>IF(OR(W925="",W925="―"),"",'別紙様式3-2（４・５月）'!O927&amp;'別紙様式3-2（４・５月）'!P927&amp;'別紙様式3-2（４・５月）'!Q927&amp;"から"&amp;W925)</f>
        <v/>
      </c>
    </row>
    <row r="926" spans="1:33" ht="24.9" customHeight="1">
      <c r="A926" s="592">
        <v>913</v>
      </c>
      <c r="B926" s="488" t="str">
        <f>IF(基本情報入力シート!C965="","",基本情報入力シート!C965)</f>
        <v/>
      </c>
      <c r="C926" s="488"/>
      <c r="D926" s="488"/>
      <c r="E926" s="488"/>
      <c r="F926" s="488"/>
      <c r="G926" s="488"/>
      <c r="H926" s="488"/>
      <c r="I926" s="488"/>
      <c r="J926" s="495" t="str">
        <f>IF(基本情報入力シート!M965="","",基本情報入力シート!M965)</f>
        <v/>
      </c>
      <c r="K926" s="495" t="str">
        <f>IF(基本情報入力シート!R965="","",基本情報入力シート!R965)</f>
        <v/>
      </c>
      <c r="L926" s="495" t="str">
        <f>IF(基本情報入力シート!W965="","",基本情報入力シート!W965)</f>
        <v/>
      </c>
      <c r="M926" s="503" t="str">
        <f>IF(基本情報入力シート!X965="","",基本情報入力シート!X965)</f>
        <v/>
      </c>
      <c r="N926" s="513" t="str">
        <f>IF(基本情報入力シート!Y965="","",基本情報入力シート!Y965)</f>
        <v/>
      </c>
      <c r="O926" s="606"/>
      <c r="P926" s="610"/>
      <c r="Q926" s="610"/>
      <c r="R926" s="614" t="e">
        <v>#N/A</v>
      </c>
      <c r="S926" s="618"/>
      <c r="T926" s="623"/>
      <c r="U926" s="623"/>
      <c r="V926" s="627" t="e">
        <v>#N/A</v>
      </c>
      <c r="W926" s="634"/>
      <c r="X926" s="638"/>
      <c r="Y926" s="614" t="e">
        <v>#N/A</v>
      </c>
      <c r="Z926" s="614"/>
      <c r="AA926" s="618"/>
      <c r="AB926" s="637"/>
      <c r="AC926" s="651" t="e">
        <v>#N/A</v>
      </c>
      <c r="AD926" s="653" t="str">
        <f t="shared" si="28"/>
        <v/>
      </c>
      <c r="AE926" s="583" t="str">
        <f t="shared" si="29"/>
        <v/>
      </c>
      <c r="AF926" s="654" t="str">
        <f>IF(O926="","",'別紙様式3-2（４・５月）'!O928&amp;'別紙様式3-2（４・５月）'!P928&amp;'別紙様式3-2（４・５月）'!Q928&amp;"から"&amp;O926)</f>
        <v/>
      </c>
      <c r="AG926" s="654" t="str">
        <f>IF(OR(W926="",W926="―"),"",'別紙様式3-2（４・５月）'!O928&amp;'別紙様式3-2（４・５月）'!P928&amp;'別紙様式3-2（４・５月）'!Q928&amp;"から"&amp;W926)</f>
        <v/>
      </c>
    </row>
    <row r="927" spans="1:33" ht="24.9" customHeight="1">
      <c r="A927" s="592">
        <v>914</v>
      </c>
      <c r="B927" s="488" t="str">
        <f>IF(基本情報入力シート!C966="","",基本情報入力シート!C966)</f>
        <v/>
      </c>
      <c r="C927" s="488"/>
      <c r="D927" s="488"/>
      <c r="E927" s="488"/>
      <c r="F927" s="488"/>
      <c r="G927" s="488"/>
      <c r="H927" s="488"/>
      <c r="I927" s="488"/>
      <c r="J927" s="495" t="str">
        <f>IF(基本情報入力シート!M966="","",基本情報入力シート!M966)</f>
        <v/>
      </c>
      <c r="K927" s="495" t="str">
        <f>IF(基本情報入力シート!R966="","",基本情報入力シート!R966)</f>
        <v/>
      </c>
      <c r="L927" s="495" t="str">
        <f>IF(基本情報入力シート!W966="","",基本情報入力シート!W966)</f>
        <v/>
      </c>
      <c r="M927" s="503" t="str">
        <f>IF(基本情報入力シート!X966="","",基本情報入力シート!X966)</f>
        <v/>
      </c>
      <c r="N927" s="513" t="str">
        <f>IF(基本情報入力シート!Y966="","",基本情報入力シート!Y966)</f>
        <v/>
      </c>
      <c r="O927" s="606"/>
      <c r="P927" s="610"/>
      <c r="Q927" s="610"/>
      <c r="R927" s="614" t="e">
        <v>#N/A</v>
      </c>
      <c r="S927" s="618"/>
      <c r="T927" s="623"/>
      <c r="U927" s="623"/>
      <c r="V927" s="627" t="e">
        <v>#N/A</v>
      </c>
      <c r="W927" s="634"/>
      <c r="X927" s="638"/>
      <c r="Y927" s="614" t="e">
        <v>#N/A</v>
      </c>
      <c r="Z927" s="614"/>
      <c r="AA927" s="618"/>
      <c r="AB927" s="637"/>
      <c r="AC927" s="651" t="e">
        <v>#N/A</v>
      </c>
      <c r="AD927" s="653" t="str">
        <f t="shared" si="28"/>
        <v/>
      </c>
      <c r="AE927" s="583" t="str">
        <f t="shared" si="29"/>
        <v/>
      </c>
      <c r="AF927" s="654" t="str">
        <f>IF(O927="","",'別紙様式3-2（４・５月）'!O929&amp;'別紙様式3-2（４・５月）'!P929&amp;'別紙様式3-2（４・５月）'!Q929&amp;"から"&amp;O927)</f>
        <v/>
      </c>
      <c r="AG927" s="654" t="str">
        <f>IF(OR(W927="",W927="―"),"",'別紙様式3-2（４・５月）'!O929&amp;'別紙様式3-2（４・５月）'!P929&amp;'別紙様式3-2（４・５月）'!Q929&amp;"から"&amp;W927)</f>
        <v/>
      </c>
    </row>
    <row r="928" spans="1:33" ht="24.9" customHeight="1">
      <c r="A928" s="592">
        <v>915</v>
      </c>
      <c r="B928" s="488" t="str">
        <f>IF(基本情報入力シート!C967="","",基本情報入力シート!C967)</f>
        <v/>
      </c>
      <c r="C928" s="488"/>
      <c r="D928" s="488"/>
      <c r="E928" s="488"/>
      <c r="F928" s="488"/>
      <c r="G928" s="488"/>
      <c r="H928" s="488"/>
      <c r="I928" s="488"/>
      <c r="J928" s="495" t="str">
        <f>IF(基本情報入力シート!M967="","",基本情報入力シート!M967)</f>
        <v/>
      </c>
      <c r="K928" s="495" t="str">
        <f>IF(基本情報入力シート!R967="","",基本情報入力シート!R967)</f>
        <v/>
      </c>
      <c r="L928" s="495" t="str">
        <f>IF(基本情報入力シート!W967="","",基本情報入力シート!W967)</f>
        <v/>
      </c>
      <c r="M928" s="503" t="str">
        <f>IF(基本情報入力シート!X967="","",基本情報入力シート!X967)</f>
        <v/>
      </c>
      <c r="N928" s="513" t="str">
        <f>IF(基本情報入力シート!Y967="","",基本情報入力シート!Y967)</f>
        <v/>
      </c>
      <c r="O928" s="606"/>
      <c r="P928" s="610"/>
      <c r="Q928" s="610"/>
      <c r="R928" s="614" t="e">
        <v>#N/A</v>
      </c>
      <c r="S928" s="618"/>
      <c r="T928" s="623"/>
      <c r="U928" s="623"/>
      <c r="V928" s="627" t="e">
        <v>#N/A</v>
      </c>
      <c r="W928" s="634"/>
      <c r="X928" s="638"/>
      <c r="Y928" s="614" t="e">
        <v>#N/A</v>
      </c>
      <c r="Z928" s="614"/>
      <c r="AA928" s="618"/>
      <c r="AB928" s="637"/>
      <c r="AC928" s="651" t="e">
        <v>#N/A</v>
      </c>
      <c r="AD928" s="653" t="str">
        <f t="shared" si="28"/>
        <v/>
      </c>
      <c r="AE928" s="583" t="str">
        <f t="shared" si="29"/>
        <v/>
      </c>
      <c r="AF928" s="654" t="str">
        <f>IF(O928="","",'別紙様式3-2（４・５月）'!O930&amp;'別紙様式3-2（４・５月）'!P930&amp;'別紙様式3-2（４・５月）'!Q930&amp;"から"&amp;O928)</f>
        <v/>
      </c>
      <c r="AG928" s="654" t="str">
        <f>IF(OR(W928="",W928="―"),"",'別紙様式3-2（４・５月）'!O930&amp;'別紙様式3-2（４・５月）'!P930&amp;'別紙様式3-2（４・５月）'!Q930&amp;"から"&amp;W928)</f>
        <v/>
      </c>
    </row>
    <row r="929" spans="1:33" ht="24.9" customHeight="1">
      <c r="A929" s="592">
        <v>916</v>
      </c>
      <c r="B929" s="488" t="str">
        <f>IF(基本情報入力シート!C968="","",基本情報入力シート!C968)</f>
        <v/>
      </c>
      <c r="C929" s="488"/>
      <c r="D929" s="488"/>
      <c r="E929" s="488"/>
      <c r="F929" s="488"/>
      <c r="G929" s="488"/>
      <c r="H929" s="488"/>
      <c r="I929" s="488"/>
      <c r="J929" s="495" t="str">
        <f>IF(基本情報入力シート!M968="","",基本情報入力シート!M968)</f>
        <v/>
      </c>
      <c r="K929" s="495" t="str">
        <f>IF(基本情報入力シート!R968="","",基本情報入力シート!R968)</f>
        <v/>
      </c>
      <c r="L929" s="495" t="str">
        <f>IF(基本情報入力シート!W968="","",基本情報入力シート!W968)</f>
        <v/>
      </c>
      <c r="M929" s="503" t="str">
        <f>IF(基本情報入力シート!X968="","",基本情報入力シート!X968)</f>
        <v/>
      </c>
      <c r="N929" s="513" t="str">
        <f>IF(基本情報入力シート!Y968="","",基本情報入力シート!Y968)</f>
        <v/>
      </c>
      <c r="O929" s="606"/>
      <c r="P929" s="610"/>
      <c r="Q929" s="610"/>
      <c r="R929" s="614" t="e">
        <v>#N/A</v>
      </c>
      <c r="S929" s="618"/>
      <c r="T929" s="623"/>
      <c r="U929" s="623"/>
      <c r="V929" s="627" t="e">
        <v>#N/A</v>
      </c>
      <c r="W929" s="634"/>
      <c r="X929" s="638"/>
      <c r="Y929" s="614" t="e">
        <v>#N/A</v>
      </c>
      <c r="Z929" s="614"/>
      <c r="AA929" s="618"/>
      <c r="AB929" s="637"/>
      <c r="AC929" s="651" t="e">
        <v>#N/A</v>
      </c>
      <c r="AD929" s="653" t="str">
        <f t="shared" si="28"/>
        <v/>
      </c>
      <c r="AE929" s="583" t="str">
        <f t="shared" si="29"/>
        <v/>
      </c>
      <c r="AF929" s="654" t="str">
        <f>IF(O929="","",'別紙様式3-2（４・５月）'!O931&amp;'別紙様式3-2（４・５月）'!P931&amp;'別紙様式3-2（４・５月）'!Q931&amp;"から"&amp;O929)</f>
        <v/>
      </c>
      <c r="AG929" s="654" t="str">
        <f>IF(OR(W929="",W929="―"),"",'別紙様式3-2（４・５月）'!O931&amp;'別紙様式3-2（４・５月）'!P931&amp;'別紙様式3-2（４・５月）'!Q931&amp;"から"&amp;W929)</f>
        <v/>
      </c>
    </row>
    <row r="930" spans="1:33" ht="24.9" customHeight="1">
      <c r="A930" s="592">
        <v>917</v>
      </c>
      <c r="B930" s="488" t="str">
        <f>IF(基本情報入力シート!C969="","",基本情報入力シート!C969)</f>
        <v/>
      </c>
      <c r="C930" s="488"/>
      <c r="D930" s="488"/>
      <c r="E930" s="488"/>
      <c r="F930" s="488"/>
      <c r="G930" s="488"/>
      <c r="H930" s="488"/>
      <c r="I930" s="488"/>
      <c r="J930" s="495" t="str">
        <f>IF(基本情報入力シート!M969="","",基本情報入力シート!M969)</f>
        <v/>
      </c>
      <c r="K930" s="495" t="str">
        <f>IF(基本情報入力シート!R969="","",基本情報入力シート!R969)</f>
        <v/>
      </c>
      <c r="L930" s="495" t="str">
        <f>IF(基本情報入力シート!W969="","",基本情報入力シート!W969)</f>
        <v/>
      </c>
      <c r="M930" s="503" t="str">
        <f>IF(基本情報入力シート!X969="","",基本情報入力シート!X969)</f>
        <v/>
      </c>
      <c r="N930" s="513" t="str">
        <f>IF(基本情報入力シート!Y969="","",基本情報入力シート!Y969)</f>
        <v/>
      </c>
      <c r="O930" s="606"/>
      <c r="P930" s="610"/>
      <c r="Q930" s="610"/>
      <c r="R930" s="614" t="e">
        <v>#N/A</v>
      </c>
      <c r="S930" s="618"/>
      <c r="T930" s="623"/>
      <c r="U930" s="623"/>
      <c r="V930" s="627" t="e">
        <v>#N/A</v>
      </c>
      <c r="W930" s="634"/>
      <c r="X930" s="638"/>
      <c r="Y930" s="614" t="e">
        <v>#N/A</v>
      </c>
      <c r="Z930" s="614"/>
      <c r="AA930" s="618"/>
      <c r="AB930" s="637"/>
      <c r="AC930" s="651" t="e">
        <v>#N/A</v>
      </c>
      <c r="AD930" s="653" t="str">
        <f t="shared" si="28"/>
        <v/>
      </c>
      <c r="AE930" s="583" t="str">
        <f t="shared" si="29"/>
        <v/>
      </c>
      <c r="AF930" s="654" t="str">
        <f>IF(O930="","",'別紙様式3-2（４・５月）'!O932&amp;'別紙様式3-2（４・５月）'!P932&amp;'別紙様式3-2（４・５月）'!Q932&amp;"から"&amp;O930)</f>
        <v/>
      </c>
      <c r="AG930" s="654" t="str">
        <f>IF(OR(W930="",W930="―"),"",'別紙様式3-2（４・５月）'!O932&amp;'別紙様式3-2（４・５月）'!P932&amp;'別紙様式3-2（４・５月）'!Q932&amp;"から"&amp;W930)</f>
        <v/>
      </c>
    </row>
    <row r="931" spans="1:33" ht="24.9" customHeight="1">
      <c r="A931" s="592">
        <v>918</v>
      </c>
      <c r="B931" s="488" t="str">
        <f>IF(基本情報入力シート!C970="","",基本情報入力シート!C970)</f>
        <v/>
      </c>
      <c r="C931" s="488"/>
      <c r="D931" s="488"/>
      <c r="E931" s="488"/>
      <c r="F931" s="488"/>
      <c r="G931" s="488"/>
      <c r="H931" s="488"/>
      <c r="I931" s="488"/>
      <c r="J931" s="495" t="str">
        <f>IF(基本情報入力シート!M970="","",基本情報入力シート!M970)</f>
        <v/>
      </c>
      <c r="K931" s="495" t="str">
        <f>IF(基本情報入力シート!R970="","",基本情報入力シート!R970)</f>
        <v/>
      </c>
      <c r="L931" s="495" t="str">
        <f>IF(基本情報入力シート!W970="","",基本情報入力シート!W970)</f>
        <v/>
      </c>
      <c r="M931" s="503" t="str">
        <f>IF(基本情報入力シート!X970="","",基本情報入力シート!X970)</f>
        <v/>
      </c>
      <c r="N931" s="513" t="str">
        <f>IF(基本情報入力シート!Y970="","",基本情報入力シート!Y970)</f>
        <v/>
      </c>
      <c r="O931" s="606"/>
      <c r="P931" s="610"/>
      <c r="Q931" s="610"/>
      <c r="R931" s="614" t="e">
        <v>#N/A</v>
      </c>
      <c r="S931" s="618"/>
      <c r="T931" s="623"/>
      <c r="U931" s="623"/>
      <c r="V931" s="627" t="e">
        <v>#N/A</v>
      </c>
      <c r="W931" s="634"/>
      <c r="X931" s="638"/>
      <c r="Y931" s="614" t="e">
        <v>#N/A</v>
      </c>
      <c r="Z931" s="614"/>
      <c r="AA931" s="618"/>
      <c r="AB931" s="637"/>
      <c r="AC931" s="651" t="e">
        <v>#N/A</v>
      </c>
      <c r="AD931" s="653" t="str">
        <f t="shared" si="28"/>
        <v/>
      </c>
      <c r="AE931" s="583" t="str">
        <f t="shared" si="29"/>
        <v/>
      </c>
      <c r="AF931" s="654" t="str">
        <f>IF(O931="","",'別紙様式3-2（４・５月）'!O933&amp;'別紙様式3-2（４・５月）'!P933&amp;'別紙様式3-2（４・５月）'!Q933&amp;"から"&amp;O931)</f>
        <v/>
      </c>
      <c r="AG931" s="654" t="str">
        <f>IF(OR(W931="",W931="―"),"",'別紙様式3-2（４・５月）'!O933&amp;'別紙様式3-2（４・５月）'!P933&amp;'別紙様式3-2（４・５月）'!Q933&amp;"から"&amp;W931)</f>
        <v/>
      </c>
    </row>
    <row r="932" spans="1:33" ht="24.9" customHeight="1">
      <c r="A932" s="592">
        <v>919</v>
      </c>
      <c r="B932" s="488" t="str">
        <f>IF(基本情報入力シート!C971="","",基本情報入力シート!C971)</f>
        <v/>
      </c>
      <c r="C932" s="488"/>
      <c r="D932" s="488"/>
      <c r="E932" s="488"/>
      <c r="F932" s="488"/>
      <c r="G932" s="488"/>
      <c r="H932" s="488"/>
      <c r="I932" s="488"/>
      <c r="J932" s="495" t="str">
        <f>IF(基本情報入力シート!M971="","",基本情報入力シート!M971)</f>
        <v/>
      </c>
      <c r="K932" s="495" t="str">
        <f>IF(基本情報入力シート!R971="","",基本情報入力シート!R971)</f>
        <v/>
      </c>
      <c r="L932" s="495" t="str">
        <f>IF(基本情報入力シート!W971="","",基本情報入力シート!W971)</f>
        <v/>
      </c>
      <c r="M932" s="503" t="str">
        <f>IF(基本情報入力シート!X971="","",基本情報入力シート!X971)</f>
        <v/>
      </c>
      <c r="N932" s="513" t="str">
        <f>IF(基本情報入力シート!Y971="","",基本情報入力シート!Y971)</f>
        <v/>
      </c>
      <c r="O932" s="606"/>
      <c r="P932" s="610"/>
      <c r="Q932" s="610"/>
      <c r="R932" s="614" t="e">
        <v>#N/A</v>
      </c>
      <c r="S932" s="618"/>
      <c r="T932" s="623"/>
      <c r="U932" s="623"/>
      <c r="V932" s="627" t="e">
        <v>#N/A</v>
      </c>
      <c r="W932" s="634"/>
      <c r="X932" s="638"/>
      <c r="Y932" s="614" t="e">
        <v>#N/A</v>
      </c>
      <c r="Z932" s="614"/>
      <c r="AA932" s="618"/>
      <c r="AB932" s="637"/>
      <c r="AC932" s="651" t="e">
        <v>#N/A</v>
      </c>
      <c r="AD932" s="653" t="str">
        <f t="shared" si="28"/>
        <v/>
      </c>
      <c r="AE932" s="583" t="str">
        <f t="shared" si="29"/>
        <v/>
      </c>
      <c r="AF932" s="654" t="str">
        <f>IF(O932="","",'別紙様式3-2（４・５月）'!O934&amp;'別紙様式3-2（４・５月）'!P934&amp;'別紙様式3-2（４・５月）'!Q934&amp;"から"&amp;O932)</f>
        <v/>
      </c>
      <c r="AG932" s="654" t="str">
        <f>IF(OR(W932="",W932="―"),"",'別紙様式3-2（４・５月）'!O934&amp;'別紙様式3-2（４・５月）'!P934&amp;'別紙様式3-2（４・５月）'!Q934&amp;"から"&amp;W932)</f>
        <v/>
      </c>
    </row>
    <row r="933" spans="1:33" ht="24.9" customHeight="1">
      <c r="A933" s="592">
        <v>920</v>
      </c>
      <c r="B933" s="488" t="str">
        <f>IF(基本情報入力シート!C972="","",基本情報入力シート!C972)</f>
        <v/>
      </c>
      <c r="C933" s="488"/>
      <c r="D933" s="488"/>
      <c r="E933" s="488"/>
      <c r="F933" s="488"/>
      <c r="G933" s="488"/>
      <c r="H933" s="488"/>
      <c r="I933" s="488"/>
      <c r="J933" s="495" t="str">
        <f>IF(基本情報入力シート!M972="","",基本情報入力シート!M972)</f>
        <v/>
      </c>
      <c r="K933" s="495" t="str">
        <f>IF(基本情報入力シート!R972="","",基本情報入力シート!R972)</f>
        <v/>
      </c>
      <c r="L933" s="495" t="str">
        <f>IF(基本情報入力シート!W972="","",基本情報入力シート!W972)</f>
        <v/>
      </c>
      <c r="M933" s="503" t="str">
        <f>IF(基本情報入力シート!X972="","",基本情報入力シート!X972)</f>
        <v/>
      </c>
      <c r="N933" s="513" t="str">
        <f>IF(基本情報入力シート!Y972="","",基本情報入力シート!Y972)</f>
        <v/>
      </c>
      <c r="O933" s="606"/>
      <c r="P933" s="610"/>
      <c r="Q933" s="610"/>
      <c r="R933" s="614" t="e">
        <v>#N/A</v>
      </c>
      <c r="S933" s="618"/>
      <c r="T933" s="623"/>
      <c r="U933" s="623"/>
      <c r="V933" s="627" t="e">
        <v>#N/A</v>
      </c>
      <c r="W933" s="634"/>
      <c r="X933" s="638"/>
      <c r="Y933" s="614" t="e">
        <v>#N/A</v>
      </c>
      <c r="Z933" s="614"/>
      <c r="AA933" s="618"/>
      <c r="AB933" s="637"/>
      <c r="AC933" s="651" t="e">
        <v>#N/A</v>
      </c>
      <c r="AD933" s="653" t="str">
        <f t="shared" si="28"/>
        <v/>
      </c>
      <c r="AE933" s="583" t="str">
        <f t="shared" si="29"/>
        <v/>
      </c>
      <c r="AF933" s="654" t="str">
        <f>IF(O933="","",'別紙様式3-2（４・５月）'!O935&amp;'別紙様式3-2（４・５月）'!P935&amp;'別紙様式3-2（４・５月）'!Q935&amp;"から"&amp;O933)</f>
        <v/>
      </c>
      <c r="AG933" s="654" t="str">
        <f>IF(OR(W933="",W933="―"),"",'別紙様式3-2（４・５月）'!O935&amp;'別紙様式3-2（４・５月）'!P935&amp;'別紙様式3-2（４・５月）'!Q935&amp;"から"&amp;W933)</f>
        <v/>
      </c>
    </row>
    <row r="934" spans="1:33" ht="24.9" customHeight="1">
      <c r="A934" s="592">
        <v>921</v>
      </c>
      <c r="B934" s="488" t="str">
        <f>IF(基本情報入力シート!C973="","",基本情報入力シート!C973)</f>
        <v/>
      </c>
      <c r="C934" s="488"/>
      <c r="D934" s="488"/>
      <c r="E934" s="488"/>
      <c r="F934" s="488"/>
      <c r="G934" s="488"/>
      <c r="H934" s="488"/>
      <c r="I934" s="488"/>
      <c r="J934" s="495" t="str">
        <f>IF(基本情報入力シート!M973="","",基本情報入力シート!M973)</f>
        <v/>
      </c>
      <c r="K934" s="495" t="str">
        <f>IF(基本情報入力シート!R973="","",基本情報入力シート!R973)</f>
        <v/>
      </c>
      <c r="L934" s="495" t="str">
        <f>IF(基本情報入力シート!W973="","",基本情報入力シート!W973)</f>
        <v/>
      </c>
      <c r="M934" s="503" t="str">
        <f>IF(基本情報入力シート!X973="","",基本情報入力シート!X973)</f>
        <v/>
      </c>
      <c r="N934" s="513" t="str">
        <f>IF(基本情報入力シート!Y973="","",基本情報入力シート!Y973)</f>
        <v/>
      </c>
      <c r="O934" s="606"/>
      <c r="P934" s="610"/>
      <c r="Q934" s="610"/>
      <c r="R934" s="614" t="e">
        <v>#N/A</v>
      </c>
      <c r="S934" s="618"/>
      <c r="T934" s="623"/>
      <c r="U934" s="623"/>
      <c r="V934" s="627" t="e">
        <v>#N/A</v>
      </c>
      <c r="W934" s="634"/>
      <c r="X934" s="638"/>
      <c r="Y934" s="614" t="e">
        <v>#N/A</v>
      </c>
      <c r="Z934" s="614"/>
      <c r="AA934" s="618"/>
      <c r="AB934" s="637"/>
      <c r="AC934" s="651" t="e">
        <v>#N/A</v>
      </c>
      <c r="AD934" s="653" t="str">
        <f t="shared" si="28"/>
        <v/>
      </c>
      <c r="AE934" s="583" t="str">
        <f t="shared" si="29"/>
        <v/>
      </c>
      <c r="AF934" s="654" t="str">
        <f>IF(O934="","",'別紙様式3-2（４・５月）'!O936&amp;'別紙様式3-2（４・５月）'!P936&amp;'別紙様式3-2（４・５月）'!Q936&amp;"から"&amp;O934)</f>
        <v/>
      </c>
      <c r="AG934" s="654" t="str">
        <f>IF(OR(W934="",W934="―"),"",'別紙様式3-2（４・５月）'!O936&amp;'別紙様式3-2（４・５月）'!P936&amp;'別紙様式3-2（４・５月）'!Q936&amp;"から"&amp;W934)</f>
        <v/>
      </c>
    </row>
    <row r="935" spans="1:33" ht="24.9" customHeight="1">
      <c r="A935" s="592">
        <v>922</v>
      </c>
      <c r="B935" s="488" t="str">
        <f>IF(基本情報入力シート!C974="","",基本情報入力シート!C974)</f>
        <v/>
      </c>
      <c r="C935" s="488"/>
      <c r="D935" s="488"/>
      <c r="E935" s="488"/>
      <c r="F935" s="488"/>
      <c r="G935" s="488"/>
      <c r="H935" s="488"/>
      <c r="I935" s="488"/>
      <c r="J935" s="495" t="str">
        <f>IF(基本情報入力シート!M974="","",基本情報入力シート!M974)</f>
        <v/>
      </c>
      <c r="K935" s="495" t="str">
        <f>IF(基本情報入力シート!R974="","",基本情報入力シート!R974)</f>
        <v/>
      </c>
      <c r="L935" s="495" t="str">
        <f>IF(基本情報入力シート!W974="","",基本情報入力シート!W974)</f>
        <v/>
      </c>
      <c r="M935" s="503" t="str">
        <f>IF(基本情報入力シート!X974="","",基本情報入力シート!X974)</f>
        <v/>
      </c>
      <c r="N935" s="513" t="str">
        <f>IF(基本情報入力シート!Y974="","",基本情報入力シート!Y974)</f>
        <v/>
      </c>
      <c r="O935" s="606"/>
      <c r="P935" s="610"/>
      <c r="Q935" s="610"/>
      <c r="R935" s="614" t="e">
        <v>#N/A</v>
      </c>
      <c r="S935" s="618"/>
      <c r="T935" s="623"/>
      <c r="U935" s="623"/>
      <c r="V935" s="627" t="e">
        <v>#N/A</v>
      </c>
      <c r="W935" s="634"/>
      <c r="X935" s="638"/>
      <c r="Y935" s="614" t="e">
        <v>#N/A</v>
      </c>
      <c r="Z935" s="614"/>
      <c r="AA935" s="618"/>
      <c r="AB935" s="637"/>
      <c r="AC935" s="651" t="e">
        <v>#N/A</v>
      </c>
      <c r="AD935" s="653" t="str">
        <f t="shared" si="28"/>
        <v/>
      </c>
      <c r="AE935" s="583" t="str">
        <f t="shared" si="29"/>
        <v/>
      </c>
      <c r="AF935" s="654" t="str">
        <f>IF(O935="","",'別紙様式3-2（４・５月）'!O937&amp;'別紙様式3-2（４・５月）'!P937&amp;'別紙様式3-2（４・５月）'!Q937&amp;"から"&amp;O935)</f>
        <v/>
      </c>
      <c r="AG935" s="654" t="str">
        <f>IF(OR(W935="",W935="―"),"",'別紙様式3-2（４・５月）'!O937&amp;'別紙様式3-2（４・５月）'!P937&amp;'別紙様式3-2（４・５月）'!Q937&amp;"から"&amp;W935)</f>
        <v/>
      </c>
    </row>
    <row r="936" spans="1:33" ht="24.9" customHeight="1">
      <c r="A936" s="592">
        <v>923</v>
      </c>
      <c r="B936" s="488" t="str">
        <f>IF(基本情報入力シート!C975="","",基本情報入力シート!C975)</f>
        <v/>
      </c>
      <c r="C936" s="488"/>
      <c r="D936" s="488"/>
      <c r="E936" s="488"/>
      <c r="F936" s="488"/>
      <c r="G936" s="488"/>
      <c r="H936" s="488"/>
      <c r="I936" s="488"/>
      <c r="J936" s="495" t="str">
        <f>IF(基本情報入力シート!M975="","",基本情報入力シート!M975)</f>
        <v/>
      </c>
      <c r="K936" s="495" t="str">
        <f>IF(基本情報入力シート!R975="","",基本情報入力シート!R975)</f>
        <v/>
      </c>
      <c r="L936" s="495" t="str">
        <f>IF(基本情報入力シート!W975="","",基本情報入力シート!W975)</f>
        <v/>
      </c>
      <c r="M936" s="503" t="str">
        <f>IF(基本情報入力シート!X975="","",基本情報入力シート!X975)</f>
        <v/>
      </c>
      <c r="N936" s="513" t="str">
        <f>IF(基本情報入力シート!Y975="","",基本情報入力シート!Y975)</f>
        <v/>
      </c>
      <c r="O936" s="606"/>
      <c r="P936" s="610"/>
      <c r="Q936" s="610"/>
      <c r="R936" s="614" t="e">
        <v>#N/A</v>
      </c>
      <c r="S936" s="618"/>
      <c r="T936" s="623"/>
      <c r="U936" s="623"/>
      <c r="V936" s="627" t="e">
        <v>#N/A</v>
      </c>
      <c r="W936" s="634"/>
      <c r="X936" s="638"/>
      <c r="Y936" s="614" t="e">
        <v>#N/A</v>
      </c>
      <c r="Z936" s="614"/>
      <c r="AA936" s="618"/>
      <c r="AB936" s="637"/>
      <c r="AC936" s="651" t="e">
        <v>#N/A</v>
      </c>
      <c r="AD936" s="653" t="str">
        <f t="shared" si="28"/>
        <v/>
      </c>
      <c r="AE936" s="583" t="str">
        <f t="shared" si="29"/>
        <v/>
      </c>
      <c r="AF936" s="654" t="str">
        <f>IF(O936="","",'別紙様式3-2（４・５月）'!O938&amp;'別紙様式3-2（４・５月）'!P938&amp;'別紙様式3-2（４・５月）'!Q938&amp;"から"&amp;O936)</f>
        <v/>
      </c>
      <c r="AG936" s="654" t="str">
        <f>IF(OR(W936="",W936="―"),"",'別紙様式3-2（４・５月）'!O938&amp;'別紙様式3-2（４・５月）'!P938&amp;'別紙様式3-2（４・５月）'!Q938&amp;"から"&amp;W936)</f>
        <v/>
      </c>
    </row>
    <row r="937" spans="1:33" ht="24.9" customHeight="1">
      <c r="A937" s="592">
        <v>924</v>
      </c>
      <c r="B937" s="488" t="str">
        <f>IF(基本情報入力シート!C976="","",基本情報入力シート!C976)</f>
        <v/>
      </c>
      <c r="C937" s="488"/>
      <c r="D937" s="488"/>
      <c r="E937" s="488"/>
      <c r="F937" s="488"/>
      <c r="G937" s="488"/>
      <c r="H937" s="488"/>
      <c r="I937" s="488"/>
      <c r="J937" s="495" t="str">
        <f>IF(基本情報入力シート!M976="","",基本情報入力シート!M976)</f>
        <v/>
      </c>
      <c r="K937" s="495" t="str">
        <f>IF(基本情報入力シート!R976="","",基本情報入力シート!R976)</f>
        <v/>
      </c>
      <c r="L937" s="495" t="str">
        <f>IF(基本情報入力シート!W976="","",基本情報入力シート!W976)</f>
        <v/>
      </c>
      <c r="M937" s="503" t="str">
        <f>IF(基本情報入力シート!X976="","",基本情報入力シート!X976)</f>
        <v/>
      </c>
      <c r="N937" s="513" t="str">
        <f>IF(基本情報入力シート!Y976="","",基本情報入力シート!Y976)</f>
        <v/>
      </c>
      <c r="O937" s="606"/>
      <c r="P937" s="610"/>
      <c r="Q937" s="610"/>
      <c r="R937" s="614" t="e">
        <v>#N/A</v>
      </c>
      <c r="S937" s="618"/>
      <c r="T937" s="623"/>
      <c r="U937" s="623"/>
      <c r="V937" s="627" t="e">
        <v>#N/A</v>
      </c>
      <c r="W937" s="634"/>
      <c r="X937" s="638"/>
      <c r="Y937" s="614" t="e">
        <v>#N/A</v>
      </c>
      <c r="Z937" s="614"/>
      <c r="AA937" s="618"/>
      <c r="AB937" s="637"/>
      <c r="AC937" s="651" t="e">
        <v>#N/A</v>
      </c>
      <c r="AD937" s="653" t="str">
        <f t="shared" si="28"/>
        <v/>
      </c>
      <c r="AE937" s="583" t="str">
        <f t="shared" si="29"/>
        <v/>
      </c>
      <c r="AF937" s="654" t="str">
        <f>IF(O937="","",'別紙様式3-2（４・５月）'!O939&amp;'別紙様式3-2（４・５月）'!P939&amp;'別紙様式3-2（４・５月）'!Q939&amp;"から"&amp;O937)</f>
        <v/>
      </c>
      <c r="AG937" s="654" t="str">
        <f>IF(OR(W937="",W937="―"),"",'別紙様式3-2（４・５月）'!O939&amp;'別紙様式3-2（４・５月）'!P939&amp;'別紙様式3-2（４・５月）'!Q939&amp;"から"&amp;W937)</f>
        <v/>
      </c>
    </row>
    <row r="938" spans="1:33" ht="24.9" customHeight="1">
      <c r="A938" s="592">
        <v>925</v>
      </c>
      <c r="B938" s="488" t="str">
        <f>IF(基本情報入力シート!C977="","",基本情報入力シート!C977)</f>
        <v/>
      </c>
      <c r="C938" s="488"/>
      <c r="D938" s="488"/>
      <c r="E938" s="488"/>
      <c r="F938" s="488"/>
      <c r="G938" s="488"/>
      <c r="H938" s="488"/>
      <c r="I938" s="488"/>
      <c r="J938" s="495" t="str">
        <f>IF(基本情報入力シート!M977="","",基本情報入力シート!M977)</f>
        <v/>
      </c>
      <c r="K938" s="495" t="str">
        <f>IF(基本情報入力シート!R977="","",基本情報入力シート!R977)</f>
        <v/>
      </c>
      <c r="L938" s="495" t="str">
        <f>IF(基本情報入力シート!W977="","",基本情報入力シート!W977)</f>
        <v/>
      </c>
      <c r="M938" s="503" t="str">
        <f>IF(基本情報入力シート!X977="","",基本情報入力シート!X977)</f>
        <v/>
      </c>
      <c r="N938" s="513" t="str">
        <f>IF(基本情報入力シート!Y977="","",基本情報入力シート!Y977)</f>
        <v/>
      </c>
      <c r="O938" s="606"/>
      <c r="P938" s="610"/>
      <c r="Q938" s="610"/>
      <c r="R938" s="614" t="e">
        <v>#N/A</v>
      </c>
      <c r="S938" s="618"/>
      <c r="T938" s="623"/>
      <c r="U938" s="623"/>
      <c r="V938" s="627" t="e">
        <v>#N/A</v>
      </c>
      <c r="W938" s="634"/>
      <c r="X938" s="638"/>
      <c r="Y938" s="614" t="e">
        <v>#N/A</v>
      </c>
      <c r="Z938" s="614"/>
      <c r="AA938" s="618"/>
      <c r="AB938" s="637"/>
      <c r="AC938" s="651" t="e">
        <v>#N/A</v>
      </c>
      <c r="AD938" s="653" t="str">
        <f t="shared" si="28"/>
        <v/>
      </c>
      <c r="AE938" s="583" t="str">
        <f t="shared" si="29"/>
        <v/>
      </c>
      <c r="AF938" s="654" t="str">
        <f>IF(O938="","",'別紙様式3-2（４・５月）'!O940&amp;'別紙様式3-2（４・５月）'!P940&amp;'別紙様式3-2（４・５月）'!Q940&amp;"から"&amp;O938)</f>
        <v/>
      </c>
      <c r="AG938" s="654" t="str">
        <f>IF(OR(W938="",W938="―"),"",'別紙様式3-2（４・５月）'!O940&amp;'別紙様式3-2（４・５月）'!P940&amp;'別紙様式3-2（４・５月）'!Q940&amp;"から"&amp;W938)</f>
        <v/>
      </c>
    </row>
    <row r="939" spans="1:33" ht="24.9" customHeight="1">
      <c r="A939" s="592">
        <v>926</v>
      </c>
      <c r="B939" s="488" t="str">
        <f>IF(基本情報入力シート!C978="","",基本情報入力シート!C978)</f>
        <v/>
      </c>
      <c r="C939" s="488"/>
      <c r="D939" s="488"/>
      <c r="E939" s="488"/>
      <c r="F939" s="488"/>
      <c r="G939" s="488"/>
      <c r="H939" s="488"/>
      <c r="I939" s="488"/>
      <c r="J939" s="495" t="str">
        <f>IF(基本情報入力シート!M978="","",基本情報入力シート!M978)</f>
        <v/>
      </c>
      <c r="K939" s="495" t="str">
        <f>IF(基本情報入力シート!R978="","",基本情報入力シート!R978)</f>
        <v/>
      </c>
      <c r="L939" s="495" t="str">
        <f>IF(基本情報入力シート!W978="","",基本情報入力シート!W978)</f>
        <v/>
      </c>
      <c r="M939" s="503" t="str">
        <f>IF(基本情報入力シート!X978="","",基本情報入力シート!X978)</f>
        <v/>
      </c>
      <c r="N939" s="513" t="str">
        <f>IF(基本情報入力シート!Y978="","",基本情報入力シート!Y978)</f>
        <v/>
      </c>
      <c r="O939" s="606"/>
      <c r="P939" s="610"/>
      <c r="Q939" s="610"/>
      <c r="R939" s="614" t="e">
        <v>#N/A</v>
      </c>
      <c r="S939" s="618"/>
      <c r="T939" s="623"/>
      <c r="U939" s="623"/>
      <c r="V939" s="627" t="e">
        <v>#N/A</v>
      </c>
      <c r="W939" s="634"/>
      <c r="X939" s="638"/>
      <c r="Y939" s="614" t="e">
        <v>#N/A</v>
      </c>
      <c r="Z939" s="614"/>
      <c r="AA939" s="618"/>
      <c r="AB939" s="637"/>
      <c r="AC939" s="651" t="e">
        <v>#N/A</v>
      </c>
      <c r="AD939" s="653" t="str">
        <f t="shared" si="28"/>
        <v/>
      </c>
      <c r="AE939" s="583" t="str">
        <f t="shared" si="29"/>
        <v/>
      </c>
      <c r="AF939" s="654" t="str">
        <f>IF(O939="","",'別紙様式3-2（４・５月）'!O941&amp;'別紙様式3-2（４・５月）'!P941&amp;'別紙様式3-2（４・５月）'!Q941&amp;"から"&amp;O939)</f>
        <v/>
      </c>
      <c r="AG939" s="654" t="str">
        <f>IF(OR(W939="",W939="―"),"",'別紙様式3-2（４・５月）'!O941&amp;'別紙様式3-2（４・５月）'!P941&amp;'別紙様式3-2（４・５月）'!Q941&amp;"から"&amp;W939)</f>
        <v/>
      </c>
    </row>
    <row r="940" spans="1:33" ht="24.9" customHeight="1">
      <c r="A940" s="592">
        <v>927</v>
      </c>
      <c r="B940" s="488" t="str">
        <f>IF(基本情報入力シート!C979="","",基本情報入力シート!C979)</f>
        <v/>
      </c>
      <c r="C940" s="488"/>
      <c r="D940" s="488"/>
      <c r="E940" s="488"/>
      <c r="F940" s="488"/>
      <c r="G940" s="488"/>
      <c r="H940" s="488"/>
      <c r="I940" s="488"/>
      <c r="J940" s="495" t="str">
        <f>IF(基本情報入力シート!M979="","",基本情報入力シート!M979)</f>
        <v/>
      </c>
      <c r="K940" s="495" t="str">
        <f>IF(基本情報入力シート!R979="","",基本情報入力シート!R979)</f>
        <v/>
      </c>
      <c r="L940" s="495" t="str">
        <f>IF(基本情報入力シート!W979="","",基本情報入力シート!W979)</f>
        <v/>
      </c>
      <c r="M940" s="503" t="str">
        <f>IF(基本情報入力シート!X979="","",基本情報入力シート!X979)</f>
        <v/>
      </c>
      <c r="N940" s="513" t="str">
        <f>IF(基本情報入力シート!Y979="","",基本情報入力シート!Y979)</f>
        <v/>
      </c>
      <c r="O940" s="606"/>
      <c r="P940" s="610"/>
      <c r="Q940" s="610"/>
      <c r="R940" s="614" t="e">
        <v>#N/A</v>
      </c>
      <c r="S940" s="618"/>
      <c r="T940" s="623"/>
      <c r="U940" s="623"/>
      <c r="V940" s="627" t="e">
        <v>#N/A</v>
      </c>
      <c r="W940" s="634"/>
      <c r="X940" s="638"/>
      <c r="Y940" s="614" t="e">
        <v>#N/A</v>
      </c>
      <c r="Z940" s="614"/>
      <c r="AA940" s="618"/>
      <c r="AB940" s="637"/>
      <c r="AC940" s="651" t="e">
        <v>#N/A</v>
      </c>
      <c r="AD940" s="653" t="str">
        <f t="shared" si="28"/>
        <v/>
      </c>
      <c r="AE940" s="583" t="str">
        <f t="shared" si="29"/>
        <v/>
      </c>
      <c r="AF940" s="654" t="str">
        <f>IF(O940="","",'別紙様式3-2（４・５月）'!O942&amp;'別紙様式3-2（４・５月）'!P942&amp;'別紙様式3-2（４・５月）'!Q942&amp;"から"&amp;O940)</f>
        <v/>
      </c>
      <c r="AG940" s="654" t="str">
        <f>IF(OR(W940="",W940="―"),"",'別紙様式3-2（４・５月）'!O942&amp;'別紙様式3-2（４・５月）'!P942&amp;'別紙様式3-2（４・５月）'!Q942&amp;"から"&amp;W940)</f>
        <v/>
      </c>
    </row>
    <row r="941" spans="1:33" ht="24.9" customHeight="1">
      <c r="A941" s="592">
        <v>928</v>
      </c>
      <c r="B941" s="488" t="str">
        <f>IF(基本情報入力シート!C980="","",基本情報入力シート!C980)</f>
        <v/>
      </c>
      <c r="C941" s="488"/>
      <c r="D941" s="488"/>
      <c r="E941" s="488"/>
      <c r="F941" s="488"/>
      <c r="G941" s="488"/>
      <c r="H941" s="488"/>
      <c r="I941" s="488"/>
      <c r="J941" s="495" t="str">
        <f>IF(基本情報入力シート!M980="","",基本情報入力シート!M980)</f>
        <v/>
      </c>
      <c r="K941" s="495" t="str">
        <f>IF(基本情報入力シート!R980="","",基本情報入力シート!R980)</f>
        <v/>
      </c>
      <c r="L941" s="495" t="str">
        <f>IF(基本情報入力シート!W980="","",基本情報入力シート!W980)</f>
        <v/>
      </c>
      <c r="M941" s="503" t="str">
        <f>IF(基本情報入力シート!X980="","",基本情報入力シート!X980)</f>
        <v/>
      </c>
      <c r="N941" s="513" t="str">
        <f>IF(基本情報入力シート!Y980="","",基本情報入力シート!Y980)</f>
        <v/>
      </c>
      <c r="O941" s="606"/>
      <c r="P941" s="610"/>
      <c r="Q941" s="610"/>
      <c r="R941" s="614" t="e">
        <v>#N/A</v>
      </c>
      <c r="S941" s="618"/>
      <c r="T941" s="623"/>
      <c r="U941" s="623"/>
      <c r="V941" s="627" t="e">
        <v>#N/A</v>
      </c>
      <c r="W941" s="634"/>
      <c r="X941" s="638"/>
      <c r="Y941" s="614" t="e">
        <v>#N/A</v>
      </c>
      <c r="Z941" s="614"/>
      <c r="AA941" s="618"/>
      <c r="AB941" s="637"/>
      <c r="AC941" s="651" t="e">
        <v>#N/A</v>
      </c>
      <c r="AD941" s="653" t="str">
        <f t="shared" si="28"/>
        <v/>
      </c>
      <c r="AE941" s="583" t="str">
        <f t="shared" si="29"/>
        <v/>
      </c>
      <c r="AF941" s="654" t="str">
        <f>IF(O941="","",'別紙様式3-2（４・５月）'!O943&amp;'別紙様式3-2（４・５月）'!P943&amp;'別紙様式3-2（４・５月）'!Q943&amp;"から"&amp;O941)</f>
        <v/>
      </c>
      <c r="AG941" s="654" t="str">
        <f>IF(OR(W941="",W941="―"),"",'別紙様式3-2（４・５月）'!O943&amp;'別紙様式3-2（４・５月）'!P943&amp;'別紙様式3-2（４・５月）'!Q943&amp;"から"&amp;W941)</f>
        <v/>
      </c>
    </row>
    <row r="942" spans="1:33" ht="24.9" customHeight="1">
      <c r="A942" s="592">
        <v>929</v>
      </c>
      <c r="B942" s="488" t="str">
        <f>IF(基本情報入力シート!C981="","",基本情報入力シート!C981)</f>
        <v/>
      </c>
      <c r="C942" s="488"/>
      <c r="D942" s="488"/>
      <c r="E942" s="488"/>
      <c r="F942" s="488"/>
      <c r="G942" s="488"/>
      <c r="H942" s="488"/>
      <c r="I942" s="488"/>
      <c r="J942" s="495" t="str">
        <f>IF(基本情報入力シート!M981="","",基本情報入力シート!M981)</f>
        <v/>
      </c>
      <c r="K942" s="495" t="str">
        <f>IF(基本情報入力シート!R981="","",基本情報入力シート!R981)</f>
        <v/>
      </c>
      <c r="L942" s="495" t="str">
        <f>IF(基本情報入力シート!W981="","",基本情報入力シート!W981)</f>
        <v/>
      </c>
      <c r="M942" s="503" t="str">
        <f>IF(基本情報入力シート!X981="","",基本情報入力シート!X981)</f>
        <v/>
      </c>
      <c r="N942" s="513" t="str">
        <f>IF(基本情報入力シート!Y981="","",基本情報入力シート!Y981)</f>
        <v/>
      </c>
      <c r="O942" s="606"/>
      <c r="P942" s="610"/>
      <c r="Q942" s="610"/>
      <c r="R942" s="614" t="e">
        <v>#N/A</v>
      </c>
      <c r="S942" s="618"/>
      <c r="T942" s="623"/>
      <c r="U942" s="623"/>
      <c r="V942" s="627" t="e">
        <v>#N/A</v>
      </c>
      <c r="W942" s="634"/>
      <c r="X942" s="638"/>
      <c r="Y942" s="614" t="e">
        <v>#N/A</v>
      </c>
      <c r="Z942" s="614"/>
      <c r="AA942" s="618"/>
      <c r="AB942" s="637"/>
      <c r="AC942" s="651" t="e">
        <v>#N/A</v>
      </c>
      <c r="AD942" s="653" t="str">
        <f t="shared" si="28"/>
        <v/>
      </c>
      <c r="AE942" s="583" t="str">
        <f t="shared" si="29"/>
        <v/>
      </c>
      <c r="AF942" s="654" t="str">
        <f>IF(O942="","",'別紙様式3-2（４・５月）'!O944&amp;'別紙様式3-2（４・５月）'!P944&amp;'別紙様式3-2（４・５月）'!Q944&amp;"から"&amp;O942)</f>
        <v/>
      </c>
      <c r="AG942" s="654" t="str">
        <f>IF(OR(W942="",W942="―"),"",'別紙様式3-2（４・５月）'!O944&amp;'別紙様式3-2（４・５月）'!P944&amp;'別紙様式3-2（４・５月）'!Q944&amp;"から"&amp;W942)</f>
        <v/>
      </c>
    </row>
    <row r="943" spans="1:33" ht="24.9" customHeight="1">
      <c r="A943" s="592">
        <v>930</v>
      </c>
      <c r="B943" s="488" t="str">
        <f>IF(基本情報入力シート!C982="","",基本情報入力シート!C982)</f>
        <v/>
      </c>
      <c r="C943" s="488"/>
      <c r="D943" s="488"/>
      <c r="E943" s="488"/>
      <c r="F943" s="488"/>
      <c r="G943" s="488"/>
      <c r="H943" s="488"/>
      <c r="I943" s="488"/>
      <c r="J943" s="495" t="str">
        <f>IF(基本情報入力シート!M982="","",基本情報入力シート!M982)</f>
        <v/>
      </c>
      <c r="K943" s="495" t="str">
        <f>IF(基本情報入力シート!R982="","",基本情報入力シート!R982)</f>
        <v/>
      </c>
      <c r="L943" s="495" t="str">
        <f>IF(基本情報入力シート!W982="","",基本情報入力シート!W982)</f>
        <v/>
      </c>
      <c r="M943" s="503" t="str">
        <f>IF(基本情報入力シート!X982="","",基本情報入力シート!X982)</f>
        <v/>
      </c>
      <c r="N943" s="513" t="str">
        <f>IF(基本情報入力シート!Y982="","",基本情報入力シート!Y982)</f>
        <v/>
      </c>
      <c r="O943" s="606"/>
      <c r="P943" s="610"/>
      <c r="Q943" s="610"/>
      <c r="R943" s="614" t="e">
        <v>#N/A</v>
      </c>
      <c r="S943" s="618"/>
      <c r="T943" s="623"/>
      <c r="U943" s="623"/>
      <c r="V943" s="627" t="e">
        <v>#N/A</v>
      </c>
      <c r="W943" s="634"/>
      <c r="X943" s="638"/>
      <c r="Y943" s="614" t="e">
        <v>#N/A</v>
      </c>
      <c r="Z943" s="614"/>
      <c r="AA943" s="618"/>
      <c r="AB943" s="637"/>
      <c r="AC943" s="651" t="e">
        <v>#N/A</v>
      </c>
      <c r="AD943" s="653" t="str">
        <f t="shared" si="28"/>
        <v/>
      </c>
      <c r="AE943" s="583" t="str">
        <f t="shared" si="29"/>
        <v/>
      </c>
      <c r="AF943" s="654" t="str">
        <f>IF(O943="","",'別紙様式3-2（４・５月）'!O945&amp;'別紙様式3-2（４・５月）'!P945&amp;'別紙様式3-2（４・５月）'!Q945&amp;"から"&amp;O943)</f>
        <v/>
      </c>
      <c r="AG943" s="654" t="str">
        <f>IF(OR(W943="",W943="―"),"",'別紙様式3-2（４・５月）'!O945&amp;'別紙様式3-2（４・５月）'!P945&amp;'別紙様式3-2（４・５月）'!Q945&amp;"から"&amp;W943)</f>
        <v/>
      </c>
    </row>
    <row r="944" spans="1:33" ht="24.9" customHeight="1">
      <c r="A944" s="592">
        <v>931</v>
      </c>
      <c r="B944" s="488" t="str">
        <f>IF(基本情報入力シート!C983="","",基本情報入力シート!C983)</f>
        <v/>
      </c>
      <c r="C944" s="488"/>
      <c r="D944" s="488"/>
      <c r="E944" s="488"/>
      <c r="F944" s="488"/>
      <c r="G944" s="488"/>
      <c r="H944" s="488"/>
      <c r="I944" s="488"/>
      <c r="J944" s="495" t="str">
        <f>IF(基本情報入力シート!M983="","",基本情報入力シート!M983)</f>
        <v/>
      </c>
      <c r="K944" s="495" t="str">
        <f>IF(基本情報入力シート!R983="","",基本情報入力シート!R983)</f>
        <v/>
      </c>
      <c r="L944" s="495" t="str">
        <f>IF(基本情報入力シート!W983="","",基本情報入力シート!W983)</f>
        <v/>
      </c>
      <c r="M944" s="503" t="str">
        <f>IF(基本情報入力シート!X983="","",基本情報入力シート!X983)</f>
        <v/>
      </c>
      <c r="N944" s="513" t="str">
        <f>IF(基本情報入力シート!Y983="","",基本情報入力シート!Y983)</f>
        <v/>
      </c>
      <c r="O944" s="606"/>
      <c r="P944" s="610"/>
      <c r="Q944" s="610"/>
      <c r="R944" s="614" t="e">
        <v>#N/A</v>
      </c>
      <c r="S944" s="618"/>
      <c r="T944" s="623"/>
      <c r="U944" s="623"/>
      <c r="V944" s="627" t="e">
        <v>#N/A</v>
      </c>
      <c r="W944" s="634"/>
      <c r="X944" s="638"/>
      <c r="Y944" s="614" t="e">
        <v>#N/A</v>
      </c>
      <c r="Z944" s="614"/>
      <c r="AA944" s="618"/>
      <c r="AB944" s="637"/>
      <c r="AC944" s="651" t="e">
        <v>#N/A</v>
      </c>
      <c r="AD944" s="653" t="str">
        <f t="shared" si="28"/>
        <v/>
      </c>
      <c r="AE944" s="583" t="str">
        <f t="shared" si="29"/>
        <v/>
      </c>
      <c r="AF944" s="654" t="str">
        <f>IF(O944="","",'別紙様式3-2（４・５月）'!O946&amp;'別紙様式3-2（４・５月）'!P946&amp;'別紙様式3-2（４・５月）'!Q946&amp;"から"&amp;O944)</f>
        <v/>
      </c>
      <c r="AG944" s="654" t="str">
        <f>IF(OR(W944="",W944="―"),"",'別紙様式3-2（４・５月）'!O946&amp;'別紙様式3-2（４・５月）'!P946&amp;'別紙様式3-2（４・５月）'!Q946&amp;"から"&amp;W944)</f>
        <v/>
      </c>
    </row>
    <row r="945" spans="1:33" ht="24.9" customHeight="1">
      <c r="A945" s="592">
        <v>932</v>
      </c>
      <c r="B945" s="488" t="str">
        <f>IF(基本情報入力シート!C984="","",基本情報入力シート!C984)</f>
        <v/>
      </c>
      <c r="C945" s="488"/>
      <c r="D945" s="488"/>
      <c r="E945" s="488"/>
      <c r="F945" s="488"/>
      <c r="G945" s="488"/>
      <c r="H945" s="488"/>
      <c r="I945" s="488"/>
      <c r="J945" s="495" t="str">
        <f>IF(基本情報入力シート!M984="","",基本情報入力シート!M984)</f>
        <v/>
      </c>
      <c r="K945" s="495" t="str">
        <f>IF(基本情報入力シート!R984="","",基本情報入力シート!R984)</f>
        <v/>
      </c>
      <c r="L945" s="495" t="str">
        <f>IF(基本情報入力シート!W984="","",基本情報入力シート!W984)</f>
        <v/>
      </c>
      <c r="M945" s="503" t="str">
        <f>IF(基本情報入力シート!X984="","",基本情報入力シート!X984)</f>
        <v/>
      </c>
      <c r="N945" s="513" t="str">
        <f>IF(基本情報入力シート!Y984="","",基本情報入力シート!Y984)</f>
        <v/>
      </c>
      <c r="O945" s="606"/>
      <c r="P945" s="610"/>
      <c r="Q945" s="610"/>
      <c r="R945" s="614" t="e">
        <v>#N/A</v>
      </c>
      <c r="S945" s="618"/>
      <c r="T945" s="623"/>
      <c r="U945" s="623"/>
      <c r="V945" s="627" t="e">
        <v>#N/A</v>
      </c>
      <c r="W945" s="634"/>
      <c r="X945" s="638"/>
      <c r="Y945" s="614" t="e">
        <v>#N/A</v>
      </c>
      <c r="Z945" s="614"/>
      <c r="AA945" s="618"/>
      <c r="AB945" s="637"/>
      <c r="AC945" s="651" t="e">
        <v>#N/A</v>
      </c>
      <c r="AD945" s="653" t="str">
        <f t="shared" si="28"/>
        <v/>
      </c>
      <c r="AE945" s="583" t="str">
        <f t="shared" si="29"/>
        <v/>
      </c>
      <c r="AF945" s="654" t="str">
        <f>IF(O945="","",'別紙様式3-2（４・５月）'!O947&amp;'別紙様式3-2（４・５月）'!P947&amp;'別紙様式3-2（４・５月）'!Q947&amp;"から"&amp;O945)</f>
        <v/>
      </c>
      <c r="AG945" s="654" t="str">
        <f>IF(OR(W945="",W945="―"),"",'別紙様式3-2（４・５月）'!O947&amp;'別紙様式3-2（４・５月）'!P947&amp;'別紙様式3-2（４・５月）'!Q947&amp;"から"&amp;W945)</f>
        <v/>
      </c>
    </row>
    <row r="946" spans="1:33" ht="24.9" customHeight="1">
      <c r="A946" s="592">
        <v>933</v>
      </c>
      <c r="B946" s="488" t="str">
        <f>IF(基本情報入力シート!C985="","",基本情報入力シート!C985)</f>
        <v/>
      </c>
      <c r="C946" s="488"/>
      <c r="D946" s="488"/>
      <c r="E946" s="488"/>
      <c r="F946" s="488"/>
      <c r="G946" s="488"/>
      <c r="H946" s="488"/>
      <c r="I946" s="488"/>
      <c r="J946" s="495" t="str">
        <f>IF(基本情報入力シート!M985="","",基本情報入力シート!M985)</f>
        <v/>
      </c>
      <c r="K946" s="495" t="str">
        <f>IF(基本情報入力シート!R985="","",基本情報入力シート!R985)</f>
        <v/>
      </c>
      <c r="L946" s="495" t="str">
        <f>IF(基本情報入力シート!W985="","",基本情報入力シート!W985)</f>
        <v/>
      </c>
      <c r="M946" s="503" t="str">
        <f>IF(基本情報入力シート!X985="","",基本情報入力シート!X985)</f>
        <v/>
      </c>
      <c r="N946" s="513" t="str">
        <f>IF(基本情報入力シート!Y985="","",基本情報入力シート!Y985)</f>
        <v/>
      </c>
      <c r="O946" s="606"/>
      <c r="P946" s="610"/>
      <c r="Q946" s="610"/>
      <c r="R946" s="614" t="e">
        <v>#N/A</v>
      </c>
      <c r="S946" s="618"/>
      <c r="T946" s="623"/>
      <c r="U946" s="623"/>
      <c r="V946" s="627" t="e">
        <v>#N/A</v>
      </c>
      <c r="W946" s="634"/>
      <c r="X946" s="638"/>
      <c r="Y946" s="614" t="e">
        <v>#N/A</v>
      </c>
      <c r="Z946" s="614"/>
      <c r="AA946" s="618"/>
      <c r="AB946" s="637"/>
      <c r="AC946" s="651" t="e">
        <v>#N/A</v>
      </c>
      <c r="AD946" s="653" t="str">
        <f t="shared" si="28"/>
        <v/>
      </c>
      <c r="AE946" s="583" t="str">
        <f t="shared" si="29"/>
        <v/>
      </c>
      <c r="AF946" s="654" t="str">
        <f>IF(O946="","",'別紙様式3-2（４・５月）'!O948&amp;'別紙様式3-2（４・５月）'!P948&amp;'別紙様式3-2（４・５月）'!Q948&amp;"から"&amp;O946)</f>
        <v/>
      </c>
      <c r="AG946" s="654" t="str">
        <f>IF(OR(W946="",W946="―"),"",'別紙様式3-2（４・５月）'!O948&amp;'別紙様式3-2（４・５月）'!P948&amp;'別紙様式3-2（４・５月）'!Q948&amp;"から"&amp;W946)</f>
        <v/>
      </c>
    </row>
    <row r="947" spans="1:33" ht="24.9" customHeight="1">
      <c r="A947" s="592">
        <v>934</v>
      </c>
      <c r="B947" s="488" t="str">
        <f>IF(基本情報入力シート!C986="","",基本情報入力シート!C986)</f>
        <v/>
      </c>
      <c r="C947" s="488"/>
      <c r="D947" s="488"/>
      <c r="E947" s="488"/>
      <c r="F947" s="488"/>
      <c r="G947" s="488"/>
      <c r="H947" s="488"/>
      <c r="I947" s="488"/>
      <c r="J947" s="495" t="str">
        <f>IF(基本情報入力シート!M986="","",基本情報入力シート!M986)</f>
        <v/>
      </c>
      <c r="K947" s="495" t="str">
        <f>IF(基本情報入力シート!R986="","",基本情報入力シート!R986)</f>
        <v/>
      </c>
      <c r="L947" s="495" t="str">
        <f>IF(基本情報入力シート!W986="","",基本情報入力シート!W986)</f>
        <v/>
      </c>
      <c r="M947" s="503" t="str">
        <f>IF(基本情報入力シート!X986="","",基本情報入力シート!X986)</f>
        <v/>
      </c>
      <c r="N947" s="513" t="str">
        <f>IF(基本情報入力シート!Y986="","",基本情報入力シート!Y986)</f>
        <v/>
      </c>
      <c r="O947" s="606"/>
      <c r="P947" s="610"/>
      <c r="Q947" s="610"/>
      <c r="R947" s="614" t="e">
        <v>#N/A</v>
      </c>
      <c r="S947" s="618"/>
      <c r="T947" s="623"/>
      <c r="U947" s="623"/>
      <c r="V947" s="627" t="e">
        <v>#N/A</v>
      </c>
      <c r="W947" s="634"/>
      <c r="X947" s="638"/>
      <c r="Y947" s="614" t="e">
        <v>#N/A</v>
      </c>
      <c r="Z947" s="614"/>
      <c r="AA947" s="618"/>
      <c r="AB947" s="637"/>
      <c r="AC947" s="651" t="e">
        <v>#N/A</v>
      </c>
      <c r="AD947" s="653" t="str">
        <f t="shared" si="28"/>
        <v/>
      </c>
      <c r="AE947" s="583" t="str">
        <f t="shared" si="29"/>
        <v/>
      </c>
      <c r="AF947" s="654" t="str">
        <f>IF(O947="","",'別紙様式3-2（４・５月）'!O949&amp;'別紙様式3-2（４・５月）'!P949&amp;'別紙様式3-2（４・５月）'!Q949&amp;"から"&amp;O947)</f>
        <v/>
      </c>
      <c r="AG947" s="654" t="str">
        <f>IF(OR(W947="",W947="―"),"",'別紙様式3-2（４・５月）'!O949&amp;'別紙様式3-2（４・５月）'!P949&amp;'別紙様式3-2（４・５月）'!Q949&amp;"から"&amp;W947)</f>
        <v/>
      </c>
    </row>
    <row r="948" spans="1:33" ht="24.9" customHeight="1">
      <c r="A948" s="592">
        <v>935</v>
      </c>
      <c r="B948" s="488" t="str">
        <f>IF(基本情報入力シート!C987="","",基本情報入力シート!C987)</f>
        <v/>
      </c>
      <c r="C948" s="488"/>
      <c r="D948" s="488"/>
      <c r="E948" s="488"/>
      <c r="F948" s="488"/>
      <c r="G948" s="488"/>
      <c r="H948" s="488"/>
      <c r="I948" s="488"/>
      <c r="J948" s="495" t="str">
        <f>IF(基本情報入力シート!M987="","",基本情報入力シート!M987)</f>
        <v/>
      </c>
      <c r="K948" s="495" t="str">
        <f>IF(基本情報入力シート!R987="","",基本情報入力シート!R987)</f>
        <v/>
      </c>
      <c r="L948" s="495" t="str">
        <f>IF(基本情報入力シート!W987="","",基本情報入力シート!W987)</f>
        <v/>
      </c>
      <c r="M948" s="503" t="str">
        <f>IF(基本情報入力シート!X987="","",基本情報入力シート!X987)</f>
        <v/>
      </c>
      <c r="N948" s="513" t="str">
        <f>IF(基本情報入力シート!Y987="","",基本情報入力シート!Y987)</f>
        <v/>
      </c>
      <c r="O948" s="606"/>
      <c r="P948" s="610"/>
      <c r="Q948" s="610"/>
      <c r="R948" s="614" t="e">
        <v>#N/A</v>
      </c>
      <c r="S948" s="618"/>
      <c r="T948" s="623"/>
      <c r="U948" s="623"/>
      <c r="V948" s="627" t="e">
        <v>#N/A</v>
      </c>
      <c r="W948" s="634"/>
      <c r="X948" s="638"/>
      <c r="Y948" s="614" t="e">
        <v>#N/A</v>
      </c>
      <c r="Z948" s="614"/>
      <c r="AA948" s="618"/>
      <c r="AB948" s="637"/>
      <c r="AC948" s="651" t="e">
        <v>#N/A</v>
      </c>
      <c r="AD948" s="653" t="str">
        <f t="shared" si="28"/>
        <v/>
      </c>
      <c r="AE948" s="583" t="str">
        <f t="shared" si="29"/>
        <v/>
      </c>
      <c r="AF948" s="654" t="str">
        <f>IF(O948="","",'別紙様式3-2（４・５月）'!O950&amp;'別紙様式3-2（４・５月）'!P950&amp;'別紙様式3-2（４・５月）'!Q950&amp;"から"&amp;O948)</f>
        <v/>
      </c>
      <c r="AG948" s="654" t="str">
        <f>IF(OR(W948="",W948="―"),"",'別紙様式3-2（４・５月）'!O950&amp;'別紙様式3-2（４・５月）'!P950&amp;'別紙様式3-2（４・５月）'!Q950&amp;"から"&amp;W948)</f>
        <v/>
      </c>
    </row>
    <row r="949" spans="1:33" ht="24.9" customHeight="1">
      <c r="A949" s="592">
        <v>936</v>
      </c>
      <c r="B949" s="488" t="str">
        <f>IF(基本情報入力シート!C988="","",基本情報入力シート!C988)</f>
        <v/>
      </c>
      <c r="C949" s="488"/>
      <c r="D949" s="488"/>
      <c r="E949" s="488"/>
      <c r="F949" s="488"/>
      <c r="G949" s="488"/>
      <c r="H949" s="488"/>
      <c r="I949" s="488"/>
      <c r="J949" s="495" t="str">
        <f>IF(基本情報入力シート!M988="","",基本情報入力シート!M988)</f>
        <v/>
      </c>
      <c r="K949" s="495" t="str">
        <f>IF(基本情報入力シート!R988="","",基本情報入力シート!R988)</f>
        <v/>
      </c>
      <c r="L949" s="495" t="str">
        <f>IF(基本情報入力シート!W988="","",基本情報入力シート!W988)</f>
        <v/>
      </c>
      <c r="M949" s="503" t="str">
        <f>IF(基本情報入力シート!X988="","",基本情報入力シート!X988)</f>
        <v/>
      </c>
      <c r="N949" s="513" t="str">
        <f>IF(基本情報入力シート!Y988="","",基本情報入力シート!Y988)</f>
        <v/>
      </c>
      <c r="O949" s="606"/>
      <c r="P949" s="610"/>
      <c r="Q949" s="610"/>
      <c r="R949" s="614" t="e">
        <v>#N/A</v>
      </c>
      <c r="S949" s="618"/>
      <c r="T949" s="623"/>
      <c r="U949" s="623"/>
      <c r="V949" s="627" t="e">
        <v>#N/A</v>
      </c>
      <c r="W949" s="634"/>
      <c r="X949" s="638"/>
      <c r="Y949" s="614" t="e">
        <v>#N/A</v>
      </c>
      <c r="Z949" s="614"/>
      <c r="AA949" s="618"/>
      <c r="AB949" s="637"/>
      <c r="AC949" s="651" t="e">
        <v>#N/A</v>
      </c>
      <c r="AD949" s="653" t="str">
        <f t="shared" si="28"/>
        <v/>
      </c>
      <c r="AE949" s="583" t="str">
        <f t="shared" si="29"/>
        <v/>
      </c>
      <c r="AF949" s="654" t="str">
        <f>IF(O949="","",'別紙様式3-2（４・５月）'!O951&amp;'別紙様式3-2（４・５月）'!P951&amp;'別紙様式3-2（４・５月）'!Q951&amp;"から"&amp;O949)</f>
        <v/>
      </c>
      <c r="AG949" s="654" t="str">
        <f>IF(OR(W949="",W949="―"),"",'別紙様式3-2（４・５月）'!O951&amp;'別紙様式3-2（４・５月）'!P951&amp;'別紙様式3-2（４・５月）'!Q951&amp;"から"&amp;W949)</f>
        <v/>
      </c>
    </row>
    <row r="950" spans="1:33" ht="24.9" customHeight="1">
      <c r="A950" s="592">
        <v>937</v>
      </c>
      <c r="B950" s="488" t="str">
        <f>IF(基本情報入力シート!C989="","",基本情報入力シート!C989)</f>
        <v/>
      </c>
      <c r="C950" s="488"/>
      <c r="D950" s="488"/>
      <c r="E950" s="488"/>
      <c r="F950" s="488"/>
      <c r="G950" s="488"/>
      <c r="H950" s="488"/>
      <c r="I950" s="488"/>
      <c r="J950" s="495" t="str">
        <f>IF(基本情報入力シート!M989="","",基本情報入力シート!M989)</f>
        <v/>
      </c>
      <c r="K950" s="495" t="str">
        <f>IF(基本情報入力シート!R989="","",基本情報入力シート!R989)</f>
        <v/>
      </c>
      <c r="L950" s="495" t="str">
        <f>IF(基本情報入力シート!W989="","",基本情報入力シート!W989)</f>
        <v/>
      </c>
      <c r="M950" s="503" t="str">
        <f>IF(基本情報入力シート!X989="","",基本情報入力シート!X989)</f>
        <v/>
      </c>
      <c r="N950" s="513" t="str">
        <f>IF(基本情報入力シート!Y989="","",基本情報入力シート!Y989)</f>
        <v/>
      </c>
      <c r="O950" s="606"/>
      <c r="P950" s="610"/>
      <c r="Q950" s="610"/>
      <c r="R950" s="614" t="e">
        <v>#N/A</v>
      </c>
      <c r="S950" s="618"/>
      <c r="T950" s="623"/>
      <c r="U950" s="623"/>
      <c r="V950" s="627" t="e">
        <v>#N/A</v>
      </c>
      <c r="W950" s="634"/>
      <c r="X950" s="638"/>
      <c r="Y950" s="614" t="e">
        <v>#N/A</v>
      </c>
      <c r="Z950" s="614"/>
      <c r="AA950" s="618"/>
      <c r="AB950" s="637"/>
      <c r="AC950" s="651" t="e">
        <v>#N/A</v>
      </c>
      <c r="AD950" s="653" t="str">
        <f t="shared" si="28"/>
        <v/>
      </c>
      <c r="AE950" s="583" t="str">
        <f t="shared" si="29"/>
        <v/>
      </c>
      <c r="AF950" s="654" t="str">
        <f>IF(O950="","",'別紙様式3-2（４・５月）'!O952&amp;'別紙様式3-2（４・５月）'!P952&amp;'別紙様式3-2（４・５月）'!Q952&amp;"から"&amp;O950)</f>
        <v/>
      </c>
      <c r="AG950" s="654" t="str">
        <f>IF(OR(W950="",W950="―"),"",'別紙様式3-2（４・５月）'!O952&amp;'別紙様式3-2（４・５月）'!P952&amp;'別紙様式3-2（４・５月）'!Q952&amp;"から"&amp;W950)</f>
        <v/>
      </c>
    </row>
    <row r="951" spans="1:33" ht="24.9" customHeight="1">
      <c r="A951" s="592">
        <v>938</v>
      </c>
      <c r="B951" s="488" t="str">
        <f>IF(基本情報入力シート!C990="","",基本情報入力シート!C990)</f>
        <v/>
      </c>
      <c r="C951" s="488"/>
      <c r="D951" s="488"/>
      <c r="E951" s="488"/>
      <c r="F951" s="488"/>
      <c r="G951" s="488"/>
      <c r="H951" s="488"/>
      <c r="I951" s="488"/>
      <c r="J951" s="495" t="str">
        <f>IF(基本情報入力シート!M990="","",基本情報入力シート!M990)</f>
        <v/>
      </c>
      <c r="K951" s="495" t="str">
        <f>IF(基本情報入力シート!R990="","",基本情報入力シート!R990)</f>
        <v/>
      </c>
      <c r="L951" s="495" t="str">
        <f>IF(基本情報入力シート!W990="","",基本情報入力シート!W990)</f>
        <v/>
      </c>
      <c r="M951" s="503" t="str">
        <f>IF(基本情報入力シート!X990="","",基本情報入力シート!X990)</f>
        <v/>
      </c>
      <c r="N951" s="513" t="str">
        <f>IF(基本情報入力シート!Y990="","",基本情報入力シート!Y990)</f>
        <v/>
      </c>
      <c r="O951" s="606"/>
      <c r="P951" s="610"/>
      <c r="Q951" s="610"/>
      <c r="R951" s="614" t="e">
        <v>#N/A</v>
      </c>
      <c r="S951" s="618"/>
      <c r="T951" s="623"/>
      <c r="U951" s="623"/>
      <c r="V951" s="627" t="e">
        <v>#N/A</v>
      </c>
      <c r="W951" s="634"/>
      <c r="X951" s="638"/>
      <c r="Y951" s="614" t="e">
        <v>#N/A</v>
      </c>
      <c r="Z951" s="614"/>
      <c r="AA951" s="618"/>
      <c r="AB951" s="637"/>
      <c r="AC951" s="651" t="e">
        <v>#N/A</v>
      </c>
      <c r="AD951" s="653" t="str">
        <f t="shared" si="28"/>
        <v/>
      </c>
      <c r="AE951" s="583" t="str">
        <f t="shared" si="29"/>
        <v/>
      </c>
      <c r="AF951" s="654" t="str">
        <f>IF(O951="","",'別紙様式3-2（４・５月）'!O953&amp;'別紙様式3-2（４・５月）'!P953&amp;'別紙様式3-2（４・５月）'!Q953&amp;"から"&amp;O951)</f>
        <v/>
      </c>
      <c r="AG951" s="654" t="str">
        <f>IF(OR(W951="",W951="―"),"",'別紙様式3-2（４・５月）'!O953&amp;'別紙様式3-2（４・５月）'!P953&amp;'別紙様式3-2（４・５月）'!Q953&amp;"から"&amp;W951)</f>
        <v/>
      </c>
    </row>
    <row r="952" spans="1:33" ht="24.9" customHeight="1">
      <c r="A952" s="592">
        <v>939</v>
      </c>
      <c r="B952" s="488" t="str">
        <f>IF(基本情報入力シート!C991="","",基本情報入力シート!C991)</f>
        <v/>
      </c>
      <c r="C952" s="488"/>
      <c r="D952" s="488"/>
      <c r="E952" s="488"/>
      <c r="F952" s="488"/>
      <c r="G952" s="488"/>
      <c r="H952" s="488"/>
      <c r="I952" s="488"/>
      <c r="J952" s="495" t="str">
        <f>IF(基本情報入力シート!M991="","",基本情報入力シート!M991)</f>
        <v/>
      </c>
      <c r="K952" s="495" t="str">
        <f>IF(基本情報入力シート!R991="","",基本情報入力シート!R991)</f>
        <v/>
      </c>
      <c r="L952" s="495" t="str">
        <f>IF(基本情報入力シート!W991="","",基本情報入力シート!W991)</f>
        <v/>
      </c>
      <c r="M952" s="503" t="str">
        <f>IF(基本情報入力シート!X991="","",基本情報入力シート!X991)</f>
        <v/>
      </c>
      <c r="N952" s="513" t="str">
        <f>IF(基本情報入力シート!Y991="","",基本情報入力シート!Y991)</f>
        <v/>
      </c>
      <c r="O952" s="606"/>
      <c r="P952" s="610"/>
      <c r="Q952" s="610"/>
      <c r="R952" s="614" t="e">
        <v>#N/A</v>
      </c>
      <c r="S952" s="618"/>
      <c r="T952" s="623"/>
      <c r="U952" s="623"/>
      <c r="V952" s="627" t="e">
        <v>#N/A</v>
      </c>
      <c r="W952" s="634"/>
      <c r="X952" s="638"/>
      <c r="Y952" s="614" t="e">
        <v>#N/A</v>
      </c>
      <c r="Z952" s="614"/>
      <c r="AA952" s="618"/>
      <c r="AB952" s="637"/>
      <c r="AC952" s="651" t="e">
        <v>#N/A</v>
      </c>
      <c r="AD952" s="653" t="str">
        <f t="shared" si="28"/>
        <v/>
      </c>
      <c r="AE952" s="583" t="str">
        <f t="shared" si="29"/>
        <v/>
      </c>
      <c r="AF952" s="654" t="str">
        <f>IF(O952="","",'別紙様式3-2（４・５月）'!O954&amp;'別紙様式3-2（４・５月）'!P954&amp;'別紙様式3-2（４・５月）'!Q954&amp;"から"&amp;O952)</f>
        <v/>
      </c>
      <c r="AG952" s="654" t="str">
        <f>IF(OR(W952="",W952="―"),"",'別紙様式3-2（４・５月）'!O954&amp;'別紙様式3-2（４・５月）'!P954&amp;'別紙様式3-2（４・５月）'!Q954&amp;"から"&amp;W952)</f>
        <v/>
      </c>
    </row>
    <row r="953" spans="1:33" ht="24.9" customHeight="1">
      <c r="A953" s="592">
        <v>940</v>
      </c>
      <c r="B953" s="488" t="str">
        <f>IF(基本情報入力シート!C992="","",基本情報入力シート!C992)</f>
        <v/>
      </c>
      <c r="C953" s="488"/>
      <c r="D953" s="488"/>
      <c r="E953" s="488"/>
      <c r="F953" s="488"/>
      <c r="G953" s="488"/>
      <c r="H953" s="488"/>
      <c r="I953" s="488"/>
      <c r="J953" s="495" t="str">
        <f>IF(基本情報入力シート!M992="","",基本情報入力シート!M992)</f>
        <v/>
      </c>
      <c r="K953" s="495" t="str">
        <f>IF(基本情報入力シート!R992="","",基本情報入力シート!R992)</f>
        <v/>
      </c>
      <c r="L953" s="495" t="str">
        <f>IF(基本情報入力シート!W992="","",基本情報入力シート!W992)</f>
        <v/>
      </c>
      <c r="M953" s="503" t="str">
        <f>IF(基本情報入力シート!X992="","",基本情報入力シート!X992)</f>
        <v/>
      </c>
      <c r="N953" s="513" t="str">
        <f>IF(基本情報入力シート!Y992="","",基本情報入力シート!Y992)</f>
        <v/>
      </c>
      <c r="O953" s="606"/>
      <c r="P953" s="610"/>
      <c r="Q953" s="610"/>
      <c r="R953" s="614" t="e">
        <v>#N/A</v>
      </c>
      <c r="S953" s="618"/>
      <c r="T953" s="623"/>
      <c r="U953" s="623"/>
      <c r="V953" s="627" t="e">
        <v>#N/A</v>
      </c>
      <c r="W953" s="634"/>
      <c r="X953" s="638"/>
      <c r="Y953" s="614" t="e">
        <v>#N/A</v>
      </c>
      <c r="Z953" s="614"/>
      <c r="AA953" s="618"/>
      <c r="AB953" s="637"/>
      <c r="AC953" s="651" t="e">
        <v>#N/A</v>
      </c>
      <c r="AD953" s="653" t="str">
        <f t="shared" si="28"/>
        <v/>
      </c>
      <c r="AE953" s="583" t="str">
        <f t="shared" si="29"/>
        <v/>
      </c>
      <c r="AF953" s="654" t="str">
        <f>IF(O953="","",'別紙様式3-2（４・５月）'!O955&amp;'別紙様式3-2（４・５月）'!P955&amp;'別紙様式3-2（４・５月）'!Q955&amp;"から"&amp;O953)</f>
        <v/>
      </c>
      <c r="AG953" s="654" t="str">
        <f>IF(OR(W953="",W953="―"),"",'別紙様式3-2（４・５月）'!O955&amp;'別紙様式3-2（４・５月）'!P955&amp;'別紙様式3-2（４・５月）'!Q955&amp;"から"&amp;W953)</f>
        <v/>
      </c>
    </row>
    <row r="954" spans="1:33" ht="24.9" customHeight="1">
      <c r="A954" s="592">
        <v>941</v>
      </c>
      <c r="B954" s="488" t="str">
        <f>IF(基本情報入力シート!C993="","",基本情報入力シート!C993)</f>
        <v/>
      </c>
      <c r="C954" s="488"/>
      <c r="D954" s="488"/>
      <c r="E954" s="488"/>
      <c r="F954" s="488"/>
      <c r="G954" s="488"/>
      <c r="H954" s="488"/>
      <c r="I954" s="488"/>
      <c r="J954" s="495" t="str">
        <f>IF(基本情報入力シート!M993="","",基本情報入力シート!M993)</f>
        <v/>
      </c>
      <c r="K954" s="495" t="str">
        <f>IF(基本情報入力シート!R993="","",基本情報入力シート!R993)</f>
        <v/>
      </c>
      <c r="L954" s="495" t="str">
        <f>IF(基本情報入力シート!W993="","",基本情報入力シート!W993)</f>
        <v/>
      </c>
      <c r="M954" s="503" t="str">
        <f>IF(基本情報入力シート!X993="","",基本情報入力シート!X993)</f>
        <v/>
      </c>
      <c r="N954" s="513" t="str">
        <f>IF(基本情報入力シート!Y993="","",基本情報入力シート!Y993)</f>
        <v/>
      </c>
      <c r="O954" s="606"/>
      <c r="P954" s="610"/>
      <c r="Q954" s="610"/>
      <c r="R954" s="614" t="e">
        <v>#N/A</v>
      </c>
      <c r="S954" s="618"/>
      <c r="T954" s="623"/>
      <c r="U954" s="623"/>
      <c r="V954" s="627" t="e">
        <v>#N/A</v>
      </c>
      <c r="W954" s="634"/>
      <c r="X954" s="638"/>
      <c r="Y954" s="614" t="e">
        <v>#N/A</v>
      </c>
      <c r="Z954" s="614"/>
      <c r="AA954" s="618"/>
      <c r="AB954" s="637"/>
      <c r="AC954" s="651" t="e">
        <v>#N/A</v>
      </c>
      <c r="AD954" s="653" t="str">
        <f t="shared" si="28"/>
        <v/>
      </c>
      <c r="AE954" s="583" t="str">
        <f t="shared" si="29"/>
        <v/>
      </c>
      <c r="AF954" s="654" t="str">
        <f>IF(O954="","",'別紙様式3-2（４・５月）'!O956&amp;'別紙様式3-2（４・５月）'!P956&amp;'別紙様式3-2（４・５月）'!Q956&amp;"から"&amp;O954)</f>
        <v/>
      </c>
      <c r="AG954" s="654" t="str">
        <f>IF(OR(W954="",W954="―"),"",'別紙様式3-2（４・５月）'!O956&amp;'別紙様式3-2（４・５月）'!P956&amp;'別紙様式3-2（４・５月）'!Q956&amp;"から"&amp;W954)</f>
        <v/>
      </c>
    </row>
    <row r="955" spans="1:33" ht="24.9" customHeight="1">
      <c r="A955" s="592">
        <v>942</v>
      </c>
      <c r="B955" s="488" t="str">
        <f>IF(基本情報入力シート!C994="","",基本情報入力シート!C994)</f>
        <v/>
      </c>
      <c r="C955" s="488"/>
      <c r="D955" s="488"/>
      <c r="E955" s="488"/>
      <c r="F955" s="488"/>
      <c r="G955" s="488"/>
      <c r="H955" s="488"/>
      <c r="I955" s="488"/>
      <c r="J955" s="495" t="str">
        <f>IF(基本情報入力シート!M994="","",基本情報入力シート!M994)</f>
        <v/>
      </c>
      <c r="K955" s="495" t="str">
        <f>IF(基本情報入力シート!R994="","",基本情報入力シート!R994)</f>
        <v/>
      </c>
      <c r="L955" s="495" t="str">
        <f>IF(基本情報入力シート!W994="","",基本情報入力シート!W994)</f>
        <v/>
      </c>
      <c r="M955" s="503" t="str">
        <f>IF(基本情報入力シート!X994="","",基本情報入力シート!X994)</f>
        <v/>
      </c>
      <c r="N955" s="513" t="str">
        <f>IF(基本情報入力シート!Y994="","",基本情報入力シート!Y994)</f>
        <v/>
      </c>
      <c r="O955" s="606"/>
      <c r="P955" s="610"/>
      <c r="Q955" s="610"/>
      <c r="R955" s="614" t="e">
        <v>#N/A</v>
      </c>
      <c r="S955" s="618"/>
      <c r="T955" s="623"/>
      <c r="U955" s="623"/>
      <c r="V955" s="627" t="e">
        <v>#N/A</v>
      </c>
      <c r="W955" s="634"/>
      <c r="X955" s="638"/>
      <c r="Y955" s="614" t="e">
        <v>#N/A</v>
      </c>
      <c r="Z955" s="614"/>
      <c r="AA955" s="618"/>
      <c r="AB955" s="637"/>
      <c r="AC955" s="651" t="e">
        <v>#N/A</v>
      </c>
      <c r="AD955" s="653" t="str">
        <f t="shared" si="28"/>
        <v/>
      </c>
      <c r="AE955" s="583" t="str">
        <f t="shared" si="29"/>
        <v/>
      </c>
      <c r="AF955" s="654" t="str">
        <f>IF(O955="","",'別紙様式3-2（４・５月）'!O957&amp;'別紙様式3-2（４・５月）'!P957&amp;'別紙様式3-2（４・５月）'!Q957&amp;"から"&amp;O955)</f>
        <v/>
      </c>
      <c r="AG955" s="654" t="str">
        <f>IF(OR(W955="",W955="―"),"",'別紙様式3-2（４・５月）'!O957&amp;'別紙様式3-2（４・５月）'!P957&amp;'別紙様式3-2（４・５月）'!Q957&amp;"から"&amp;W955)</f>
        <v/>
      </c>
    </row>
    <row r="956" spans="1:33" ht="24.9" customHeight="1">
      <c r="A956" s="592">
        <v>943</v>
      </c>
      <c r="B956" s="488" t="str">
        <f>IF(基本情報入力シート!C995="","",基本情報入力シート!C995)</f>
        <v/>
      </c>
      <c r="C956" s="488"/>
      <c r="D956" s="488"/>
      <c r="E956" s="488"/>
      <c r="F956" s="488"/>
      <c r="G956" s="488"/>
      <c r="H956" s="488"/>
      <c r="I956" s="488"/>
      <c r="J956" s="495" t="str">
        <f>IF(基本情報入力シート!M995="","",基本情報入力シート!M995)</f>
        <v/>
      </c>
      <c r="K956" s="495" t="str">
        <f>IF(基本情報入力シート!R995="","",基本情報入力シート!R995)</f>
        <v/>
      </c>
      <c r="L956" s="495" t="str">
        <f>IF(基本情報入力シート!W995="","",基本情報入力シート!W995)</f>
        <v/>
      </c>
      <c r="M956" s="503" t="str">
        <f>IF(基本情報入力シート!X995="","",基本情報入力シート!X995)</f>
        <v/>
      </c>
      <c r="N956" s="513" t="str">
        <f>IF(基本情報入力シート!Y995="","",基本情報入力シート!Y995)</f>
        <v/>
      </c>
      <c r="O956" s="606"/>
      <c r="P956" s="610"/>
      <c r="Q956" s="610"/>
      <c r="R956" s="614" t="e">
        <v>#N/A</v>
      </c>
      <c r="S956" s="618"/>
      <c r="T956" s="623"/>
      <c r="U956" s="623"/>
      <c r="V956" s="627" t="e">
        <v>#N/A</v>
      </c>
      <c r="W956" s="634"/>
      <c r="X956" s="638"/>
      <c r="Y956" s="614" t="e">
        <v>#N/A</v>
      </c>
      <c r="Z956" s="614"/>
      <c r="AA956" s="618"/>
      <c r="AB956" s="637"/>
      <c r="AC956" s="651" t="e">
        <v>#N/A</v>
      </c>
      <c r="AD956" s="653" t="str">
        <f t="shared" si="28"/>
        <v/>
      </c>
      <c r="AE956" s="583" t="str">
        <f t="shared" si="29"/>
        <v/>
      </c>
      <c r="AF956" s="654" t="str">
        <f>IF(O956="","",'別紙様式3-2（４・５月）'!O958&amp;'別紙様式3-2（４・５月）'!P958&amp;'別紙様式3-2（４・５月）'!Q958&amp;"から"&amp;O956)</f>
        <v/>
      </c>
      <c r="AG956" s="654" t="str">
        <f>IF(OR(W956="",W956="―"),"",'別紙様式3-2（４・５月）'!O958&amp;'別紙様式3-2（４・５月）'!P958&amp;'別紙様式3-2（４・５月）'!Q958&amp;"から"&amp;W956)</f>
        <v/>
      </c>
    </row>
    <row r="957" spans="1:33" ht="24.9" customHeight="1">
      <c r="A957" s="592">
        <v>944</v>
      </c>
      <c r="B957" s="488" t="str">
        <f>IF(基本情報入力シート!C996="","",基本情報入力シート!C996)</f>
        <v/>
      </c>
      <c r="C957" s="488"/>
      <c r="D957" s="488"/>
      <c r="E957" s="488"/>
      <c r="F957" s="488"/>
      <c r="G957" s="488"/>
      <c r="H957" s="488"/>
      <c r="I957" s="488"/>
      <c r="J957" s="495" t="str">
        <f>IF(基本情報入力シート!M996="","",基本情報入力シート!M996)</f>
        <v/>
      </c>
      <c r="K957" s="495" t="str">
        <f>IF(基本情報入力シート!R996="","",基本情報入力シート!R996)</f>
        <v/>
      </c>
      <c r="L957" s="495" t="str">
        <f>IF(基本情報入力シート!W996="","",基本情報入力シート!W996)</f>
        <v/>
      </c>
      <c r="M957" s="503" t="str">
        <f>IF(基本情報入力シート!X996="","",基本情報入力シート!X996)</f>
        <v/>
      </c>
      <c r="N957" s="513" t="str">
        <f>IF(基本情報入力シート!Y996="","",基本情報入力シート!Y996)</f>
        <v/>
      </c>
      <c r="O957" s="606"/>
      <c r="P957" s="610"/>
      <c r="Q957" s="610"/>
      <c r="R957" s="614" t="e">
        <v>#N/A</v>
      </c>
      <c r="S957" s="618"/>
      <c r="T957" s="623"/>
      <c r="U957" s="623"/>
      <c r="V957" s="627" t="e">
        <v>#N/A</v>
      </c>
      <c r="W957" s="634"/>
      <c r="X957" s="638"/>
      <c r="Y957" s="614" t="e">
        <v>#N/A</v>
      </c>
      <c r="Z957" s="614"/>
      <c r="AA957" s="618"/>
      <c r="AB957" s="637"/>
      <c r="AC957" s="651" t="e">
        <v>#N/A</v>
      </c>
      <c r="AD957" s="653" t="str">
        <f t="shared" si="28"/>
        <v/>
      </c>
      <c r="AE957" s="583" t="str">
        <f t="shared" si="29"/>
        <v/>
      </c>
      <c r="AF957" s="654" t="str">
        <f>IF(O957="","",'別紙様式3-2（４・５月）'!O959&amp;'別紙様式3-2（４・５月）'!P959&amp;'別紙様式3-2（４・５月）'!Q959&amp;"から"&amp;O957)</f>
        <v/>
      </c>
      <c r="AG957" s="654" t="str">
        <f>IF(OR(W957="",W957="―"),"",'別紙様式3-2（４・５月）'!O959&amp;'別紙様式3-2（４・５月）'!P959&amp;'別紙様式3-2（４・５月）'!Q959&amp;"から"&amp;W957)</f>
        <v/>
      </c>
    </row>
    <row r="958" spans="1:33" ht="24.9" customHeight="1">
      <c r="A958" s="592">
        <v>945</v>
      </c>
      <c r="B958" s="488" t="str">
        <f>IF(基本情報入力シート!C997="","",基本情報入力シート!C997)</f>
        <v/>
      </c>
      <c r="C958" s="488"/>
      <c r="D958" s="488"/>
      <c r="E958" s="488"/>
      <c r="F958" s="488"/>
      <c r="G958" s="488"/>
      <c r="H958" s="488"/>
      <c r="I958" s="488"/>
      <c r="J958" s="495" t="str">
        <f>IF(基本情報入力シート!M997="","",基本情報入力シート!M997)</f>
        <v/>
      </c>
      <c r="K958" s="495" t="str">
        <f>IF(基本情報入力シート!R997="","",基本情報入力シート!R997)</f>
        <v/>
      </c>
      <c r="L958" s="495" t="str">
        <f>IF(基本情報入力シート!W997="","",基本情報入力シート!W997)</f>
        <v/>
      </c>
      <c r="M958" s="503" t="str">
        <f>IF(基本情報入力シート!X997="","",基本情報入力シート!X997)</f>
        <v/>
      </c>
      <c r="N958" s="513" t="str">
        <f>IF(基本情報入力シート!Y997="","",基本情報入力シート!Y997)</f>
        <v/>
      </c>
      <c r="O958" s="606"/>
      <c r="P958" s="610"/>
      <c r="Q958" s="610"/>
      <c r="R958" s="614" t="e">
        <v>#N/A</v>
      </c>
      <c r="S958" s="618"/>
      <c r="T958" s="623"/>
      <c r="U958" s="623"/>
      <c r="V958" s="627" t="e">
        <v>#N/A</v>
      </c>
      <c r="W958" s="634"/>
      <c r="X958" s="638"/>
      <c r="Y958" s="614" t="e">
        <v>#N/A</v>
      </c>
      <c r="Z958" s="614"/>
      <c r="AA958" s="618"/>
      <c r="AB958" s="637"/>
      <c r="AC958" s="651" t="e">
        <v>#N/A</v>
      </c>
      <c r="AD958" s="653" t="str">
        <f t="shared" si="28"/>
        <v/>
      </c>
      <c r="AE958" s="583" t="str">
        <f t="shared" si="29"/>
        <v/>
      </c>
      <c r="AF958" s="654" t="str">
        <f>IF(O958="","",'別紙様式3-2（４・５月）'!O960&amp;'別紙様式3-2（４・５月）'!P960&amp;'別紙様式3-2（４・５月）'!Q960&amp;"から"&amp;O958)</f>
        <v/>
      </c>
      <c r="AG958" s="654" t="str">
        <f>IF(OR(W958="",W958="―"),"",'別紙様式3-2（４・５月）'!O960&amp;'別紙様式3-2（４・５月）'!P960&amp;'別紙様式3-2（４・５月）'!Q960&amp;"から"&amp;W958)</f>
        <v/>
      </c>
    </row>
    <row r="959" spans="1:33" ht="24.9" customHeight="1">
      <c r="A959" s="592">
        <v>946</v>
      </c>
      <c r="B959" s="488" t="str">
        <f>IF(基本情報入力シート!C998="","",基本情報入力シート!C998)</f>
        <v/>
      </c>
      <c r="C959" s="488"/>
      <c r="D959" s="488"/>
      <c r="E959" s="488"/>
      <c r="F959" s="488"/>
      <c r="G959" s="488"/>
      <c r="H959" s="488"/>
      <c r="I959" s="488"/>
      <c r="J959" s="495" t="str">
        <f>IF(基本情報入力シート!M998="","",基本情報入力シート!M998)</f>
        <v/>
      </c>
      <c r="K959" s="495" t="str">
        <f>IF(基本情報入力シート!R998="","",基本情報入力シート!R998)</f>
        <v/>
      </c>
      <c r="L959" s="495" t="str">
        <f>IF(基本情報入力シート!W998="","",基本情報入力シート!W998)</f>
        <v/>
      </c>
      <c r="M959" s="503" t="str">
        <f>IF(基本情報入力シート!X998="","",基本情報入力シート!X998)</f>
        <v/>
      </c>
      <c r="N959" s="513" t="str">
        <f>IF(基本情報入力シート!Y998="","",基本情報入力シート!Y998)</f>
        <v/>
      </c>
      <c r="O959" s="606"/>
      <c r="P959" s="610"/>
      <c r="Q959" s="610"/>
      <c r="R959" s="614" t="e">
        <v>#N/A</v>
      </c>
      <c r="S959" s="618"/>
      <c r="T959" s="623"/>
      <c r="U959" s="623"/>
      <c r="V959" s="627" t="e">
        <v>#N/A</v>
      </c>
      <c r="W959" s="634"/>
      <c r="X959" s="638"/>
      <c r="Y959" s="614" t="e">
        <v>#N/A</v>
      </c>
      <c r="Z959" s="614"/>
      <c r="AA959" s="618"/>
      <c r="AB959" s="637"/>
      <c r="AC959" s="651" t="e">
        <v>#N/A</v>
      </c>
      <c r="AD959" s="653" t="str">
        <f t="shared" si="28"/>
        <v/>
      </c>
      <c r="AE959" s="583" t="str">
        <f t="shared" si="29"/>
        <v/>
      </c>
      <c r="AF959" s="654" t="str">
        <f>IF(O959="","",'別紙様式3-2（４・５月）'!O961&amp;'別紙様式3-2（４・５月）'!P961&amp;'別紙様式3-2（４・５月）'!Q961&amp;"から"&amp;O959)</f>
        <v/>
      </c>
      <c r="AG959" s="654" t="str">
        <f>IF(OR(W959="",W959="―"),"",'別紙様式3-2（４・５月）'!O961&amp;'別紙様式3-2（４・５月）'!P961&amp;'別紙様式3-2（４・５月）'!Q961&amp;"から"&amp;W959)</f>
        <v/>
      </c>
    </row>
    <row r="960" spans="1:33" ht="24.9" customHeight="1">
      <c r="A960" s="592">
        <v>947</v>
      </c>
      <c r="B960" s="488" t="str">
        <f>IF(基本情報入力シート!C999="","",基本情報入力シート!C999)</f>
        <v/>
      </c>
      <c r="C960" s="488"/>
      <c r="D960" s="488"/>
      <c r="E960" s="488"/>
      <c r="F960" s="488"/>
      <c r="G960" s="488"/>
      <c r="H960" s="488"/>
      <c r="I960" s="488"/>
      <c r="J960" s="495" t="str">
        <f>IF(基本情報入力シート!M999="","",基本情報入力シート!M999)</f>
        <v/>
      </c>
      <c r="K960" s="495" t="str">
        <f>IF(基本情報入力シート!R999="","",基本情報入力シート!R999)</f>
        <v/>
      </c>
      <c r="L960" s="495" t="str">
        <f>IF(基本情報入力シート!W999="","",基本情報入力シート!W999)</f>
        <v/>
      </c>
      <c r="M960" s="503" t="str">
        <f>IF(基本情報入力シート!X999="","",基本情報入力シート!X999)</f>
        <v/>
      </c>
      <c r="N960" s="513" t="str">
        <f>IF(基本情報入力シート!Y999="","",基本情報入力シート!Y999)</f>
        <v/>
      </c>
      <c r="O960" s="606"/>
      <c r="P960" s="610"/>
      <c r="Q960" s="610"/>
      <c r="R960" s="614" t="e">
        <v>#N/A</v>
      </c>
      <c r="S960" s="618"/>
      <c r="T960" s="623"/>
      <c r="U960" s="623"/>
      <c r="V960" s="627" t="e">
        <v>#N/A</v>
      </c>
      <c r="W960" s="634"/>
      <c r="X960" s="638"/>
      <c r="Y960" s="614" t="e">
        <v>#N/A</v>
      </c>
      <c r="Z960" s="614"/>
      <c r="AA960" s="618"/>
      <c r="AB960" s="637"/>
      <c r="AC960" s="651" t="e">
        <v>#N/A</v>
      </c>
      <c r="AD960" s="653" t="str">
        <f t="shared" si="28"/>
        <v/>
      </c>
      <c r="AE960" s="583" t="str">
        <f t="shared" si="29"/>
        <v/>
      </c>
      <c r="AF960" s="654" t="str">
        <f>IF(O960="","",'別紙様式3-2（４・５月）'!O962&amp;'別紙様式3-2（４・５月）'!P962&amp;'別紙様式3-2（４・５月）'!Q962&amp;"から"&amp;O960)</f>
        <v/>
      </c>
      <c r="AG960" s="654" t="str">
        <f>IF(OR(W960="",W960="―"),"",'別紙様式3-2（４・５月）'!O962&amp;'別紙様式3-2（４・５月）'!P962&amp;'別紙様式3-2（４・５月）'!Q962&amp;"から"&amp;W960)</f>
        <v/>
      </c>
    </row>
    <row r="961" spans="1:33" ht="24.9" customHeight="1">
      <c r="A961" s="592">
        <v>948</v>
      </c>
      <c r="B961" s="488" t="str">
        <f>IF(基本情報入力シート!C1000="","",基本情報入力シート!C1000)</f>
        <v/>
      </c>
      <c r="C961" s="488"/>
      <c r="D961" s="488"/>
      <c r="E961" s="488"/>
      <c r="F961" s="488"/>
      <c r="G961" s="488"/>
      <c r="H961" s="488"/>
      <c r="I961" s="488"/>
      <c r="J961" s="495" t="str">
        <f>IF(基本情報入力シート!M1000="","",基本情報入力シート!M1000)</f>
        <v/>
      </c>
      <c r="K961" s="495" t="str">
        <f>IF(基本情報入力シート!R1000="","",基本情報入力シート!R1000)</f>
        <v/>
      </c>
      <c r="L961" s="495" t="str">
        <f>IF(基本情報入力シート!W1000="","",基本情報入力シート!W1000)</f>
        <v/>
      </c>
      <c r="M961" s="503" t="str">
        <f>IF(基本情報入力シート!X1000="","",基本情報入力シート!X1000)</f>
        <v/>
      </c>
      <c r="N961" s="513" t="str">
        <f>IF(基本情報入力シート!Y1000="","",基本情報入力シート!Y1000)</f>
        <v/>
      </c>
      <c r="O961" s="606"/>
      <c r="P961" s="610"/>
      <c r="Q961" s="610"/>
      <c r="R961" s="614" t="e">
        <v>#N/A</v>
      </c>
      <c r="S961" s="618"/>
      <c r="T961" s="623"/>
      <c r="U961" s="623"/>
      <c r="V961" s="627" t="e">
        <v>#N/A</v>
      </c>
      <c r="W961" s="634"/>
      <c r="X961" s="638"/>
      <c r="Y961" s="614" t="e">
        <v>#N/A</v>
      </c>
      <c r="Z961" s="614"/>
      <c r="AA961" s="618"/>
      <c r="AB961" s="637"/>
      <c r="AC961" s="651" t="e">
        <v>#N/A</v>
      </c>
      <c r="AD961" s="653" t="str">
        <f t="shared" si="28"/>
        <v/>
      </c>
      <c r="AE961" s="583" t="str">
        <f t="shared" si="29"/>
        <v/>
      </c>
      <c r="AF961" s="654" t="str">
        <f>IF(O961="","",'別紙様式3-2（４・５月）'!O963&amp;'別紙様式3-2（４・５月）'!P963&amp;'別紙様式3-2（４・５月）'!Q963&amp;"から"&amp;O961)</f>
        <v/>
      </c>
      <c r="AG961" s="654" t="str">
        <f>IF(OR(W961="",W961="―"),"",'別紙様式3-2（４・５月）'!O963&amp;'別紙様式3-2（４・５月）'!P963&amp;'別紙様式3-2（４・５月）'!Q963&amp;"から"&amp;W961)</f>
        <v/>
      </c>
    </row>
    <row r="962" spans="1:33" ht="24.9" customHeight="1">
      <c r="A962" s="592">
        <v>949</v>
      </c>
      <c r="B962" s="488" t="str">
        <f>IF(基本情報入力シート!C1001="","",基本情報入力シート!C1001)</f>
        <v/>
      </c>
      <c r="C962" s="488"/>
      <c r="D962" s="488"/>
      <c r="E962" s="488"/>
      <c r="F962" s="488"/>
      <c r="G962" s="488"/>
      <c r="H962" s="488"/>
      <c r="I962" s="488"/>
      <c r="J962" s="495" t="str">
        <f>IF(基本情報入力シート!M1001="","",基本情報入力シート!M1001)</f>
        <v/>
      </c>
      <c r="K962" s="495" t="str">
        <f>IF(基本情報入力シート!R1001="","",基本情報入力シート!R1001)</f>
        <v/>
      </c>
      <c r="L962" s="495" t="str">
        <f>IF(基本情報入力シート!W1001="","",基本情報入力シート!W1001)</f>
        <v/>
      </c>
      <c r="M962" s="503" t="str">
        <f>IF(基本情報入力シート!X1001="","",基本情報入力シート!X1001)</f>
        <v/>
      </c>
      <c r="N962" s="513" t="str">
        <f>IF(基本情報入力シート!Y1001="","",基本情報入力シート!Y1001)</f>
        <v/>
      </c>
      <c r="O962" s="606"/>
      <c r="P962" s="610"/>
      <c r="Q962" s="610"/>
      <c r="R962" s="614" t="e">
        <v>#N/A</v>
      </c>
      <c r="S962" s="618"/>
      <c r="T962" s="623"/>
      <c r="U962" s="623"/>
      <c r="V962" s="627" t="e">
        <v>#N/A</v>
      </c>
      <c r="W962" s="634"/>
      <c r="X962" s="638"/>
      <c r="Y962" s="614" t="e">
        <v>#N/A</v>
      </c>
      <c r="Z962" s="614"/>
      <c r="AA962" s="618"/>
      <c r="AB962" s="637"/>
      <c r="AC962" s="651" t="e">
        <v>#N/A</v>
      </c>
      <c r="AD962" s="653" t="str">
        <f t="shared" si="28"/>
        <v/>
      </c>
      <c r="AE962" s="583" t="str">
        <f t="shared" si="29"/>
        <v/>
      </c>
      <c r="AF962" s="654" t="str">
        <f>IF(O962="","",'別紙様式3-2（４・５月）'!O964&amp;'別紙様式3-2（４・５月）'!P964&amp;'別紙様式3-2（４・５月）'!Q964&amp;"から"&amp;O962)</f>
        <v/>
      </c>
      <c r="AG962" s="654" t="str">
        <f>IF(OR(W962="",W962="―"),"",'別紙様式3-2（４・５月）'!O964&amp;'別紙様式3-2（４・５月）'!P964&amp;'別紙様式3-2（４・５月）'!Q964&amp;"から"&amp;W962)</f>
        <v/>
      </c>
    </row>
    <row r="963" spans="1:33" ht="24.9" customHeight="1">
      <c r="A963" s="592">
        <v>950</v>
      </c>
      <c r="B963" s="488" t="str">
        <f>IF(基本情報入力シート!C1002="","",基本情報入力シート!C1002)</f>
        <v/>
      </c>
      <c r="C963" s="488"/>
      <c r="D963" s="488"/>
      <c r="E963" s="488"/>
      <c r="F963" s="488"/>
      <c r="G963" s="488"/>
      <c r="H963" s="488"/>
      <c r="I963" s="488"/>
      <c r="J963" s="495" t="str">
        <f>IF(基本情報入力シート!M1002="","",基本情報入力シート!M1002)</f>
        <v/>
      </c>
      <c r="K963" s="495" t="str">
        <f>IF(基本情報入力シート!R1002="","",基本情報入力シート!R1002)</f>
        <v/>
      </c>
      <c r="L963" s="495" t="str">
        <f>IF(基本情報入力シート!W1002="","",基本情報入力シート!W1002)</f>
        <v/>
      </c>
      <c r="M963" s="503" t="str">
        <f>IF(基本情報入力シート!X1002="","",基本情報入力シート!X1002)</f>
        <v/>
      </c>
      <c r="N963" s="513" t="str">
        <f>IF(基本情報入力シート!Y1002="","",基本情報入力シート!Y1002)</f>
        <v/>
      </c>
      <c r="O963" s="606"/>
      <c r="P963" s="610"/>
      <c r="Q963" s="610"/>
      <c r="R963" s="614" t="e">
        <v>#N/A</v>
      </c>
      <c r="S963" s="618"/>
      <c r="T963" s="623"/>
      <c r="U963" s="623"/>
      <c r="V963" s="627" t="e">
        <v>#N/A</v>
      </c>
      <c r="W963" s="634"/>
      <c r="X963" s="638"/>
      <c r="Y963" s="614" t="e">
        <v>#N/A</v>
      </c>
      <c r="Z963" s="614"/>
      <c r="AA963" s="618"/>
      <c r="AB963" s="637"/>
      <c r="AC963" s="651" t="e">
        <v>#N/A</v>
      </c>
      <c r="AD963" s="653" t="str">
        <f t="shared" si="28"/>
        <v/>
      </c>
      <c r="AE963" s="583" t="str">
        <f t="shared" si="29"/>
        <v/>
      </c>
      <c r="AF963" s="654" t="str">
        <f>IF(O963="","",'別紙様式3-2（４・５月）'!O965&amp;'別紙様式3-2（４・５月）'!P965&amp;'別紙様式3-2（４・５月）'!Q965&amp;"から"&amp;O963)</f>
        <v/>
      </c>
      <c r="AG963" s="654" t="str">
        <f>IF(OR(W963="",W963="―"),"",'別紙様式3-2（４・５月）'!O965&amp;'別紙様式3-2（４・５月）'!P965&amp;'別紙様式3-2（４・５月）'!Q965&amp;"から"&amp;W963)</f>
        <v/>
      </c>
    </row>
    <row r="964" spans="1:33" ht="24.9" customHeight="1">
      <c r="A964" s="592">
        <v>951</v>
      </c>
      <c r="B964" s="488" t="str">
        <f>IF(基本情報入力シート!C1003="","",基本情報入力シート!C1003)</f>
        <v/>
      </c>
      <c r="C964" s="488"/>
      <c r="D964" s="488"/>
      <c r="E964" s="488"/>
      <c r="F964" s="488"/>
      <c r="G964" s="488"/>
      <c r="H964" s="488"/>
      <c r="I964" s="488"/>
      <c r="J964" s="495" t="str">
        <f>IF(基本情報入力シート!M1003="","",基本情報入力シート!M1003)</f>
        <v/>
      </c>
      <c r="K964" s="495" t="str">
        <f>IF(基本情報入力シート!R1003="","",基本情報入力シート!R1003)</f>
        <v/>
      </c>
      <c r="L964" s="495" t="str">
        <f>IF(基本情報入力シート!W1003="","",基本情報入力シート!W1003)</f>
        <v/>
      </c>
      <c r="M964" s="503" t="str">
        <f>IF(基本情報入力シート!X1003="","",基本情報入力シート!X1003)</f>
        <v/>
      </c>
      <c r="N964" s="513" t="str">
        <f>IF(基本情報入力シート!Y1003="","",基本情報入力シート!Y1003)</f>
        <v/>
      </c>
      <c r="O964" s="606"/>
      <c r="P964" s="610"/>
      <c r="Q964" s="610"/>
      <c r="R964" s="614" t="e">
        <v>#N/A</v>
      </c>
      <c r="S964" s="618"/>
      <c r="T964" s="623"/>
      <c r="U964" s="623"/>
      <c r="V964" s="627" t="e">
        <v>#N/A</v>
      </c>
      <c r="W964" s="634"/>
      <c r="X964" s="638"/>
      <c r="Y964" s="614" t="e">
        <v>#N/A</v>
      </c>
      <c r="Z964" s="614"/>
      <c r="AA964" s="618"/>
      <c r="AB964" s="637"/>
      <c r="AC964" s="651" t="e">
        <v>#N/A</v>
      </c>
      <c r="AD964" s="653" t="str">
        <f t="shared" si="28"/>
        <v/>
      </c>
      <c r="AE964" s="583" t="str">
        <f t="shared" si="29"/>
        <v/>
      </c>
      <c r="AF964" s="654" t="str">
        <f>IF(O964="","",'別紙様式3-2（４・５月）'!O966&amp;'別紙様式3-2（４・５月）'!P966&amp;'別紙様式3-2（４・５月）'!Q966&amp;"から"&amp;O964)</f>
        <v/>
      </c>
      <c r="AG964" s="654" t="str">
        <f>IF(OR(W964="",W964="―"),"",'別紙様式3-2（４・５月）'!O966&amp;'別紙様式3-2（４・５月）'!P966&amp;'別紙様式3-2（４・５月）'!Q966&amp;"から"&amp;W964)</f>
        <v/>
      </c>
    </row>
    <row r="965" spans="1:33" ht="24.9" customHeight="1">
      <c r="A965" s="592">
        <v>952</v>
      </c>
      <c r="B965" s="488" t="str">
        <f>IF(基本情報入力シート!C1004="","",基本情報入力シート!C1004)</f>
        <v/>
      </c>
      <c r="C965" s="488"/>
      <c r="D965" s="488"/>
      <c r="E965" s="488"/>
      <c r="F965" s="488"/>
      <c r="G965" s="488"/>
      <c r="H965" s="488"/>
      <c r="I965" s="488"/>
      <c r="J965" s="495" t="str">
        <f>IF(基本情報入力シート!M1004="","",基本情報入力シート!M1004)</f>
        <v/>
      </c>
      <c r="K965" s="495" t="str">
        <f>IF(基本情報入力シート!R1004="","",基本情報入力シート!R1004)</f>
        <v/>
      </c>
      <c r="L965" s="495" t="str">
        <f>IF(基本情報入力シート!W1004="","",基本情報入力シート!W1004)</f>
        <v/>
      </c>
      <c r="M965" s="503" t="str">
        <f>IF(基本情報入力シート!X1004="","",基本情報入力シート!X1004)</f>
        <v/>
      </c>
      <c r="N965" s="513" t="str">
        <f>IF(基本情報入力シート!Y1004="","",基本情報入力シート!Y1004)</f>
        <v/>
      </c>
      <c r="O965" s="606"/>
      <c r="P965" s="610"/>
      <c r="Q965" s="610"/>
      <c r="R965" s="614" t="e">
        <v>#N/A</v>
      </c>
      <c r="S965" s="618"/>
      <c r="T965" s="623"/>
      <c r="U965" s="623"/>
      <c r="V965" s="627" t="e">
        <v>#N/A</v>
      </c>
      <c r="W965" s="634"/>
      <c r="X965" s="638"/>
      <c r="Y965" s="614" t="e">
        <v>#N/A</v>
      </c>
      <c r="Z965" s="614"/>
      <c r="AA965" s="618"/>
      <c r="AB965" s="637"/>
      <c r="AC965" s="651" t="e">
        <v>#N/A</v>
      </c>
      <c r="AD965" s="653" t="str">
        <f t="shared" si="28"/>
        <v/>
      </c>
      <c r="AE965" s="583" t="str">
        <f t="shared" si="29"/>
        <v/>
      </c>
      <c r="AF965" s="654" t="str">
        <f>IF(O965="","",'別紙様式3-2（４・５月）'!O967&amp;'別紙様式3-2（４・５月）'!P967&amp;'別紙様式3-2（４・５月）'!Q967&amp;"から"&amp;O965)</f>
        <v/>
      </c>
      <c r="AG965" s="654" t="str">
        <f>IF(OR(W965="",W965="―"),"",'別紙様式3-2（４・５月）'!O967&amp;'別紙様式3-2（４・５月）'!P967&amp;'別紙様式3-2（４・５月）'!Q967&amp;"から"&amp;W965)</f>
        <v/>
      </c>
    </row>
    <row r="966" spans="1:33" ht="24.9" customHeight="1">
      <c r="A966" s="592">
        <v>953</v>
      </c>
      <c r="B966" s="488" t="str">
        <f>IF(基本情報入力シート!C1005="","",基本情報入力シート!C1005)</f>
        <v/>
      </c>
      <c r="C966" s="488"/>
      <c r="D966" s="488"/>
      <c r="E966" s="488"/>
      <c r="F966" s="488"/>
      <c r="G966" s="488"/>
      <c r="H966" s="488"/>
      <c r="I966" s="488"/>
      <c r="J966" s="495" t="str">
        <f>IF(基本情報入力シート!M1005="","",基本情報入力シート!M1005)</f>
        <v/>
      </c>
      <c r="K966" s="495" t="str">
        <f>IF(基本情報入力シート!R1005="","",基本情報入力シート!R1005)</f>
        <v/>
      </c>
      <c r="L966" s="495" t="str">
        <f>IF(基本情報入力シート!W1005="","",基本情報入力シート!W1005)</f>
        <v/>
      </c>
      <c r="M966" s="503" t="str">
        <f>IF(基本情報入力シート!X1005="","",基本情報入力シート!X1005)</f>
        <v/>
      </c>
      <c r="N966" s="513" t="str">
        <f>IF(基本情報入力シート!Y1005="","",基本情報入力シート!Y1005)</f>
        <v/>
      </c>
      <c r="O966" s="606"/>
      <c r="P966" s="610"/>
      <c r="Q966" s="610"/>
      <c r="R966" s="614" t="e">
        <v>#N/A</v>
      </c>
      <c r="S966" s="618"/>
      <c r="T966" s="623"/>
      <c r="U966" s="623"/>
      <c r="V966" s="627" t="e">
        <v>#N/A</v>
      </c>
      <c r="W966" s="634"/>
      <c r="X966" s="638"/>
      <c r="Y966" s="614" t="e">
        <v>#N/A</v>
      </c>
      <c r="Z966" s="614"/>
      <c r="AA966" s="618"/>
      <c r="AB966" s="637"/>
      <c r="AC966" s="651" t="e">
        <v>#N/A</v>
      </c>
      <c r="AD966" s="653" t="str">
        <f t="shared" si="28"/>
        <v/>
      </c>
      <c r="AE966" s="583" t="str">
        <f t="shared" si="29"/>
        <v/>
      </c>
      <c r="AF966" s="654" t="str">
        <f>IF(O966="","",'別紙様式3-2（４・５月）'!O968&amp;'別紙様式3-2（４・５月）'!P968&amp;'別紙様式3-2（４・５月）'!Q968&amp;"から"&amp;O966)</f>
        <v/>
      </c>
      <c r="AG966" s="654" t="str">
        <f>IF(OR(W966="",W966="―"),"",'別紙様式3-2（４・５月）'!O968&amp;'別紙様式3-2（４・５月）'!P968&amp;'別紙様式3-2（４・５月）'!Q968&amp;"から"&amp;W966)</f>
        <v/>
      </c>
    </row>
    <row r="967" spans="1:33" ht="24.9" customHeight="1">
      <c r="A967" s="592">
        <v>954</v>
      </c>
      <c r="B967" s="488" t="str">
        <f>IF(基本情報入力シート!C1006="","",基本情報入力シート!C1006)</f>
        <v/>
      </c>
      <c r="C967" s="488"/>
      <c r="D967" s="488"/>
      <c r="E967" s="488"/>
      <c r="F967" s="488"/>
      <c r="G967" s="488"/>
      <c r="H967" s="488"/>
      <c r="I967" s="488"/>
      <c r="J967" s="495" t="str">
        <f>IF(基本情報入力シート!M1006="","",基本情報入力シート!M1006)</f>
        <v/>
      </c>
      <c r="K967" s="495" t="str">
        <f>IF(基本情報入力シート!R1006="","",基本情報入力シート!R1006)</f>
        <v/>
      </c>
      <c r="L967" s="495" t="str">
        <f>IF(基本情報入力シート!W1006="","",基本情報入力シート!W1006)</f>
        <v/>
      </c>
      <c r="M967" s="503" t="str">
        <f>IF(基本情報入力シート!X1006="","",基本情報入力シート!X1006)</f>
        <v/>
      </c>
      <c r="N967" s="513" t="str">
        <f>IF(基本情報入力シート!Y1006="","",基本情報入力シート!Y1006)</f>
        <v/>
      </c>
      <c r="O967" s="606"/>
      <c r="P967" s="610"/>
      <c r="Q967" s="610"/>
      <c r="R967" s="614" t="e">
        <v>#N/A</v>
      </c>
      <c r="S967" s="618"/>
      <c r="T967" s="623"/>
      <c r="U967" s="623"/>
      <c r="V967" s="627" t="e">
        <v>#N/A</v>
      </c>
      <c r="W967" s="634"/>
      <c r="X967" s="638"/>
      <c r="Y967" s="614" t="e">
        <v>#N/A</v>
      </c>
      <c r="Z967" s="614"/>
      <c r="AA967" s="618"/>
      <c r="AB967" s="637"/>
      <c r="AC967" s="651" t="e">
        <v>#N/A</v>
      </c>
      <c r="AD967" s="653" t="str">
        <f t="shared" si="28"/>
        <v/>
      </c>
      <c r="AE967" s="583" t="str">
        <f t="shared" si="29"/>
        <v/>
      </c>
      <c r="AF967" s="654" t="str">
        <f>IF(O967="","",'別紙様式3-2（４・５月）'!O969&amp;'別紙様式3-2（４・５月）'!P969&amp;'別紙様式3-2（４・５月）'!Q969&amp;"から"&amp;O967)</f>
        <v/>
      </c>
      <c r="AG967" s="654" t="str">
        <f>IF(OR(W967="",W967="―"),"",'別紙様式3-2（４・５月）'!O969&amp;'別紙様式3-2（４・５月）'!P969&amp;'別紙様式3-2（４・５月）'!Q969&amp;"から"&amp;W967)</f>
        <v/>
      </c>
    </row>
    <row r="968" spans="1:33" ht="24.9" customHeight="1">
      <c r="A968" s="592">
        <v>955</v>
      </c>
      <c r="B968" s="488" t="str">
        <f>IF(基本情報入力シート!C1007="","",基本情報入力シート!C1007)</f>
        <v/>
      </c>
      <c r="C968" s="488"/>
      <c r="D968" s="488"/>
      <c r="E968" s="488"/>
      <c r="F968" s="488"/>
      <c r="G968" s="488"/>
      <c r="H968" s="488"/>
      <c r="I968" s="488"/>
      <c r="J968" s="495" t="str">
        <f>IF(基本情報入力シート!M1007="","",基本情報入力シート!M1007)</f>
        <v/>
      </c>
      <c r="K968" s="495" t="str">
        <f>IF(基本情報入力シート!R1007="","",基本情報入力シート!R1007)</f>
        <v/>
      </c>
      <c r="L968" s="495" t="str">
        <f>IF(基本情報入力シート!W1007="","",基本情報入力シート!W1007)</f>
        <v/>
      </c>
      <c r="M968" s="503" t="str">
        <f>IF(基本情報入力シート!X1007="","",基本情報入力シート!X1007)</f>
        <v/>
      </c>
      <c r="N968" s="513" t="str">
        <f>IF(基本情報入力シート!Y1007="","",基本情報入力シート!Y1007)</f>
        <v/>
      </c>
      <c r="O968" s="606"/>
      <c r="P968" s="610"/>
      <c r="Q968" s="610"/>
      <c r="R968" s="614" t="e">
        <v>#N/A</v>
      </c>
      <c r="S968" s="618"/>
      <c r="T968" s="623"/>
      <c r="U968" s="623"/>
      <c r="V968" s="627" t="e">
        <v>#N/A</v>
      </c>
      <c r="W968" s="634"/>
      <c r="X968" s="638"/>
      <c r="Y968" s="614" t="e">
        <v>#N/A</v>
      </c>
      <c r="Z968" s="614"/>
      <c r="AA968" s="618"/>
      <c r="AB968" s="637"/>
      <c r="AC968" s="651" t="e">
        <v>#N/A</v>
      </c>
      <c r="AD968" s="653" t="str">
        <f t="shared" si="28"/>
        <v/>
      </c>
      <c r="AE968" s="583" t="str">
        <f t="shared" si="29"/>
        <v/>
      </c>
      <c r="AF968" s="654" t="str">
        <f>IF(O968="","",'別紙様式3-2（４・５月）'!O970&amp;'別紙様式3-2（４・５月）'!P970&amp;'別紙様式3-2（４・５月）'!Q970&amp;"から"&amp;O968)</f>
        <v/>
      </c>
      <c r="AG968" s="654" t="str">
        <f>IF(OR(W968="",W968="―"),"",'別紙様式3-2（４・５月）'!O970&amp;'別紙様式3-2（４・５月）'!P970&amp;'別紙様式3-2（４・５月）'!Q970&amp;"から"&amp;W968)</f>
        <v/>
      </c>
    </row>
    <row r="969" spans="1:33" ht="24.9" customHeight="1">
      <c r="A969" s="592">
        <v>956</v>
      </c>
      <c r="B969" s="488" t="str">
        <f>IF(基本情報入力シート!C1008="","",基本情報入力シート!C1008)</f>
        <v/>
      </c>
      <c r="C969" s="488"/>
      <c r="D969" s="488"/>
      <c r="E969" s="488"/>
      <c r="F969" s="488"/>
      <c r="G969" s="488"/>
      <c r="H969" s="488"/>
      <c r="I969" s="488"/>
      <c r="J969" s="495" t="str">
        <f>IF(基本情報入力シート!M1008="","",基本情報入力シート!M1008)</f>
        <v/>
      </c>
      <c r="K969" s="495" t="str">
        <f>IF(基本情報入力シート!R1008="","",基本情報入力シート!R1008)</f>
        <v/>
      </c>
      <c r="L969" s="495" t="str">
        <f>IF(基本情報入力シート!W1008="","",基本情報入力シート!W1008)</f>
        <v/>
      </c>
      <c r="M969" s="503" t="str">
        <f>IF(基本情報入力シート!X1008="","",基本情報入力シート!X1008)</f>
        <v/>
      </c>
      <c r="N969" s="513" t="str">
        <f>IF(基本情報入力シート!Y1008="","",基本情報入力シート!Y1008)</f>
        <v/>
      </c>
      <c r="O969" s="606"/>
      <c r="P969" s="610"/>
      <c r="Q969" s="610"/>
      <c r="R969" s="614" t="e">
        <v>#N/A</v>
      </c>
      <c r="S969" s="618"/>
      <c r="T969" s="623"/>
      <c r="U969" s="623"/>
      <c r="V969" s="627" t="e">
        <v>#N/A</v>
      </c>
      <c r="W969" s="634"/>
      <c r="X969" s="638"/>
      <c r="Y969" s="614" t="e">
        <v>#N/A</v>
      </c>
      <c r="Z969" s="614"/>
      <c r="AA969" s="618"/>
      <c r="AB969" s="637"/>
      <c r="AC969" s="651" t="e">
        <v>#N/A</v>
      </c>
      <c r="AD969" s="653" t="str">
        <f t="shared" si="28"/>
        <v/>
      </c>
      <c r="AE969" s="583" t="str">
        <f t="shared" si="29"/>
        <v/>
      </c>
      <c r="AF969" s="654" t="str">
        <f>IF(O969="","",'別紙様式3-2（４・５月）'!O971&amp;'別紙様式3-2（４・５月）'!P971&amp;'別紙様式3-2（４・５月）'!Q971&amp;"から"&amp;O969)</f>
        <v/>
      </c>
      <c r="AG969" s="654" t="str">
        <f>IF(OR(W969="",W969="―"),"",'別紙様式3-2（４・５月）'!O971&amp;'別紙様式3-2（４・５月）'!P971&amp;'別紙様式3-2（４・５月）'!Q971&amp;"から"&amp;W969)</f>
        <v/>
      </c>
    </row>
    <row r="970" spans="1:33" ht="24.9" customHeight="1">
      <c r="A970" s="592">
        <v>957</v>
      </c>
      <c r="B970" s="488" t="str">
        <f>IF(基本情報入力シート!C1009="","",基本情報入力シート!C1009)</f>
        <v/>
      </c>
      <c r="C970" s="488"/>
      <c r="D970" s="488"/>
      <c r="E970" s="488"/>
      <c r="F970" s="488"/>
      <c r="G970" s="488"/>
      <c r="H970" s="488"/>
      <c r="I970" s="488"/>
      <c r="J970" s="495" t="str">
        <f>IF(基本情報入力シート!M1009="","",基本情報入力シート!M1009)</f>
        <v/>
      </c>
      <c r="K970" s="495" t="str">
        <f>IF(基本情報入力シート!R1009="","",基本情報入力シート!R1009)</f>
        <v/>
      </c>
      <c r="L970" s="495" t="str">
        <f>IF(基本情報入力シート!W1009="","",基本情報入力シート!W1009)</f>
        <v/>
      </c>
      <c r="M970" s="503" t="str">
        <f>IF(基本情報入力シート!X1009="","",基本情報入力シート!X1009)</f>
        <v/>
      </c>
      <c r="N970" s="513" t="str">
        <f>IF(基本情報入力シート!Y1009="","",基本情報入力シート!Y1009)</f>
        <v/>
      </c>
      <c r="O970" s="606"/>
      <c r="P970" s="610"/>
      <c r="Q970" s="610"/>
      <c r="R970" s="614" t="e">
        <v>#N/A</v>
      </c>
      <c r="S970" s="618"/>
      <c r="T970" s="623"/>
      <c r="U970" s="623"/>
      <c r="V970" s="627" t="e">
        <v>#N/A</v>
      </c>
      <c r="W970" s="634"/>
      <c r="X970" s="638"/>
      <c r="Y970" s="614" t="e">
        <v>#N/A</v>
      </c>
      <c r="Z970" s="614"/>
      <c r="AA970" s="618"/>
      <c r="AB970" s="637"/>
      <c r="AC970" s="651" t="e">
        <v>#N/A</v>
      </c>
      <c r="AD970" s="653" t="str">
        <f t="shared" si="28"/>
        <v/>
      </c>
      <c r="AE970" s="583" t="str">
        <f t="shared" si="29"/>
        <v/>
      </c>
      <c r="AF970" s="654" t="str">
        <f>IF(O970="","",'別紙様式3-2（４・５月）'!O972&amp;'別紙様式3-2（４・５月）'!P972&amp;'別紙様式3-2（４・５月）'!Q972&amp;"から"&amp;O970)</f>
        <v/>
      </c>
      <c r="AG970" s="654" t="str">
        <f>IF(OR(W970="",W970="―"),"",'別紙様式3-2（４・５月）'!O972&amp;'別紙様式3-2（４・５月）'!P972&amp;'別紙様式3-2（４・５月）'!Q972&amp;"から"&amp;W970)</f>
        <v/>
      </c>
    </row>
    <row r="971" spans="1:33" ht="24.9" customHeight="1">
      <c r="A971" s="592">
        <v>958</v>
      </c>
      <c r="B971" s="488" t="str">
        <f>IF(基本情報入力シート!C1010="","",基本情報入力シート!C1010)</f>
        <v/>
      </c>
      <c r="C971" s="488"/>
      <c r="D971" s="488"/>
      <c r="E971" s="488"/>
      <c r="F971" s="488"/>
      <c r="G971" s="488"/>
      <c r="H971" s="488"/>
      <c r="I971" s="488"/>
      <c r="J971" s="495" t="str">
        <f>IF(基本情報入力シート!M1010="","",基本情報入力シート!M1010)</f>
        <v/>
      </c>
      <c r="K971" s="495" t="str">
        <f>IF(基本情報入力シート!R1010="","",基本情報入力シート!R1010)</f>
        <v/>
      </c>
      <c r="L971" s="495" t="str">
        <f>IF(基本情報入力シート!W1010="","",基本情報入力シート!W1010)</f>
        <v/>
      </c>
      <c r="M971" s="503" t="str">
        <f>IF(基本情報入力シート!X1010="","",基本情報入力シート!X1010)</f>
        <v/>
      </c>
      <c r="N971" s="513" t="str">
        <f>IF(基本情報入力シート!Y1010="","",基本情報入力シート!Y1010)</f>
        <v/>
      </c>
      <c r="O971" s="606"/>
      <c r="P971" s="610"/>
      <c r="Q971" s="610"/>
      <c r="R971" s="614" t="e">
        <v>#N/A</v>
      </c>
      <c r="S971" s="618"/>
      <c r="T971" s="623"/>
      <c r="U971" s="623"/>
      <c r="V971" s="627" t="e">
        <v>#N/A</v>
      </c>
      <c r="W971" s="634"/>
      <c r="X971" s="638"/>
      <c r="Y971" s="614" t="e">
        <v>#N/A</v>
      </c>
      <c r="Z971" s="614"/>
      <c r="AA971" s="618"/>
      <c r="AB971" s="637"/>
      <c r="AC971" s="651" t="e">
        <v>#N/A</v>
      </c>
      <c r="AD971" s="653" t="str">
        <f t="shared" si="28"/>
        <v/>
      </c>
      <c r="AE971" s="583" t="str">
        <f t="shared" si="29"/>
        <v/>
      </c>
      <c r="AF971" s="654" t="str">
        <f>IF(O971="","",'別紙様式3-2（４・５月）'!O973&amp;'別紙様式3-2（４・５月）'!P973&amp;'別紙様式3-2（４・５月）'!Q973&amp;"から"&amp;O971)</f>
        <v/>
      </c>
      <c r="AG971" s="654" t="str">
        <f>IF(OR(W971="",W971="―"),"",'別紙様式3-2（４・５月）'!O973&amp;'別紙様式3-2（４・５月）'!P973&amp;'別紙様式3-2（４・５月）'!Q973&amp;"から"&amp;W971)</f>
        <v/>
      </c>
    </row>
    <row r="972" spans="1:33" ht="24.9" customHeight="1">
      <c r="A972" s="592">
        <v>959</v>
      </c>
      <c r="B972" s="488" t="str">
        <f>IF(基本情報入力シート!C1011="","",基本情報入力シート!C1011)</f>
        <v/>
      </c>
      <c r="C972" s="488"/>
      <c r="D972" s="488"/>
      <c r="E972" s="488"/>
      <c r="F972" s="488"/>
      <c r="G972" s="488"/>
      <c r="H972" s="488"/>
      <c r="I972" s="488"/>
      <c r="J972" s="495" t="str">
        <f>IF(基本情報入力シート!M1011="","",基本情報入力シート!M1011)</f>
        <v/>
      </c>
      <c r="K972" s="495" t="str">
        <f>IF(基本情報入力シート!R1011="","",基本情報入力シート!R1011)</f>
        <v/>
      </c>
      <c r="L972" s="495" t="str">
        <f>IF(基本情報入力シート!W1011="","",基本情報入力シート!W1011)</f>
        <v/>
      </c>
      <c r="M972" s="503" t="str">
        <f>IF(基本情報入力シート!X1011="","",基本情報入力シート!X1011)</f>
        <v/>
      </c>
      <c r="N972" s="513" t="str">
        <f>IF(基本情報入力シート!Y1011="","",基本情報入力シート!Y1011)</f>
        <v/>
      </c>
      <c r="O972" s="606"/>
      <c r="P972" s="610"/>
      <c r="Q972" s="610"/>
      <c r="R972" s="614" t="e">
        <v>#N/A</v>
      </c>
      <c r="S972" s="618"/>
      <c r="T972" s="623"/>
      <c r="U972" s="623"/>
      <c r="V972" s="627" t="e">
        <v>#N/A</v>
      </c>
      <c r="W972" s="634"/>
      <c r="X972" s="638"/>
      <c r="Y972" s="614" t="e">
        <v>#N/A</v>
      </c>
      <c r="Z972" s="614"/>
      <c r="AA972" s="618"/>
      <c r="AB972" s="637"/>
      <c r="AC972" s="651" t="e">
        <v>#N/A</v>
      </c>
      <c r="AD972" s="653" t="str">
        <f t="shared" si="28"/>
        <v/>
      </c>
      <c r="AE972" s="583" t="str">
        <f t="shared" si="29"/>
        <v/>
      </c>
      <c r="AF972" s="654" t="str">
        <f>IF(O972="","",'別紙様式3-2（４・５月）'!O974&amp;'別紙様式3-2（４・５月）'!P974&amp;'別紙様式3-2（４・５月）'!Q974&amp;"から"&amp;O972)</f>
        <v/>
      </c>
      <c r="AG972" s="654" t="str">
        <f>IF(OR(W972="",W972="―"),"",'別紙様式3-2（４・５月）'!O974&amp;'別紙様式3-2（４・５月）'!P974&amp;'別紙様式3-2（４・５月）'!Q974&amp;"から"&amp;W972)</f>
        <v/>
      </c>
    </row>
    <row r="973" spans="1:33" ht="24.9" customHeight="1">
      <c r="A973" s="592">
        <v>960</v>
      </c>
      <c r="B973" s="488" t="str">
        <f>IF(基本情報入力シート!C1012="","",基本情報入力シート!C1012)</f>
        <v/>
      </c>
      <c r="C973" s="488"/>
      <c r="D973" s="488"/>
      <c r="E973" s="488"/>
      <c r="F973" s="488"/>
      <c r="G973" s="488"/>
      <c r="H973" s="488"/>
      <c r="I973" s="488"/>
      <c r="J973" s="495" t="str">
        <f>IF(基本情報入力シート!M1012="","",基本情報入力シート!M1012)</f>
        <v/>
      </c>
      <c r="K973" s="495" t="str">
        <f>IF(基本情報入力シート!R1012="","",基本情報入力シート!R1012)</f>
        <v/>
      </c>
      <c r="L973" s="495" t="str">
        <f>IF(基本情報入力シート!W1012="","",基本情報入力シート!W1012)</f>
        <v/>
      </c>
      <c r="M973" s="503" t="str">
        <f>IF(基本情報入力シート!X1012="","",基本情報入力シート!X1012)</f>
        <v/>
      </c>
      <c r="N973" s="513" t="str">
        <f>IF(基本情報入力シート!Y1012="","",基本情報入力シート!Y1012)</f>
        <v/>
      </c>
      <c r="O973" s="606"/>
      <c r="P973" s="610"/>
      <c r="Q973" s="610"/>
      <c r="R973" s="614" t="e">
        <v>#N/A</v>
      </c>
      <c r="S973" s="618"/>
      <c r="T973" s="623"/>
      <c r="U973" s="623"/>
      <c r="V973" s="627" t="e">
        <v>#N/A</v>
      </c>
      <c r="W973" s="634"/>
      <c r="X973" s="638"/>
      <c r="Y973" s="614" t="e">
        <v>#N/A</v>
      </c>
      <c r="Z973" s="614"/>
      <c r="AA973" s="618"/>
      <c r="AB973" s="637"/>
      <c r="AC973" s="651" t="e">
        <v>#N/A</v>
      </c>
      <c r="AD973" s="653" t="str">
        <f t="shared" si="28"/>
        <v/>
      </c>
      <c r="AE973" s="583" t="str">
        <f t="shared" si="29"/>
        <v/>
      </c>
      <c r="AF973" s="654" t="str">
        <f>IF(O973="","",'別紙様式3-2（４・５月）'!O975&amp;'別紙様式3-2（４・５月）'!P975&amp;'別紙様式3-2（４・５月）'!Q975&amp;"から"&amp;O973)</f>
        <v/>
      </c>
      <c r="AG973" s="654" t="str">
        <f>IF(OR(W973="",W973="―"),"",'別紙様式3-2（４・５月）'!O975&amp;'別紙様式3-2（４・５月）'!P975&amp;'別紙様式3-2（４・５月）'!Q975&amp;"から"&amp;W973)</f>
        <v/>
      </c>
    </row>
    <row r="974" spans="1:33" ht="24.9" customHeight="1">
      <c r="A974" s="592">
        <v>961</v>
      </c>
      <c r="B974" s="488" t="str">
        <f>IF(基本情報入力シート!C1013="","",基本情報入力シート!C1013)</f>
        <v/>
      </c>
      <c r="C974" s="488"/>
      <c r="D974" s="488"/>
      <c r="E974" s="488"/>
      <c r="F974" s="488"/>
      <c r="G974" s="488"/>
      <c r="H974" s="488"/>
      <c r="I974" s="488"/>
      <c r="J974" s="495" t="str">
        <f>IF(基本情報入力シート!M1013="","",基本情報入力シート!M1013)</f>
        <v/>
      </c>
      <c r="K974" s="495" t="str">
        <f>IF(基本情報入力シート!R1013="","",基本情報入力シート!R1013)</f>
        <v/>
      </c>
      <c r="L974" s="495" t="str">
        <f>IF(基本情報入力シート!W1013="","",基本情報入力シート!W1013)</f>
        <v/>
      </c>
      <c r="M974" s="503" t="str">
        <f>IF(基本情報入力シート!X1013="","",基本情報入力シート!X1013)</f>
        <v/>
      </c>
      <c r="N974" s="513" t="str">
        <f>IF(基本情報入力シート!Y1013="","",基本情報入力シート!Y1013)</f>
        <v/>
      </c>
      <c r="O974" s="606"/>
      <c r="P974" s="610"/>
      <c r="Q974" s="610"/>
      <c r="R974" s="614" t="e">
        <v>#N/A</v>
      </c>
      <c r="S974" s="618"/>
      <c r="T974" s="623"/>
      <c r="U974" s="623"/>
      <c r="V974" s="627" t="e">
        <v>#N/A</v>
      </c>
      <c r="W974" s="634"/>
      <c r="X974" s="638"/>
      <c r="Y974" s="614" t="e">
        <v>#N/A</v>
      </c>
      <c r="Z974" s="614"/>
      <c r="AA974" s="618"/>
      <c r="AB974" s="637"/>
      <c r="AC974" s="651" t="e">
        <v>#N/A</v>
      </c>
      <c r="AD974" s="653" t="str">
        <f t="shared" ref="AD974:AD1037" si="30">IF(OR(O974="新加算Ⅰ",O974="新加算Ⅱ",O974="新加算Ⅴ（１）",O974="新加算Ⅴ（２）",O974="新加算Ⅴ（３）",O974="新加算Ⅴ（４）",O974="新加算Ⅴ（５）",O974="新加算Ⅴ（６）",O974="新加算Ⅴ（７）",O974="新加算Ⅴ（９）",O974="新加算Ⅴ（10）",O974="新加算Ⅴ（12）"),IF(AND(N974&lt;&gt;"訪問型サービス（総合事業）",N974&lt;&gt;"通所型サービス（総合事業）",N974&lt;&gt;"（介護予防）短期入所生活介護",N974&lt;&gt;"（介護予防）短期入所療養介護（老健）",N974&lt;&gt;"（介護予防）短期入所療養介護 （病院等（老健以外）)",N974&lt;&gt;"（介護予防）短期入所療養介護（医療院）"),1,""),"")</f>
        <v/>
      </c>
      <c r="AE974" s="583" t="str">
        <f t="shared" ref="AE974:AE1037" si="31">IF(OR(W974="新加算Ⅰ",W974="新加算Ⅱ"),IF(AND(N974&lt;&gt;"訪問型サービス（総合事業）",N974&lt;&gt;"通所型サービス（総合事業）",N974&lt;&gt;"（介護予防）短期入所生活介護",N974&lt;&gt;"（介護予防）短期入所療養介護（老健）",N974&lt;&gt;"（介護予防）短期入所療養介護 （病院等（老健以外）)",N974&lt;&gt;"（介護予防）短期入所療養介護（医療院）"),1,""),"")</f>
        <v/>
      </c>
      <c r="AF974" s="654" t="str">
        <f>IF(O974="","",'別紙様式3-2（４・５月）'!O976&amp;'別紙様式3-2（４・５月）'!P976&amp;'別紙様式3-2（４・５月）'!Q976&amp;"から"&amp;O974)</f>
        <v/>
      </c>
      <c r="AG974" s="654" t="str">
        <f>IF(OR(W974="",W974="―"),"",'別紙様式3-2（４・５月）'!O976&amp;'別紙様式3-2（４・５月）'!P976&amp;'別紙様式3-2（４・５月）'!Q976&amp;"から"&amp;W974)</f>
        <v/>
      </c>
    </row>
    <row r="975" spans="1:33" ht="24.9" customHeight="1">
      <c r="A975" s="592">
        <v>962</v>
      </c>
      <c r="B975" s="488" t="str">
        <f>IF(基本情報入力シート!C1014="","",基本情報入力シート!C1014)</f>
        <v/>
      </c>
      <c r="C975" s="488"/>
      <c r="D975" s="488"/>
      <c r="E975" s="488"/>
      <c r="F975" s="488"/>
      <c r="G975" s="488"/>
      <c r="H975" s="488"/>
      <c r="I975" s="488"/>
      <c r="J975" s="495" t="str">
        <f>IF(基本情報入力シート!M1014="","",基本情報入力シート!M1014)</f>
        <v/>
      </c>
      <c r="K975" s="495" t="str">
        <f>IF(基本情報入力シート!R1014="","",基本情報入力シート!R1014)</f>
        <v/>
      </c>
      <c r="L975" s="495" t="str">
        <f>IF(基本情報入力シート!W1014="","",基本情報入力シート!W1014)</f>
        <v/>
      </c>
      <c r="M975" s="503" t="str">
        <f>IF(基本情報入力シート!X1014="","",基本情報入力シート!X1014)</f>
        <v/>
      </c>
      <c r="N975" s="513" t="str">
        <f>IF(基本情報入力シート!Y1014="","",基本情報入力シート!Y1014)</f>
        <v/>
      </c>
      <c r="O975" s="606"/>
      <c r="P975" s="610"/>
      <c r="Q975" s="610"/>
      <c r="R975" s="614" t="e">
        <v>#N/A</v>
      </c>
      <c r="S975" s="618"/>
      <c r="T975" s="623"/>
      <c r="U975" s="623"/>
      <c r="V975" s="627" t="e">
        <v>#N/A</v>
      </c>
      <c r="W975" s="634"/>
      <c r="X975" s="638"/>
      <c r="Y975" s="614" t="e">
        <v>#N/A</v>
      </c>
      <c r="Z975" s="614"/>
      <c r="AA975" s="618"/>
      <c r="AB975" s="637"/>
      <c r="AC975" s="651" t="e">
        <v>#N/A</v>
      </c>
      <c r="AD975" s="653" t="str">
        <f t="shared" si="30"/>
        <v/>
      </c>
      <c r="AE975" s="583" t="str">
        <f t="shared" si="31"/>
        <v/>
      </c>
      <c r="AF975" s="654" t="str">
        <f>IF(O975="","",'別紙様式3-2（４・５月）'!O977&amp;'別紙様式3-2（４・５月）'!P977&amp;'別紙様式3-2（４・５月）'!Q977&amp;"から"&amp;O975)</f>
        <v/>
      </c>
      <c r="AG975" s="654" t="str">
        <f>IF(OR(W975="",W975="―"),"",'別紙様式3-2（４・５月）'!O977&amp;'別紙様式3-2（４・５月）'!P977&amp;'別紙様式3-2（４・５月）'!Q977&amp;"から"&amp;W975)</f>
        <v/>
      </c>
    </row>
    <row r="976" spans="1:33" ht="24.9" customHeight="1">
      <c r="A976" s="592">
        <v>963</v>
      </c>
      <c r="B976" s="488" t="str">
        <f>IF(基本情報入力シート!C1015="","",基本情報入力シート!C1015)</f>
        <v/>
      </c>
      <c r="C976" s="488"/>
      <c r="D976" s="488"/>
      <c r="E976" s="488"/>
      <c r="F976" s="488"/>
      <c r="G976" s="488"/>
      <c r="H976" s="488"/>
      <c r="I976" s="488"/>
      <c r="J976" s="495" t="str">
        <f>IF(基本情報入力シート!M1015="","",基本情報入力シート!M1015)</f>
        <v/>
      </c>
      <c r="K976" s="495" t="str">
        <f>IF(基本情報入力シート!R1015="","",基本情報入力シート!R1015)</f>
        <v/>
      </c>
      <c r="L976" s="495" t="str">
        <f>IF(基本情報入力シート!W1015="","",基本情報入力シート!W1015)</f>
        <v/>
      </c>
      <c r="M976" s="503" t="str">
        <f>IF(基本情報入力シート!X1015="","",基本情報入力シート!X1015)</f>
        <v/>
      </c>
      <c r="N976" s="513" t="str">
        <f>IF(基本情報入力シート!Y1015="","",基本情報入力シート!Y1015)</f>
        <v/>
      </c>
      <c r="O976" s="606"/>
      <c r="P976" s="610"/>
      <c r="Q976" s="610"/>
      <c r="R976" s="614" t="e">
        <v>#N/A</v>
      </c>
      <c r="S976" s="618"/>
      <c r="T976" s="623"/>
      <c r="U976" s="623"/>
      <c r="V976" s="627" t="e">
        <v>#N/A</v>
      </c>
      <c r="W976" s="634"/>
      <c r="X976" s="638"/>
      <c r="Y976" s="614" t="e">
        <v>#N/A</v>
      </c>
      <c r="Z976" s="614"/>
      <c r="AA976" s="618"/>
      <c r="AB976" s="637"/>
      <c r="AC976" s="651" t="e">
        <v>#N/A</v>
      </c>
      <c r="AD976" s="653" t="str">
        <f t="shared" si="30"/>
        <v/>
      </c>
      <c r="AE976" s="583" t="str">
        <f t="shared" si="31"/>
        <v/>
      </c>
      <c r="AF976" s="654" t="str">
        <f>IF(O976="","",'別紙様式3-2（４・５月）'!O978&amp;'別紙様式3-2（４・５月）'!P978&amp;'別紙様式3-2（４・５月）'!Q978&amp;"から"&amp;O976)</f>
        <v/>
      </c>
      <c r="AG976" s="654" t="str">
        <f>IF(OR(W976="",W976="―"),"",'別紙様式3-2（４・５月）'!O978&amp;'別紙様式3-2（４・５月）'!P978&amp;'別紙様式3-2（４・５月）'!Q978&amp;"から"&amp;W976)</f>
        <v/>
      </c>
    </row>
    <row r="977" spans="1:33" ht="24.9" customHeight="1">
      <c r="A977" s="592">
        <v>964</v>
      </c>
      <c r="B977" s="488" t="str">
        <f>IF(基本情報入力シート!C1016="","",基本情報入力シート!C1016)</f>
        <v/>
      </c>
      <c r="C977" s="488"/>
      <c r="D977" s="488"/>
      <c r="E977" s="488"/>
      <c r="F977" s="488"/>
      <c r="G977" s="488"/>
      <c r="H977" s="488"/>
      <c r="I977" s="488"/>
      <c r="J977" s="495" t="str">
        <f>IF(基本情報入力シート!M1016="","",基本情報入力シート!M1016)</f>
        <v/>
      </c>
      <c r="K977" s="495" t="str">
        <f>IF(基本情報入力シート!R1016="","",基本情報入力シート!R1016)</f>
        <v/>
      </c>
      <c r="L977" s="495" t="str">
        <f>IF(基本情報入力シート!W1016="","",基本情報入力シート!W1016)</f>
        <v/>
      </c>
      <c r="M977" s="503" t="str">
        <f>IF(基本情報入力シート!X1016="","",基本情報入力シート!X1016)</f>
        <v/>
      </c>
      <c r="N977" s="513" t="str">
        <f>IF(基本情報入力シート!Y1016="","",基本情報入力シート!Y1016)</f>
        <v/>
      </c>
      <c r="O977" s="606"/>
      <c r="P977" s="610"/>
      <c r="Q977" s="610"/>
      <c r="R977" s="614" t="e">
        <v>#N/A</v>
      </c>
      <c r="S977" s="618"/>
      <c r="T977" s="623"/>
      <c r="U977" s="623"/>
      <c r="V977" s="627" t="e">
        <v>#N/A</v>
      </c>
      <c r="W977" s="634"/>
      <c r="X977" s="638"/>
      <c r="Y977" s="614" t="e">
        <v>#N/A</v>
      </c>
      <c r="Z977" s="614"/>
      <c r="AA977" s="618"/>
      <c r="AB977" s="637"/>
      <c r="AC977" s="651" t="e">
        <v>#N/A</v>
      </c>
      <c r="AD977" s="653" t="str">
        <f t="shared" si="30"/>
        <v/>
      </c>
      <c r="AE977" s="583" t="str">
        <f t="shared" si="31"/>
        <v/>
      </c>
      <c r="AF977" s="654" t="str">
        <f>IF(O977="","",'別紙様式3-2（４・５月）'!O979&amp;'別紙様式3-2（４・５月）'!P979&amp;'別紙様式3-2（４・５月）'!Q979&amp;"から"&amp;O977)</f>
        <v/>
      </c>
      <c r="AG977" s="654" t="str">
        <f>IF(OR(W977="",W977="―"),"",'別紙様式3-2（４・５月）'!O979&amp;'別紙様式3-2（４・５月）'!P979&amp;'別紙様式3-2（４・５月）'!Q979&amp;"から"&amp;W977)</f>
        <v/>
      </c>
    </row>
    <row r="978" spans="1:33" ht="24.9" customHeight="1">
      <c r="A978" s="592">
        <v>965</v>
      </c>
      <c r="B978" s="488" t="str">
        <f>IF(基本情報入力シート!C1017="","",基本情報入力シート!C1017)</f>
        <v/>
      </c>
      <c r="C978" s="488"/>
      <c r="D978" s="488"/>
      <c r="E978" s="488"/>
      <c r="F978" s="488"/>
      <c r="G978" s="488"/>
      <c r="H978" s="488"/>
      <c r="I978" s="488"/>
      <c r="J978" s="495" t="str">
        <f>IF(基本情報入力シート!M1017="","",基本情報入力シート!M1017)</f>
        <v/>
      </c>
      <c r="K978" s="495" t="str">
        <f>IF(基本情報入力シート!R1017="","",基本情報入力シート!R1017)</f>
        <v/>
      </c>
      <c r="L978" s="495" t="str">
        <f>IF(基本情報入力シート!W1017="","",基本情報入力シート!W1017)</f>
        <v/>
      </c>
      <c r="M978" s="503" t="str">
        <f>IF(基本情報入力シート!X1017="","",基本情報入力シート!X1017)</f>
        <v/>
      </c>
      <c r="N978" s="513" t="str">
        <f>IF(基本情報入力シート!Y1017="","",基本情報入力シート!Y1017)</f>
        <v/>
      </c>
      <c r="O978" s="606"/>
      <c r="P978" s="610"/>
      <c r="Q978" s="610"/>
      <c r="R978" s="614" t="e">
        <v>#N/A</v>
      </c>
      <c r="S978" s="618"/>
      <c r="T978" s="623"/>
      <c r="U978" s="623"/>
      <c r="V978" s="627" t="e">
        <v>#N/A</v>
      </c>
      <c r="W978" s="634"/>
      <c r="X978" s="638"/>
      <c r="Y978" s="614" t="e">
        <v>#N/A</v>
      </c>
      <c r="Z978" s="614"/>
      <c r="AA978" s="618"/>
      <c r="AB978" s="637"/>
      <c r="AC978" s="651" t="e">
        <v>#N/A</v>
      </c>
      <c r="AD978" s="653" t="str">
        <f t="shared" si="30"/>
        <v/>
      </c>
      <c r="AE978" s="583" t="str">
        <f t="shared" si="31"/>
        <v/>
      </c>
      <c r="AF978" s="654" t="str">
        <f>IF(O978="","",'別紙様式3-2（４・５月）'!O980&amp;'別紙様式3-2（４・５月）'!P980&amp;'別紙様式3-2（４・５月）'!Q980&amp;"から"&amp;O978)</f>
        <v/>
      </c>
      <c r="AG978" s="654" t="str">
        <f>IF(OR(W978="",W978="―"),"",'別紙様式3-2（４・５月）'!O980&amp;'別紙様式3-2（４・５月）'!P980&amp;'別紙様式3-2（４・５月）'!Q980&amp;"から"&amp;W978)</f>
        <v/>
      </c>
    </row>
    <row r="979" spans="1:33" ht="24.9" customHeight="1">
      <c r="A979" s="592">
        <v>966</v>
      </c>
      <c r="B979" s="488" t="str">
        <f>IF(基本情報入力シート!C1018="","",基本情報入力シート!C1018)</f>
        <v/>
      </c>
      <c r="C979" s="488"/>
      <c r="D979" s="488"/>
      <c r="E979" s="488"/>
      <c r="F979" s="488"/>
      <c r="G979" s="488"/>
      <c r="H979" s="488"/>
      <c r="I979" s="488"/>
      <c r="J979" s="495" t="str">
        <f>IF(基本情報入力シート!M1018="","",基本情報入力シート!M1018)</f>
        <v/>
      </c>
      <c r="K979" s="495" t="str">
        <f>IF(基本情報入力シート!R1018="","",基本情報入力シート!R1018)</f>
        <v/>
      </c>
      <c r="L979" s="495" t="str">
        <f>IF(基本情報入力シート!W1018="","",基本情報入力シート!W1018)</f>
        <v/>
      </c>
      <c r="M979" s="503" t="str">
        <f>IF(基本情報入力シート!X1018="","",基本情報入力シート!X1018)</f>
        <v/>
      </c>
      <c r="N979" s="513" t="str">
        <f>IF(基本情報入力シート!Y1018="","",基本情報入力シート!Y1018)</f>
        <v/>
      </c>
      <c r="O979" s="606"/>
      <c r="P979" s="610"/>
      <c r="Q979" s="610"/>
      <c r="R979" s="614" t="e">
        <v>#N/A</v>
      </c>
      <c r="S979" s="618"/>
      <c r="T979" s="623"/>
      <c r="U979" s="623"/>
      <c r="V979" s="627" t="e">
        <v>#N/A</v>
      </c>
      <c r="W979" s="634"/>
      <c r="X979" s="638"/>
      <c r="Y979" s="614" t="e">
        <v>#N/A</v>
      </c>
      <c r="Z979" s="614"/>
      <c r="AA979" s="618"/>
      <c r="AB979" s="637"/>
      <c r="AC979" s="651" t="e">
        <v>#N/A</v>
      </c>
      <c r="AD979" s="653" t="str">
        <f t="shared" si="30"/>
        <v/>
      </c>
      <c r="AE979" s="583" t="str">
        <f t="shared" si="31"/>
        <v/>
      </c>
      <c r="AF979" s="654" t="str">
        <f>IF(O979="","",'別紙様式3-2（４・５月）'!O981&amp;'別紙様式3-2（４・５月）'!P981&amp;'別紙様式3-2（４・５月）'!Q981&amp;"から"&amp;O979)</f>
        <v/>
      </c>
      <c r="AG979" s="654" t="str">
        <f>IF(OR(W979="",W979="―"),"",'別紙様式3-2（４・５月）'!O981&amp;'別紙様式3-2（４・５月）'!P981&amp;'別紙様式3-2（４・５月）'!Q981&amp;"から"&amp;W979)</f>
        <v/>
      </c>
    </row>
    <row r="980" spans="1:33" ht="24.9" customHeight="1">
      <c r="A980" s="592">
        <v>967</v>
      </c>
      <c r="B980" s="488" t="str">
        <f>IF(基本情報入力シート!C1019="","",基本情報入力シート!C1019)</f>
        <v/>
      </c>
      <c r="C980" s="488"/>
      <c r="D980" s="488"/>
      <c r="E980" s="488"/>
      <c r="F980" s="488"/>
      <c r="G980" s="488"/>
      <c r="H980" s="488"/>
      <c r="I980" s="488"/>
      <c r="J980" s="495" t="str">
        <f>IF(基本情報入力シート!M1019="","",基本情報入力シート!M1019)</f>
        <v/>
      </c>
      <c r="K980" s="495" t="str">
        <f>IF(基本情報入力シート!R1019="","",基本情報入力シート!R1019)</f>
        <v/>
      </c>
      <c r="L980" s="495" t="str">
        <f>IF(基本情報入力シート!W1019="","",基本情報入力シート!W1019)</f>
        <v/>
      </c>
      <c r="M980" s="503" t="str">
        <f>IF(基本情報入力シート!X1019="","",基本情報入力シート!X1019)</f>
        <v/>
      </c>
      <c r="N980" s="513" t="str">
        <f>IF(基本情報入力シート!Y1019="","",基本情報入力シート!Y1019)</f>
        <v/>
      </c>
      <c r="O980" s="606"/>
      <c r="P980" s="610"/>
      <c r="Q980" s="610"/>
      <c r="R980" s="614" t="e">
        <v>#N/A</v>
      </c>
      <c r="S980" s="618"/>
      <c r="T980" s="623"/>
      <c r="U980" s="623"/>
      <c r="V980" s="627" t="e">
        <v>#N/A</v>
      </c>
      <c r="W980" s="634"/>
      <c r="X980" s="638"/>
      <c r="Y980" s="614" t="e">
        <v>#N/A</v>
      </c>
      <c r="Z980" s="614"/>
      <c r="AA980" s="618"/>
      <c r="AB980" s="637"/>
      <c r="AC980" s="651" t="e">
        <v>#N/A</v>
      </c>
      <c r="AD980" s="653" t="str">
        <f t="shared" si="30"/>
        <v/>
      </c>
      <c r="AE980" s="583" t="str">
        <f t="shared" si="31"/>
        <v/>
      </c>
      <c r="AF980" s="654" t="str">
        <f>IF(O980="","",'別紙様式3-2（４・５月）'!O982&amp;'別紙様式3-2（４・５月）'!P982&amp;'別紙様式3-2（４・５月）'!Q982&amp;"から"&amp;O980)</f>
        <v/>
      </c>
      <c r="AG980" s="654" t="str">
        <f>IF(OR(W980="",W980="―"),"",'別紙様式3-2（４・５月）'!O982&amp;'別紙様式3-2（４・５月）'!P982&amp;'別紙様式3-2（４・５月）'!Q982&amp;"から"&amp;W980)</f>
        <v/>
      </c>
    </row>
    <row r="981" spans="1:33" ht="24.9" customHeight="1">
      <c r="A981" s="592">
        <v>968</v>
      </c>
      <c r="B981" s="488" t="str">
        <f>IF(基本情報入力シート!C1020="","",基本情報入力シート!C1020)</f>
        <v/>
      </c>
      <c r="C981" s="488"/>
      <c r="D981" s="488"/>
      <c r="E981" s="488"/>
      <c r="F981" s="488"/>
      <c r="G981" s="488"/>
      <c r="H981" s="488"/>
      <c r="I981" s="488"/>
      <c r="J981" s="495" t="str">
        <f>IF(基本情報入力シート!M1020="","",基本情報入力シート!M1020)</f>
        <v/>
      </c>
      <c r="K981" s="495" t="str">
        <f>IF(基本情報入力シート!R1020="","",基本情報入力シート!R1020)</f>
        <v/>
      </c>
      <c r="L981" s="495" t="str">
        <f>IF(基本情報入力シート!W1020="","",基本情報入力シート!W1020)</f>
        <v/>
      </c>
      <c r="M981" s="503" t="str">
        <f>IF(基本情報入力シート!X1020="","",基本情報入力シート!X1020)</f>
        <v/>
      </c>
      <c r="N981" s="513" t="str">
        <f>IF(基本情報入力シート!Y1020="","",基本情報入力シート!Y1020)</f>
        <v/>
      </c>
      <c r="O981" s="606"/>
      <c r="P981" s="610"/>
      <c r="Q981" s="610"/>
      <c r="R981" s="614" t="e">
        <v>#N/A</v>
      </c>
      <c r="S981" s="618"/>
      <c r="T981" s="623"/>
      <c r="U981" s="623"/>
      <c r="V981" s="627" t="e">
        <v>#N/A</v>
      </c>
      <c r="W981" s="634"/>
      <c r="X981" s="638"/>
      <c r="Y981" s="614" t="e">
        <v>#N/A</v>
      </c>
      <c r="Z981" s="614"/>
      <c r="AA981" s="618"/>
      <c r="AB981" s="637"/>
      <c r="AC981" s="651" t="e">
        <v>#N/A</v>
      </c>
      <c r="AD981" s="653" t="str">
        <f t="shared" si="30"/>
        <v/>
      </c>
      <c r="AE981" s="583" t="str">
        <f t="shared" si="31"/>
        <v/>
      </c>
      <c r="AF981" s="654" t="str">
        <f>IF(O981="","",'別紙様式3-2（４・５月）'!O983&amp;'別紙様式3-2（４・５月）'!P983&amp;'別紙様式3-2（４・５月）'!Q983&amp;"から"&amp;O981)</f>
        <v/>
      </c>
      <c r="AG981" s="654" t="str">
        <f>IF(OR(W981="",W981="―"),"",'別紙様式3-2（４・５月）'!O983&amp;'別紙様式3-2（４・５月）'!P983&amp;'別紙様式3-2（４・５月）'!Q983&amp;"から"&amp;W981)</f>
        <v/>
      </c>
    </row>
    <row r="982" spans="1:33" ht="24.9" customHeight="1">
      <c r="A982" s="592">
        <v>969</v>
      </c>
      <c r="B982" s="488" t="str">
        <f>IF(基本情報入力シート!C1021="","",基本情報入力シート!C1021)</f>
        <v/>
      </c>
      <c r="C982" s="488"/>
      <c r="D982" s="488"/>
      <c r="E982" s="488"/>
      <c r="F982" s="488"/>
      <c r="G982" s="488"/>
      <c r="H982" s="488"/>
      <c r="I982" s="488"/>
      <c r="J982" s="495" t="str">
        <f>IF(基本情報入力シート!M1021="","",基本情報入力シート!M1021)</f>
        <v/>
      </c>
      <c r="K982" s="495" t="str">
        <f>IF(基本情報入力シート!R1021="","",基本情報入力シート!R1021)</f>
        <v/>
      </c>
      <c r="L982" s="495" t="str">
        <f>IF(基本情報入力シート!W1021="","",基本情報入力シート!W1021)</f>
        <v/>
      </c>
      <c r="M982" s="503" t="str">
        <f>IF(基本情報入力シート!X1021="","",基本情報入力シート!X1021)</f>
        <v/>
      </c>
      <c r="N982" s="513" t="str">
        <f>IF(基本情報入力シート!Y1021="","",基本情報入力シート!Y1021)</f>
        <v/>
      </c>
      <c r="O982" s="606"/>
      <c r="P982" s="610"/>
      <c r="Q982" s="610"/>
      <c r="R982" s="614" t="e">
        <v>#N/A</v>
      </c>
      <c r="S982" s="618"/>
      <c r="T982" s="623"/>
      <c r="U982" s="623"/>
      <c r="V982" s="627" t="e">
        <v>#N/A</v>
      </c>
      <c r="W982" s="634"/>
      <c r="X982" s="638"/>
      <c r="Y982" s="614" t="e">
        <v>#N/A</v>
      </c>
      <c r="Z982" s="614"/>
      <c r="AA982" s="618"/>
      <c r="AB982" s="637"/>
      <c r="AC982" s="651" t="e">
        <v>#N/A</v>
      </c>
      <c r="AD982" s="653" t="str">
        <f t="shared" si="30"/>
        <v/>
      </c>
      <c r="AE982" s="583" t="str">
        <f t="shared" si="31"/>
        <v/>
      </c>
      <c r="AF982" s="654" t="str">
        <f>IF(O982="","",'別紙様式3-2（４・５月）'!O984&amp;'別紙様式3-2（４・５月）'!P984&amp;'別紙様式3-2（４・５月）'!Q984&amp;"から"&amp;O982)</f>
        <v/>
      </c>
      <c r="AG982" s="654" t="str">
        <f>IF(OR(W982="",W982="―"),"",'別紙様式3-2（４・５月）'!O984&amp;'別紙様式3-2（４・５月）'!P984&amp;'別紙様式3-2（４・５月）'!Q984&amp;"から"&amp;W982)</f>
        <v/>
      </c>
    </row>
    <row r="983" spans="1:33" ht="24.9" customHeight="1">
      <c r="A983" s="592">
        <v>970</v>
      </c>
      <c r="B983" s="488" t="str">
        <f>IF(基本情報入力シート!C1022="","",基本情報入力シート!C1022)</f>
        <v/>
      </c>
      <c r="C983" s="488"/>
      <c r="D983" s="488"/>
      <c r="E983" s="488"/>
      <c r="F983" s="488"/>
      <c r="G983" s="488"/>
      <c r="H983" s="488"/>
      <c r="I983" s="488"/>
      <c r="J983" s="495" t="str">
        <f>IF(基本情報入力シート!M1022="","",基本情報入力シート!M1022)</f>
        <v/>
      </c>
      <c r="K983" s="495" t="str">
        <f>IF(基本情報入力シート!R1022="","",基本情報入力シート!R1022)</f>
        <v/>
      </c>
      <c r="L983" s="495" t="str">
        <f>IF(基本情報入力シート!W1022="","",基本情報入力シート!W1022)</f>
        <v/>
      </c>
      <c r="M983" s="503" t="str">
        <f>IF(基本情報入力シート!X1022="","",基本情報入力シート!X1022)</f>
        <v/>
      </c>
      <c r="N983" s="513" t="str">
        <f>IF(基本情報入力シート!Y1022="","",基本情報入力シート!Y1022)</f>
        <v/>
      </c>
      <c r="O983" s="606"/>
      <c r="P983" s="610"/>
      <c r="Q983" s="610"/>
      <c r="R983" s="614" t="e">
        <v>#N/A</v>
      </c>
      <c r="S983" s="618"/>
      <c r="T983" s="623"/>
      <c r="U983" s="623"/>
      <c r="V983" s="627" t="e">
        <v>#N/A</v>
      </c>
      <c r="W983" s="634"/>
      <c r="X983" s="638"/>
      <c r="Y983" s="614" t="e">
        <v>#N/A</v>
      </c>
      <c r="Z983" s="614"/>
      <c r="AA983" s="618"/>
      <c r="AB983" s="637"/>
      <c r="AC983" s="651" t="e">
        <v>#N/A</v>
      </c>
      <c r="AD983" s="653" t="str">
        <f t="shared" si="30"/>
        <v/>
      </c>
      <c r="AE983" s="583" t="str">
        <f t="shared" si="31"/>
        <v/>
      </c>
      <c r="AF983" s="654" t="str">
        <f>IF(O983="","",'別紙様式3-2（４・５月）'!O985&amp;'別紙様式3-2（４・５月）'!P985&amp;'別紙様式3-2（４・５月）'!Q985&amp;"から"&amp;O983)</f>
        <v/>
      </c>
      <c r="AG983" s="654" t="str">
        <f>IF(OR(W983="",W983="―"),"",'別紙様式3-2（４・５月）'!O985&amp;'別紙様式3-2（４・５月）'!P985&amp;'別紙様式3-2（４・５月）'!Q985&amp;"から"&amp;W983)</f>
        <v/>
      </c>
    </row>
    <row r="984" spans="1:33" ht="24.9" customHeight="1">
      <c r="A984" s="592">
        <v>971</v>
      </c>
      <c r="B984" s="488" t="str">
        <f>IF(基本情報入力シート!C1023="","",基本情報入力シート!C1023)</f>
        <v/>
      </c>
      <c r="C984" s="488"/>
      <c r="D984" s="488"/>
      <c r="E984" s="488"/>
      <c r="F984" s="488"/>
      <c r="G984" s="488"/>
      <c r="H984" s="488"/>
      <c r="I984" s="488"/>
      <c r="J984" s="495" t="str">
        <f>IF(基本情報入力シート!M1023="","",基本情報入力シート!M1023)</f>
        <v/>
      </c>
      <c r="K984" s="495" t="str">
        <f>IF(基本情報入力シート!R1023="","",基本情報入力シート!R1023)</f>
        <v/>
      </c>
      <c r="L984" s="495" t="str">
        <f>IF(基本情報入力シート!W1023="","",基本情報入力シート!W1023)</f>
        <v/>
      </c>
      <c r="M984" s="503" t="str">
        <f>IF(基本情報入力シート!X1023="","",基本情報入力シート!X1023)</f>
        <v/>
      </c>
      <c r="N984" s="513" t="str">
        <f>IF(基本情報入力シート!Y1023="","",基本情報入力シート!Y1023)</f>
        <v/>
      </c>
      <c r="O984" s="606"/>
      <c r="P984" s="610"/>
      <c r="Q984" s="610"/>
      <c r="R984" s="614" t="e">
        <v>#N/A</v>
      </c>
      <c r="S984" s="618"/>
      <c r="T984" s="623"/>
      <c r="U984" s="623"/>
      <c r="V984" s="627" t="e">
        <v>#N/A</v>
      </c>
      <c r="W984" s="634"/>
      <c r="X984" s="638"/>
      <c r="Y984" s="614" t="e">
        <v>#N/A</v>
      </c>
      <c r="Z984" s="614"/>
      <c r="AA984" s="618"/>
      <c r="AB984" s="637"/>
      <c r="AC984" s="651" t="e">
        <v>#N/A</v>
      </c>
      <c r="AD984" s="653" t="str">
        <f t="shared" si="30"/>
        <v/>
      </c>
      <c r="AE984" s="583" t="str">
        <f t="shared" si="31"/>
        <v/>
      </c>
      <c r="AF984" s="654" t="str">
        <f>IF(O984="","",'別紙様式3-2（４・５月）'!O986&amp;'別紙様式3-2（４・５月）'!P986&amp;'別紙様式3-2（４・５月）'!Q986&amp;"から"&amp;O984)</f>
        <v/>
      </c>
      <c r="AG984" s="654" t="str">
        <f>IF(OR(W984="",W984="―"),"",'別紙様式3-2（４・５月）'!O986&amp;'別紙様式3-2（４・５月）'!P986&amp;'別紙様式3-2（４・５月）'!Q986&amp;"から"&amp;W984)</f>
        <v/>
      </c>
    </row>
    <row r="985" spans="1:33" ht="24.9" customHeight="1">
      <c r="A985" s="592">
        <v>972</v>
      </c>
      <c r="B985" s="488" t="str">
        <f>IF(基本情報入力シート!C1024="","",基本情報入力シート!C1024)</f>
        <v/>
      </c>
      <c r="C985" s="488"/>
      <c r="D985" s="488"/>
      <c r="E985" s="488"/>
      <c r="F985" s="488"/>
      <c r="G985" s="488"/>
      <c r="H985" s="488"/>
      <c r="I985" s="488"/>
      <c r="J985" s="495" t="str">
        <f>IF(基本情報入力シート!M1024="","",基本情報入力シート!M1024)</f>
        <v/>
      </c>
      <c r="K985" s="495" t="str">
        <f>IF(基本情報入力シート!R1024="","",基本情報入力シート!R1024)</f>
        <v/>
      </c>
      <c r="L985" s="495" t="str">
        <f>IF(基本情報入力シート!W1024="","",基本情報入力シート!W1024)</f>
        <v/>
      </c>
      <c r="M985" s="503" t="str">
        <f>IF(基本情報入力シート!X1024="","",基本情報入力シート!X1024)</f>
        <v/>
      </c>
      <c r="N985" s="513" t="str">
        <f>IF(基本情報入力シート!Y1024="","",基本情報入力シート!Y1024)</f>
        <v/>
      </c>
      <c r="O985" s="606"/>
      <c r="P985" s="610"/>
      <c r="Q985" s="610"/>
      <c r="R985" s="614" t="e">
        <v>#N/A</v>
      </c>
      <c r="S985" s="618"/>
      <c r="T985" s="623"/>
      <c r="U985" s="623"/>
      <c r="V985" s="627" t="e">
        <v>#N/A</v>
      </c>
      <c r="W985" s="634"/>
      <c r="X985" s="638"/>
      <c r="Y985" s="614" t="e">
        <v>#N/A</v>
      </c>
      <c r="Z985" s="614"/>
      <c r="AA985" s="618"/>
      <c r="AB985" s="637"/>
      <c r="AC985" s="651" t="e">
        <v>#N/A</v>
      </c>
      <c r="AD985" s="653" t="str">
        <f t="shared" si="30"/>
        <v/>
      </c>
      <c r="AE985" s="583" t="str">
        <f t="shared" si="31"/>
        <v/>
      </c>
      <c r="AF985" s="654" t="str">
        <f>IF(O985="","",'別紙様式3-2（４・５月）'!O987&amp;'別紙様式3-2（４・５月）'!P987&amp;'別紙様式3-2（４・５月）'!Q987&amp;"から"&amp;O985)</f>
        <v/>
      </c>
      <c r="AG985" s="654" t="str">
        <f>IF(OR(W985="",W985="―"),"",'別紙様式3-2（４・５月）'!O987&amp;'別紙様式3-2（４・５月）'!P987&amp;'別紙様式3-2（４・５月）'!Q987&amp;"から"&amp;W985)</f>
        <v/>
      </c>
    </row>
    <row r="986" spans="1:33" ht="24.9" customHeight="1">
      <c r="A986" s="592">
        <v>973</v>
      </c>
      <c r="B986" s="488" t="str">
        <f>IF(基本情報入力シート!C1025="","",基本情報入力シート!C1025)</f>
        <v/>
      </c>
      <c r="C986" s="488"/>
      <c r="D986" s="488"/>
      <c r="E986" s="488"/>
      <c r="F986" s="488"/>
      <c r="G986" s="488"/>
      <c r="H986" s="488"/>
      <c r="I986" s="488"/>
      <c r="J986" s="495" t="str">
        <f>IF(基本情報入力シート!M1025="","",基本情報入力シート!M1025)</f>
        <v/>
      </c>
      <c r="K986" s="495" t="str">
        <f>IF(基本情報入力シート!R1025="","",基本情報入力シート!R1025)</f>
        <v/>
      </c>
      <c r="L986" s="495" t="str">
        <f>IF(基本情報入力シート!W1025="","",基本情報入力シート!W1025)</f>
        <v/>
      </c>
      <c r="M986" s="503" t="str">
        <f>IF(基本情報入力シート!X1025="","",基本情報入力シート!X1025)</f>
        <v/>
      </c>
      <c r="N986" s="513" t="str">
        <f>IF(基本情報入力シート!Y1025="","",基本情報入力シート!Y1025)</f>
        <v/>
      </c>
      <c r="O986" s="606"/>
      <c r="P986" s="610"/>
      <c r="Q986" s="610"/>
      <c r="R986" s="614" t="e">
        <v>#N/A</v>
      </c>
      <c r="S986" s="618"/>
      <c r="T986" s="623"/>
      <c r="U986" s="623"/>
      <c r="V986" s="627" t="e">
        <v>#N/A</v>
      </c>
      <c r="W986" s="634"/>
      <c r="X986" s="638"/>
      <c r="Y986" s="614" t="e">
        <v>#N/A</v>
      </c>
      <c r="Z986" s="614"/>
      <c r="AA986" s="618"/>
      <c r="AB986" s="637"/>
      <c r="AC986" s="651" t="e">
        <v>#N/A</v>
      </c>
      <c r="AD986" s="653" t="str">
        <f t="shared" si="30"/>
        <v/>
      </c>
      <c r="AE986" s="583" t="str">
        <f t="shared" si="31"/>
        <v/>
      </c>
      <c r="AF986" s="654" t="str">
        <f>IF(O986="","",'別紙様式3-2（４・５月）'!O988&amp;'別紙様式3-2（４・５月）'!P988&amp;'別紙様式3-2（４・５月）'!Q988&amp;"から"&amp;O986)</f>
        <v/>
      </c>
      <c r="AG986" s="654" t="str">
        <f>IF(OR(W986="",W986="―"),"",'別紙様式3-2（４・５月）'!O988&amp;'別紙様式3-2（４・５月）'!P988&amp;'別紙様式3-2（４・５月）'!Q988&amp;"から"&amp;W986)</f>
        <v/>
      </c>
    </row>
    <row r="987" spans="1:33" ht="24.9" customHeight="1">
      <c r="A987" s="592">
        <v>974</v>
      </c>
      <c r="B987" s="488" t="str">
        <f>IF(基本情報入力シート!C1026="","",基本情報入力シート!C1026)</f>
        <v/>
      </c>
      <c r="C987" s="488"/>
      <c r="D987" s="488"/>
      <c r="E987" s="488"/>
      <c r="F987" s="488"/>
      <c r="G987" s="488"/>
      <c r="H987" s="488"/>
      <c r="I987" s="488"/>
      <c r="J987" s="495" t="str">
        <f>IF(基本情報入力シート!M1026="","",基本情報入力シート!M1026)</f>
        <v/>
      </c>
      <c r="K987" s="495" t="str">
        <f>IF(基本情報入力シート!R1026="","",基本情報入力シート!R1026)</f>
        <v/>
      </c>
      <c r="L987" s="495" t="str">
        <f>IF(基本情報入力シート!W1026="","",基本情報入力シート!W1026)</f>
        <v/>
      </c>
      <c r="M987" s="503" t="str">
        <f>IF(基本情報入力シート!X1026="","",基本情報入力シート!X1026)</f>
        <v/>
      </c>
      <c r="N987" s="513" t="str">
        <f>IF(基本情報入力シート!Y1026="","",基本情報入力シート!Y1026)</f>
        <v/>
      </c>
      <c r="O987" s="606"/>
      <c r="P987" s="610"/>
      <c r="Q987" s="610"/>
      <c r="R987" s="614" t="e">
        <v>#N/A</v>
      </c>
      <c r="S987" s="618"/>
      <c r="T987" s="623"/>
      <c r="U987" s="623"/>
      <c r="V987" s="627" t="e">
        <v>#N/A</v>
      </c>
      <c r="W987" s="634"/>
      <c r="X987" s="638"/>
      <c r="Y987" s="614" t="e">
        <v>#N/A</v>
      </c>
      <c r="Z987" s="614"/>
      <c r="AA987" s="618"/>
      <c r="AB987" s="637"/>
      <c r="AC987" s="651" t="e">
        <v>#N/A</v>
      </c>
      <c r="AD987" s="653" t="str">
        <f t="shared" si="30"/>
        <v/>
      </c>
      <c r="AE987" s="583" t="str">
        <f t="shared" si="31"/>
        <v/>
      </c>
      <c r="AF987" s="654" t="str">
        <f>IF(O987="","",'別紙様式3-2（４・５月）'!O989&amp;'別紙様式3-2（４・５月）'!P989&amp;'別紙様式3-2（４・５月）'!Q989&amp;"から"&amp;O987)</f>
        <v/>
      </c>
      <c r="AG987" s="654" t="str">
        <f>IF(OR(W987="",W987="―"),"",'別紙様式3-2（４・５月）'!O989&amp;'別紙様式3-2（４・５月）'!P989&amp;'別紙様式3-2（４・５月）'!Q989&amp;"から"&amp;W987)</f>
        <v/>
      </c>
    </row>
    <row r="988" spans="1:33" ht="24.9" customHeight="1">
      <c r="A988" s="592">
        <v>975</v>
      </c>
      <c r="B988" s="488" t="str">
        <f>IF(基本情報入力シート!C1027="","",基本情報入力シート!C1027)</f>
        <v/>
      </c>
      <c r="C988" s="488"/>
      <c r="D988" s="488"/>
      <c r="E988" s="488"/>
      <c r="F988" s="488"/>
      <c r="G988" s="488"/>
      <c r="H988" s="488"/>
      <c r="I988" s="488"/>
      <c r="J988" s="495" t="str">
        <f>IF(基本情報入力シート!M1027="","",基本情報入力シート!M1027)</f>
        <v/>
      </c>
      <c r="K988" s="495" t="str">
        <f>IF(基本情報入力シート!R1027="","",基本情報入力シート!R1027)</f>
        <v/>
      </c>
      <c r="L988" s="495" t="str">
        <f>IF(基本情報入力シート!W1027="","",基本情報入力シート!W1027)</f>
        <v/>
      </c>
      <c r="M988" s="503" t="str">
        <f>IF(基本情報入力シート!X1027="","",基本情報入力シート!X1027)</f>
        <v/>
      </c>
      <c r="N988" s="513" t="str">
        <f>IF(基本情報入力シート!Y1027="","",基本情報入力シート!Y1027)</f>
        <v/>
      </c>
      <c r="O988" s="606"/>
      <c r="P988" s="610"/>
      <c r="Q988" s="610"/>
      <c r="R988" s="614" t="e">
        <v>#N/A</v>
      </c>
      <c r="S988" s="618"/>
      <c r="T988" s="623"/>
      <c r="U988" s="623"/>
      <c r="V988" s="627" t="e">
        <v>#N/A</v>
      </c>
      <c r="W988" s="634"/>
      <c r="X988" s="638"/>
      <c r="Y988" s="614" t="e">
        <v>#N/A</v>
      </c>
      <c r="Z988" s="614"/>
      <c r="AA988" s="618"/>
      <c r="AB988" s="637"/>
      <c r="AC988" s="651" t="e">
        <v>#N/A</v>
      </c>
      <c r="AD988" s="653" t="str">
        <f t="shared" si="30"/>
        <v/>
      </c>
      <c r="AE988" s="583" t="str">
        <f t="shared" si="31"/>
        <v/>
      </c>
      <c r="AF988" s="654" t="str">
        <f>IF(O988="","",'別紙様式3-2（４・５月）'!O990&amp;'別紙様式3-2（４・５月）'!P990&amp;'別紙様式3-2（４・５月）'!Q990&amp;"から"&amp;O988)</f>
        <v/>
      </c>
      <c r="AG988" s="654" t="str">
        <f>IF(OR(W988="",W988="―"),"",'別紙様式3-2（４・５月）'!O990&amp;'別紙様式3-2（４・５月）'!P990&amp;'別紙様式3-2（４・５月）'!Q990&amp;"から"&amp;W988)</f>
        <v/>
      </c>
    </row>
    <row r="989" spans="1:33" ht="24.9" customHeight="1">
      <c r="A989" s="592">
        <v>976</v>
      </c>
      <c r="B989" s="488" t="str">
        <f>IF(基本情報入力シート!C1028="","",基本情報入力シート!C1028)</f>
        <v/>
      </c>
      <c r="C989" s="488"/>
      <c r="D989" s="488"/>
      <c r="E989" s="488"/>
      <c r="F989" s="488"/>
      <c r="G989" s="488"/>
      <c r="H989" s="488"/>
      <c r="I989" s="488"/>
      <c r="J989" s="495" t="str">
        <f>IF(基本情報入力シート!M1028="","",基本情報入力シート!M1028)</f>
        <v/>
      </c>
      <c r="K989" s="495" t="str">
        <f>IF(基本情報入力シート!R1028="","",基本情報入力シート!R1028)</f>
        <v/>
      </c>
      <c r="L989" s="495" t="str">
        <f>IF(基本情報入力シート!W1028="","",基本情報入力シート!W1028)</f>
        <v/>
      </c>
      <c r="M989" s="503" t="str">
        <f>IF(基本情報入力シート!X1028="","",基本情報入力シート!X1028)</f>
        <v/>
      </c>
      <c r="N989" s="513" t="str">
        <f>IF(基本情報入力シート!Y1028="","",基本情報入力シート!Y1028)</f>
        <v/>
      </c>
      <c r="O989" s="606"/>
      <c r="P989" s="610"/>
      <c r="Q989" s="610"/>
      <c r="R989" s="614" t="e">
        <v>#N/A</v>
      </c>
      <c r="S989" s="618"/>
      <c r="T989" s="623"/>
      <c r="U989" s="623"/>
      <c r="V989" s="627" t="e">
        <v>#N/A</v>
      </c>
      <c r="W989" s="634"/>
      <c r="X989" s="638"/>
      <c r="Y989" s="614" t="e">
        <v>#N/A</v>
      </c>
      <c r="Z989" s="614"/>
      <c r="AA989" s="618"/>
      <c r="AB989" s="637"/>
      <c r="AC989" s="651" t="e">
        <v>#N/A</v>
      </c>
      <c r="AD989" s="653" t="str">
        <f t="shared" si="30"/>
        <v/>
      </c>
      <c r="AE989" s="583" t="str">
        <f t="shared" si="31"/>
        <v/>
      </c>
      <c r="AF989" s="654" t="str">
        <f>IF(O989="","",'別紙様式3-2（４・５月）'!O991&amp;'別紙様式3-2（４・５月）'!P991&amp;'別紙様式3-2（４・５月）'!Q991&amp;"から"&amp;O989)</f>
        <v/>
      </c>
      <c r="AG989" s="654" t="str">
        <f>IF(OR(W989="",W989="―"),"",'別紙様式3-2（４・５月）'!O991&amp;'別紙様式3-2（４・５月）'!P991&amp;'別紙様式3-2（４・５月）'!Q991&amp;"から"&amp;W989)</f>
        <v/>
      </c>
    </row>
    <row r="990" spans="1:33" ht="24.9" customHeight="1">
      <c r="A990" s="592">
        <v>977</v>
      </c>
      <c r="B990" s="488" t="str">
        <f>IF(基本情報入力シート!C1029="","",基本情報入力シート!C1029)</f>
        <v/>
      </c>
      <c r="C990" s="488"/>
      <c r="D990" s="488"/>
      <c r="E990" s="488"/>
      <c r="F990" s="488"/>
      <c r="G990" s="488"/>
      <c r="H990" s="488"/>
      <c r="I990" s="488"/>
      <c r="J990" s="495" t="str">
        <f>IF(基本情報入力シート!M1029="","",基本情報入力シート!M1029)</f>
        <v/>
      </c>
      <c r="K990" s="495" t="str">
        <f>IF(基本情報入力シート!R1029="","",基本情報入力シート!R1029)</f>
        <v/>
      </c>
      <c r="L990" s="495" t="str">
        <f>IF(基本情報入力シート!W1029="","",基本情報入力シート!W1029)</f>
        <v/>
      </c>
      <c r="M990" s="503" t="str">
        <f>IF(基本情報入力シート!X1029="","",基本情報入力シート!X1029)</f>
        <v/>
      </c>
      <c r="N990" s="513" t="str">
        <f>IF(基本情報入力シート!Y1029="","",基本情報入力シート!Y1029)</f>
        <v/>
      </c>
      <c r="O990" s="606"/>
      <c r="P990" s="610"/>
      <c r="Q990" s="610"/>
      <c r="R990" s="614" t="e">
        <v>#N/A</v>
      </c>
      <c r="S990" s="618"/>
      <c r="T990" s="623"/>
      <c r="U990" s="623"/>
      <c r="V990" s="627" t="e">
        <v>#N/A</v>
      </c>
      <c r="W990" s="634"/>
      <c r="X990" s="638"/>
      <c r="Y990" s="614" t="e">
        <v>#N/A</v>
      </c>
      <c r="Z990" s="614"/>
      <c r="AA990" s="618"/>
      <c r="AB990" s="637"/>
      <c r="AC990" s="651" t="e">
        <v>#N/A</v>
      </c>
      <c r="AD990" s="653" t="str">
        <f t="shared" si="30"/>
        <v/>
      </c>
      <c r="AE990" s="583" t="str">
        <f t="shared" si="31"/>
        <v/>
      </c>
      <c r="AF990" s="654" t="str">
        <f>IF(O990="","",'別紙様式3-2（４・５月）'!O992&amp;'別紙様式3-2（４・５月）'!P992&amp;'別紙様式3-2（４・５月）'!Q992&amp;"から"&amp;O990)</f>
        <v/>
      </c>
      <c r="AG990" s="654" t="str">
        <f>IF(OR(W990="",W990="―"),"",'別紙様式3-2（４・５月）'!O992&amp;'別紙様式3-2（４・５月）'!P992&amp;'別紙様式3-2（４・５月）'!Q992&amp;"から"&amp;W990)</f>
        <v/>
      </c>
    </row>
    <row r="991" spans="1:33" ht="24.9" customHeight="1">
      <c r="A991" s="592">
        <v>978</v>
      </c>
      <c r="B991" s="488" t="str">
        <f>IF(基本情報入力シート!C1030="","",基本情報入力シート!C1030)</f>
        <v/>
      </c>
      <c r="C991" s="488"/>
      <c r="D991" s="488"/>
      <c r="E991" s="488"/>
      <c r="F991" s="488"/>
      <c r="G991" s="488"/>
      <c r="H991" s="488"/>
      <c r="I991" s="488"/>
      <c r="J991" s="495" t="str">
        <f>IF(基本情報入力シート!M1030="","",基本情報入力シート!M1030)</f>
        <v/>
      </c>
      <c r="K991" s="495" t="str">
        <f>IF(基本情報入力シート!R1030="","",基本情報入力シート!R1030)</f>
        <v/>
      </c>
      <c r="L991" s="495" t="str">
        <f>IF(基本情報入力シート!W1030="","",基本情報入力シート!W1030)</f>
        <v/>
      </c>
      <c r="M991" s="503" t="str">
        <f>IF(基本情報入力シート!X1030="","",基本情報入力シート!X1030)</f>
        <v/>
      </c>
      <c r="N991" s="513" t="str">
        <f>IF(基本情報入力シート!Y1030="","",基本情報入力シート!Y1030)</f>
        <v/>
      </c>
      <c r="O991" s="606"/>
      <c r="P991" s="610"/>
      <c r="Q991" s="610"/>
      <c r="R991" s="614" t="e">
        <v>#N/A</v>
      </c>
      <c r="S991" s="618"/>
      <c r="T991" s="623"/>
      <c r="U991" s="623"/>
      <c r="V991" s="627" t="e">
        <v>#N/A</v>
      </c>
      <c r="W991" s="634"/>
      <c r="X991" s="638"/>
      <c r="Y991" s="614" t="e">
        <v>#N/A</v>
      </c>
      <c r="Z991" s="614"/>
      <c r="AA991" s="618"/>
      <c r="AB991" s="637"/>
      <c r="AC991" s="651" t="e">
        <v>#N/A</v>
      </c>
      <c r="AD991" s="653" t="str">
        <f t="shared" si="30"/>
        <v/>
      </c>
      <c r="AE991" s="583" t="str">
        <f t="shared" si="31"/>
        <v/>
      </c>
      <c r="AF991" s="654" t="str">
        <f>IF(O991="","",'別紙様式3-2（４・５月）'!O993&amp;'別紙様式3-2（４・５月）'!P993&amp;'別紙様式3-2（４・５月）'!Q993&amp;"から"&amp;O991)</f>
        <v/>
      </c>
      <c r="AG991" s="654" t="str">
        <f>IF(OR(W991="",W991="―"),"",'別紙様式3-2（４・５月）'!O993&amp;'別紙様式3-2（４・５月）'!P993&amp;'別紙様式3-2（４・５月）'!Q993&amp;"から"&amp;W991)</f>
        <v/>
      </c>
    </row>
    <row r="992" spans="1:33" ht="24.9" customHeight="1">
      <c r="A992" s="592">
        <v>979</v>
      </c>
      <c r="B992" s="488" t="str">
        <f>IF(基本情報入力シート!C1031="","",基本情報入力シート!C1031)</f>
        <v/>
      </c>
      <c r="C992" s="488"/>
      <c r="D992" s="488"/>
      <c r="E992" s="488"/>
      <c r="F992" s="488"/>
      <c r="G992" s="488"/>
      <c r="H992" s="488"/>
      <c r="I992" s="488"/>
      <c r="J992" s="495" t="str">
        <f>IF(基本情報入力シート!M1031="","",基本情報入力シート!M1031)</f>
        <v/>
      </c>
      <c r="K992" s="495" t="str">
        <f>IF(基本情報入力シート!R1031="","",基本情報入力シート!R1031)</f>
        <v/>
      </c>
      <c r="L992" s="495" t="str">
        <f>IF(基本情報入力シート!W1031="","",基本情報入力シート!W1031)</f>
        <v/>
      </c>
      <c r="M992" s="503" t="str">
        <f>IF(基本情報入力シート!X1031="","",基本情報入力シート!X1031)</f>
        <v/>
      </c>
      <c r="N992" s="513" t="str">
        <f>IF(基本情報入力シート!Y1031="","",基本情報入力シート!Y1031)</f>
        <v/>
      </c>
      <c r="O992" s="606"/>
      <c r="P992" s="610"/>
      <c r="Q992" s="610"/>
      <c r="R992" s="614" t="e">
        <v>#N/A</v>
      </c>
      <c r="S992" s="618"/>
      <c r="T992" s="623"/>
      <c r="U992" s="623"/>
      <c r="V992" s="627" t="e">
        <v>#N/A</v>
      </c>
      <c r="W992" s="634"/>
      <c r="X992" s="638"/>
      <c r="Y992" s="614" t="e">
        <v>#N/A</v>
      </c>
      <c r="Z992" s="614"/>
      <c r="AA992" s="618"/>
      <c r="AB992" s="637"/>
      <c r="AC992" s="651" t="e">
        <v>#N/A</v>
      </c>
      <c r="AD992" s="653" t="str">
        <f t="shared" si="30"/>
        <v/>
      </c>
      <c r="AE992" s="583" t="str">
        <f t="shared" si="31"/>
        <v/>
      </c>
      <c r="AF992" s="654" t="str">
        <f>IF(O992="","",'別紙様式3-2（４・５月）'!O994&amp;'別紙様式3-2（４・５月）'!P994&amp;'別紙様式3-2（４・５月）'!Q994&amp;"から"&amp;O992)</f>
        <v/>
      </c>
      <c r="AG992" s="654" t="str">
        <f>IF(OR(W992="",W992="―"),"",'別紙様式3-2（４・５月）'!O994&amp;'別紙様式3-2（４・５月）'!P994&amp;'別紙様式3-2（４・５月）'!Q994&amp;"から"&amp;W992)</f>
        <v/>
      </c>
    </row>
    <row r="993" spans="1:33" ht="24.9" customHeight="1">
      <c r="A993" s="592">
        <v>980</v>
      </c>
      <c r="B993" s="488" t="str">
        <f>IF(基本情報入力シート!C1032="","",基本情報入力シート!C1032)</f>
        <v/>
      </c>
      <c r="C993" s="488"/>
      <c r="D993" s="488"/>
      <c r="E993" s="488"/>
      <c r="F993" s="488"/>
      <c r="G993" s="488"/>
      <c r="H993" s="488"/>
      <c r="I993" s="488"/>
      <c r="J993" s="495" t="str">
        <f>IF(基本情報入力シート!M1032="","",基本情報入力シート!M1032)</f>
        <v/>
      </c>
      <c r="K993" s="495" t="str">
        <f>IF(基本情報入力シート!R1032="","",基本情報入力シート!R1032)</f>
        <v/>
      </c>
      <c r="L993" s="495" t="str">
        <f>IF(基本情報入力シート!W1032="","",基本情報入力シート!W1032)</f>
        <v/>
      </c>
      <c r="M993" s="503" t="str">
        <f>IF(基本情報入力シート!X1032="","",基本情報入力シート!X1032)</f>
        <v/>
      </c>
      <c r="N993" s="513" t="str">
        <f>IF(基本情報入力シート!Y1032="","",基本情報入力シート!Y1032)</f>
        <v/>
      </c>
      <c r="O993" s="606"/>
      <c r="P993" s="610"/>
      <c r="Q993" s="610"/>
      <c r="R993" s="614" t="e">
        <v>#N/A</v>
      </c>
      <c r="S993" s="618"/>
      <c r="T993" s="623"/>
      <c r="U993" s="623"/>
      <c r="V993" s="627" t="e">
        <v>#N/A</v>
      </c>
      <c r="W993" s="634"/>
      <c r="X993" s="638"/>
      <c r="Y993" s="614" t="e">
        <v>#N/A</v>
      </c>
      <c r="Z993" s="614"/>
      <c r="AA993" s="618"/>
      <c r="AB993" s="637"/>
      <c r="AC993" s="651" t="e">
        <v>#N/A</v>
      </c>
      <c r="AD993" s="653" t="str">
        <f t="shared" si="30"/>
        <v/>
      </c>
      <c r="AE993" s="583" t="str">
        <f t="shared" si="31"/>
        <v/>
      </c>
      <c r="AF993" s="654" t="str">
        <f>IF(O993="","",'別紙様式3-2（４・５月）'!O995&amp;'別紙様式3-2（４・５月）'!P995&amp;'別紙様式3-2（４・５月）'!Q995&amp;"から"&amp;O993)</f>
        <v/>
      </c>
      <c r="AG993" s="654" t="str">
        <f>IF(OR(W993="",W993="―"),"",'別紙様式3-2（４・５月）'!O995&amp;'別紙様式3-2（４・５月）'!P995&amp;'別紙様式3-2（４・５月）'!Q995&amp;"から"&amp;W993)</f>
        <v/>
      </c>
    </row>
    <row r="994" spans="1:33" ht="24.9" customHeight="1">
      <c r="A994" s="592">
        <v>981</v>
      </c>
      <c r="B994" s="488" t="str">
        <f>IF(基本情報入力シート!C1033="","",基本情報入力シート!C1033)</f>
        <v/>
      </c>
      <c r="C994" s="488"/>
      <c r="D994" s="488"/>
      <c r="E994" s="488"/>
      <c r="F994" s="488"/>
      <c r="G994" s="488"/>
      <c r="H994" s="488"/>
      <c r="I994" s="488"/>
      <c r="J994" s="495" t="str">
        <f>IF(基本情報入力シート!M1033="","",基本情報入力シート!M1033)</f>
        <v/>
      </c>
      <c r="K994" s="495" t="str">
        <f>IF(基本情報入力シート!R1033="","",基本情報入力シート!R1033)</f>
        <v/>
      </c>
      <c r="L994" s="495" t="str">
        <f>IF(基本情報入力シート!W1033="","",基本情報入力シート!W1033)</f>
        <v/>
      </c>
      <c r="M994" s="503" t="str">
        <f>IF(基本情報入力シート!X1033="","",基本情報入力シート!X1033)</f>
        <v/>
      </c>
      <c r="N994" s="513" t="str">
        <f>IF(基本情報入力シート!Y1033="","",基本情報入力シート!Y1033)</f>
        <v/>
      </c>
      <c r="O994" s="606"/>
      <c r="P994" s="610"/>
      <c r="Q994" s="610"/>
      <c r="R994" s="614" t="e">
        <v>#N/A</v>
      </c>
      <c r="S994" s="618"/>
      <c r="T994" s="623"/>
      <c r="U994" s="623"/>
      <c r="V994" s="627" t="e">
        <v>#N/A</v>
      </c>
      <c r="W994" s="634"/>
      <c r="X994" s="638"/>
      <c r="Y994" s="614" t="e">
        <v>#N/A</v>
      </c>
      <c r="Z994" s="614"/>
      <c r="AA994" s="618"/>
      <c r="AB994" s="637"/>
      <c r="AC994" s="651" t="e">
        <v>#N/A</v>
      </c>
      <c r="AD994" s="653" t="str">
        <f t="shared" si="30"/>
        <v/>
      </c>
      <c r="AE994" s="583" t="str">
        <f t="shared" si="31"/>
        <v/>
      </c>
      <c r="AF994" s="654" t="str">
        <f>IF(O994="","",'別紙様式3-2（４・５月）'!O996&amp;'別紙様式3-2（４・５月）'!P996&amp;'別紙様式3-2（４・５月）'!Q996&amp;"から"&amp;O994)</f>
        <v/>
      </c>
      <c r="AG994" s="654" t="str">
        <f>IF(OR(W994="",W994="―"),"",'別紙様式3-2（４・５月）'!O996&amp;'別紙様式3-2（４・５月）'!P996&amp;'別紙様式3-2（４・５月）'!Q996&amp;"から"&amp;W994)</f>
        <v/>
      </c>
    </row>
    <row r="995" spans="1:33" ht="24.9" customHeight="1">
      <c r="A995" s="592">
        <v>982</v>
      </c>
      <c r="B995" s="488" t="str">
        <f>IF(基本情報入力シート!C1034="","",基本情報入力シート!C1034)</f>
        <v/>
      </c>
      <c r="C995" s="488"/>
      <c r="D995" s="488"/>
      <c r="E995" s="488"/>
      <c r="F995" s="488"/>
      <c r="G995" s="488"/>
      <c r="H995" s="488"/>
      <c r="I995" s="488"/>
      <c r="J995" s="495" t="str">
        <f>IF(基本情報入力シート!M1034="","",基本情報入力シート!M1034)</f>
        <v/>
      </c>
      <c r="K995" s="495" t="str">
        <f>IF(基本情報入力シート!R1034="","",基本情報入力シート!R1034)</f>
        <v/>
      </c>
      <c r="L995" s="495" t="str">
        <f>IF(基本情報入力シート!W1034="","",基本情報入力シート!W1034)</f>
        <v/>
      </c>
      <c r="M995" s="503" t="str">
        <f>IF(基本情報入力シート!X1034="","",基本情報入力シート!X1034)</f>
        <v/>
      </c>
      <c r="N995" s="513" t="str">
        <f>IF(基本情報入力シート!Y1034="","",基本情報入力シート!Y1034)</f>
        <v/>
      </c>
      <c r="O995" s="606"/>
      <c r="P995" s="610"/>
      <c r="Q995" s="610"/>
      <c r="R995" s="614" t="e">
        <v>#N/A</v>
      </c>
      <c r="S995" s="618"/>
      <c r="T995" s="623"/>
      <c r="U995" s="623"/>
      <c r="V995" s="627" t="e">
        <v>#N/A</v>
      </c>
      <c r="W995" s="634"/>
      <c r="X995" s="638"/>
      <c r="Y995" s="614" t="e">
        <v>#N/A</v>
      </c>
      <c r="Z995" s="614"/>
      <c r="AA995" s="618"/>
      <c r="AB995" s="637"/>
      <c r="AC995" s="651" t="e">
        <v>#N/A</v>
      </c>
      <c r="AD995" s="653" t="str">
        <f t="shared" si="30"/>
        <v/>
      </c>
      <c r="AE995" s="583" t="str">
        <f t="shared" si="31"/>
        <v/>
      </c>
      <c r="AF995" s="654" t="str">
        <f>IF(O995="","",'別紙様式3-2（４・５月）'!O997&amp;'別紙様式3-2（４・５月）'!P997&amp;'別紙様式3-2（４・５月）'!Q997&amp;"から"&amp;O995)</f>
        <v/>
      </c>
      <c r="AG995" s="654" t="str">
        <f>IF(OR(W995="",W995="―"),"",'別紙様式3-2（４・５月）'!O997&amp;'別紙様式3-2（４・５月）'!P997&amp;'別紙様式3-2（４・５月）'!Q997&amp;"から"&amp;W995)</f>
        <v/>
      </c>
    </row>
    <row r="996" spans="1:33" ht="24.9" customHeight="1">
      <c r="A996" s="592">
        <v>983</v>
      </c>
      <c r="B996" s="488" t="str">
        <f>IF(基本情報入力シート!C1035="","",基本情報入力シート!C1035)</f>
        <v/>
      </c>
      <c r="C996" s="488"/>
      <c r="D996" s="488"/>
      <c r="E996" s="488"/>
      <c r="F996" s="488"/>
      <c r="G996" s="488"/>
      <c r="H996" s="488"/>
      <c r="I996" s="488"/>
      <c r="J996" s="495" t="str">
        <f>IF(基本情報入力シート!M1035="","",基本情報入力シート!M1035)</f>
        <v/>
      </c>
      <c r="K996" s="495" t="str">
        <f>IF(基本情報入力シート!R1035="","",基本情報入力シート!R1035)</f>
        <v/>
      </c>
      <c r="L996" s="495" t="str">
        <f>IF(基本情報入力シート!W1035="","",基本情報入力シート!W1035)</f>
        <v/>
      </c>
      <c r="M996" s="503" t="str">
        <f>IF(基本情報入力シート!X1035="","",基本情報入力シート!X1035)</f>
        <v/>
      </c>
      <c r="N996" s="513" t="str">
        <f>IF(基本情報入力シート!Y1035="","",基本情報入力シート!Y1035)</f>
        <v/>
      </c>
      <c r="O996" s="606"/>
      <c r="P996" s="610"/>
      <c r="Q996" s="610"/>
      <c r="R996" s="614" t="e">
        <v>#N/A</v>
      </c>
      <c r="S996" s="618"/>
      <c r="T996" s="623"/>
      <c r="U996" s="623"/>
      <c r="V996" s="627" t="e">
        <v>#N/A</v>
      </c>
      <c r="W996" s="634"/>
      <c r="X996" s="638"/>
      <c r="Y996" s="614" t="e">
        <v>#N/A</v>
      </c>
      <c r="Z996" s="614"/>
      <c r="AA996" s="618"/>
      <c r="AB996" s="637"/>
      <c r="AC996" s="651" t="e">
        <v>#N/A</v>
      </c>
      <c r="AD996" s="653" t="str">
        <f t="shared" si="30"/>
        <v/>
      </c>
      <c r="AE996" s="583" t="str">
        <f t="shared" si="31"/>
        <v/>
      </c>
      <c r="AF996" s="654" t="str">
        <f>IF(O996="","",'別紙様式3-2（４・５月）'!O998&amp;'別紙様式3-2（４・５月）'!P998&amp;'別紙様式3-2（４・５月）'!Q998&amp;"から"&amp;O996)</f>
        <v/>
      </c>
      <c r="AG996" s="654" t="str">
        <f>IF(OR(W996="",W996="―"),"",'別紙様式3-2（４・５月）'!O998&amp;'別紙様式3-2（４・５月）'!P998&amp;'別紙様式3-2（４・５月）'!Q998&amp;"から"&amp;W996)</f>
        <v/>
      </c>
    </row>
    <row r="997" spans="1:33" ht="24.9" customHeight="1">
      <c r="A997" s="592">
        <v>984</v>
      </c>
      <c r="B997" s="488" t="str">
        <f>IF(基本情報入力シート!C1036="","",基本情報入力シート!C1036)</f>
        <v/>
      </c>
      <c r="C997" s="488"/>
      <c r="D997" s="488"/>
      <c r="E997" s="488"/>
      <c r="F997" s="488"/>
      <c r="G997" s="488"/>
      <c r="H997" s="488"/>
      <c r="I997" s="488"/>
      <c r="J997" s="495" t="str">
        <f>IF(基本情報入力シート!M1036="","",基本情報入力シート!M1036)</f>
        <v/>
      </c>
      <c r="K997" s="495" t="str">
        <f>IF(基本情報入力シート!R1036="","",基本情報入力シート!R1036)</f>
        <v/>
      </c>
      <c r="L997" s="495" t="str">
        <f>IF(基本情報入力シート!W1036="","",基本情報入力シート!W1036)</f>
        <v/>
      </c>
      <c r="M997" s="503" t="str">
        <f>IF(基本情報入力シート!X1036="","",基本情報入力シート!X1036)</f>
        <v/>
      </c>
      <c r="N997" s="513" t="str">
        <f>IF(基本情報入力シート!Y1036="","",基本情報入力シート!Y1036)</f>
        <v/>
      </c>
      <c r="O997" s="606"/>
      <c r="P997" s="610"/>
      <c r="Q997" s="610"/>
      <c r="R997" s="614" t="e">
        <v>#N/A</v>
      </c>
      <c r="S997" s="618"/>
      <c r="T997" s="623"/>
      <c r="U997" s="623"/>
      <c r="V997" s="627" t="e">
        <v>#N/A</v>
      </c>
      <c r="W997" s="634"/>
      <c r="X997" s="638"/>
      <c r="Y997" s="614" t="e">
        <v>#N/A</v>
      </c>
      <c r="Z997" s="614"/>
      <c r="AA997" s="618"/>
      <c r="AB997" s="637"/>
      <c r="AC997" s="651" t="e">
        <v>#N/A</v>
      </c>
      <c r="AD997" s="653" t="str">
        <f t="shared" si="30"/>
        <v/>
      </c>
      <c r="AE997" s="583" t="str">
        <f t="shared" si="31"/>
        <v/>
      </c>
      <c r="AF997" s="654" t="str">
        <f>IF(O997="","",'別紙様式3-2（４・５月）'!O999&amp;'別紙様式3-2（４・５月）'!P999&amp;'別紙様式3-2（４・５月）'!Q999&amp;"から"&amp;O997)</f>
        <v/>
      </c>
      <c r="AG997" s="654" t="str">
        <f>IF(OR(W997="",W997="―"),"",'別紙様式3-2（４・５月）'!O999&amp;'別紙様式3-2（４・５月）'!P999&amp;'別紙様式3-2（４・５月）'!Q999&amp;"から"&amp;W997)</f>
        <v/>
      </c>
    </row>
    <row r="998" spans="1:33" ht="24.9" customHeight="1">
      <c r="A998" s="592">
        <v>985</v>
      </c>
      <c r="B998" s="488" t="str">
        <f>IF(基本情報入力シート!C1037="","",基本情報入力シート!C1037)</f>
        <v/>
      </c>
      <c r="C998" s="488"/>
      <c r="D998" s="488"/>
      <c r="E998" s="488"/>
      <c r="F998" s="488"/>
      <c r="G998" s="488"/>
      <c r="H998" s="488"/>
      <c r="I998" s="488"/>
      <c r="J998" s="495" t="str">
        <f>IF(基本情報入力シート!M1037="","",基本情報入力シート!M1037)</f>
        <v/>
      </c>
      <c r="K998" s="495" t="str">
        <f>IF(基本情報入力シート!R1037="","",基本情報入力シート!R1037)</f>
        <v/>
      </c>
      <c r="L998" s="495" t="str">
        <f>IF(基本情報入力シート!W1037="","",基本情報入力シート!W1037)</f>
        <v/>
      </c>
      <c r="M998" s="503" t="str">
        <f>IF(基本情報入力シート!X1037="","",基本情報入力シート!X1037)</f>
        <v/>
      </c>
      <c r="N998" s="513" t="str">
        <f>IF(基本情報入力シート!Y1037="","",基本情報入力シート!Y1037)</f>
        <v/>
      </c>
      <c r="O998" s="606"/>
      <c r="P998" s="610"/>
      <c r="Q998" s="610"/>
      <c r="R998" s="614" t="e">
        <v>#N/A</v>
      </c>
      <c r="S998" s="618"/>
      <c r="T998" s="623"/>
      <c r="U998" s="623"/>
      <c r="V998" s="627" t="e">
        <v>#N/A</v>
      </c>
      <c r="W998" s="634"/>
      <c r="X998" s="638"/>
      <c r="Y998" s="614" t="e">
        <v>#N/A</v>
      </c>
      <c r="Z998" s="614"/>
      <c r="AA998" s="618"/>
      <c r="AB998" s="637"/>
      <c r="AC998" s="651" t="e">
        <v>#N/A</v>
      </c>
      <c r="AD998" s="653" t="str">
        <f t="shared" si="30"/>
        <v/>
      </c>
      <c r="AE998" s="583" t="str">
        <f t="shared" si="31"/>
        <v/>
      </c>
      <c r="AF998" s="654" t="str">
        <f>IF(O998="","",'別紙様式3-2（４・５月）'!O1000&amp;'別紙様式3-2（４・５月）'!P1000&amp;'別紙様式3-2（４・５月）'!Q1000&amp;"から"&amp;O998)</f>
        <v/>
      </c>
      <c r="AG998" s="654" t="str">
        <f>IF(OR(W998="",W998="―"),"",'別紙様式3-2（４・５月）'!O1000&amp;'別紙様式3-2（４・５月）'!P1000&amp;'別紙様式3-2（４・５月）'!Q1000&amp;"から"&amp;W998)</f>
        <v/>
      </c>
    </row>
    <row r="999" spans="1:33" ht="24.9" customHeight="1">
      <c r="A999" s="592">
        <v>986</v>
      </c>
      <c r="B999" s="488" t="str">
        <f>IF(基本情報入力シート!C1038="","",基本情報入力シート!C1038)</f>
        <v/>
      </c>
      <c r="C999" s="488"/>
      <c r="D999" s="488"/>
      <c r="E999" s="488"/>
      <c r="F999" s="488"/>
      <c r="G999" s="488"/>
      <c r="H999" s="488"/>
      <c r="I999" s="488"/>
      <c r="J999" s="495" t="str">
        <f>IF(基本情報入力シート!M1038="","",基本情報入力シート!M1038)</f>
        <v/>
      </c>
      <c r="K999" s="495" t="str">
        <f>IF(基本情報入力シート!R1038="","",基本情報入力シート!R1038)</f>
        <v/>
      </c>
      <c r="L999" s="495" t="str">
        <f>IF(基本情報入力シート!W1038="","",基本情報入力シート!W1038)</f>
        <v/>
      </c>
      <c r="M999" s="503" t="str">
        <f>IF(基本情報入力シート!X1038="","",基本情報入力シート!X1038)</f>
        <v/>
      </c>
      <c r="N999" s="513" t="str">
        <f>IF(基本情報入力シート!Y1038="","",基本情報入力シート!Y1038)</f>
        <v/>
      </c>
      <c r="O999" s="606"/>
      <c r="P999" s="610"/>
      <c r="Q999" s="610"/>
      <c r="R999" s="614" t="e">
        <v>#N/A</v>
      </c>
      <c r="S999" s="618"/>
      <c r="T999" s="623"/>
      <c r="U999" s="623"/>
      <c r="V999" s="627" t="e">
        <v>#N/A</v>
      </c>
      <c r="W999" s="634"/>
      <c r="X999" s="638"/>
      <c r="Y999" s="614" t="e">
        <v>#N/A</v>
      </c>
      <c r="Z999" s="614"/>
      <c r="AA999" s="618"/>
      <c r="AB999" s="637"/>
      <c r="AC999" s="651" t="e">
        <v>#N/A</v>
      </c>
      <c r="AD999" s="653" t="str">
        <f t="shared" si="30"/>
        <v/>
      </c>
      <c r="AE999" s="583" t="str">
        <f t="shared" si="31"/>
        <v/>
      </c>
      <c r="AF999" s="654" t="str">
        <f>IF(O999="","",'別紙様式3-2（４・５月）'!O1001&amp;'別紙様式3-2（４・５月）'!P1001&amp;'別紙様式3-2（４・５月）'!Q1001&amp;"から"&amp;O999)</f>
        <v/>
      </c>
      <c r="AG999" s="654" t="str">
        <f>IF(OR(W999="",W999="―"),"",'別紙様式3-2（４・５月）'!O1001&amp;'別紙様式3-2（４・５月）'!P1001&amp;'別紙様式3-2（４・５月）'!Q1001&amp;"から"&amp;W999)</f>
        <v/>
      </c>
    </row>
    <row r="1000" spans="1:33" ht="24.9" customHeight="1">
      <c r="A1000" s="592">
        <v>987</v>
      </c>
      <c r="B1000" s="488" t="str">
        <f>IF(基本情報入力シート!C1039="","",基本情報入力シート!C1039)</f>
        <v/>
      </c>
      <c r="C1000" s="488"/>
      <c r="D1000" s="488"/>
      <c r="E1000" s="488"/>
      <c r="F1000" s="488"/>
      <c r="G1000" s="488"/>
      <c r="H1000" s="488"/>
      <c r="I1000" s="488"/>
      <c r="J1000" s="495" t="str">
        <f>IF(基本情報入力シート!M1039="","",基本情報入力シート!M1039)</f>
        <v/>
      </c>
      <c r="K1000" s="495" t="str">
        <f>IF(基本情報入力シート!R1039="","",基本情報入力シート!R1039)</f>
        <v/>
      </c>
      <c r="L1000" s="495" t="str">
        <f>IF(基本情報入力シート!W1039="","",基本情報入力シート!W1039)</f>
        <v/>
      </c>
      <c r="M1000" s="503" t="str">
        <f>IF(基本情報入力シート!X1039="","",基本情報入力シート!X1039)</f>
        <v/>
      </c>
      <c r="N1000" s="513" t="str">
        <f>IF(基本情報入力シート!Y1039="","",基本情報入力シート!Y1039)</f>
        <v/>
      </c>
      <c r="O1000" s="606"/>
      <c r="P1000" s="610"/>
      <c r="Q1000" s="610"/>
      <c r="R1000" s="614" t="e">
        <v>#N/A</v>
      </c>
      <c r="S1000" s="618"/>
      <c r="T1000" s="623"/>
      <c r="U1000" s="623"/>
      <c r="V1000" s="627" t="e">
        <v>#N/A</v>
      </c>
      <c r="W1000" s="634"/>
      <c r="X1000" s="638"/>
      <c r="Y1000" s="614" t="e">
        <v>#N/A</v>
      </c>
      <c r="Z1000" s="614"/>
      <c r="AA1000" s="618"/>
      <c r="AB1000" s="637"/>
      <c r="AC1000" s="651" t="e">
        <v>#N/A</v>
      </c>
      <c r="AD1000" s="653" t="str">
        <f t="shared" si="30"/>
        <v/>
      </c>
      <c r="AE1000" s="583" t="str">
        <f t="shared" si="31"/>
        <v/>
      </c>
      <c r="AF1000" s="654" t="str">
        <f>IF(O1000="","",'別紙様式3-2（４・５月）'!O1002&amp;'別紙様式3-2（４・５月）'!P1002&amp;'別紙様式3-2（４・５月）'!Q1002&amp;"から"&amp;O1000)</f>
        <v/>
      </c>
      <c r="AG1000" s="654" t="str">
        <f>IF(OR(W1000="",W1000="―"),"",'別紙様式3-2（４・５月）'!O1002&amp;'別紙様式3-2（４・５月）'!P1002&amp;'別紙様式3-2（４・５月）'!Q1002&amp;"から"&amp;W1000)</f>
        <v/>
      </c>
    </row>
    <row r="1001" spans="1:33" ht="24.9" customHeight="1">
      <c r="A1001" s="592">
        <v>988</v>
      </c>
      <c r="B1001" s="488" t="str">
        <f>IF(基本情報入力シート!C1040="","",基本情報入力シート!C1040)</f>
        <v/>
      </c>
      <c r="C1001" s="488"/>
      <c r="D1001" s="488"/>
      <c r="E1001" s="488"/>
      <c r="F1001" s="488"/>
      <c r="G1001" s="488"/>
      <c r="H1001" s="488"/>
      <c r="I1001" s="488"/>
      <c r="J1001" s="495" t="str">
        <f>IF(基本情報入力シート!M1040="","",基本情報入力シート!M1040)</f>
        <v/>
      </c>
      <c r="K1001" s="495" t="str">
        <f>IF(基本情報入力シート!R1040="","",基本情報入力シート!R1040)</f>
        <v/>
      </c>
      <c r="L1001" s="495" t="str">
        <f>IF(基本情報入力シート!W1040="","",基本情報入力シート!W1040)</f>
        <v/>
      </c>
      <c r="M1001" s="503" t="str">
        <f>IF(基本情報入力シート!X1040="","",基本情報入力シート!X1040)</f>
        <v/>
      </c>
      <c r="N1001" s="513" t="str">
        <f>IF(基本情報入力シート!Y1040="","",基本情報入力シート!Y1040)</f>
        <v/>
      </c>
      <c r="O1001" s="606"/>
      <c r="P1001" s="610"/>
      <c r="Q1001" s="610"/>
      <c r="R1001" s="614" t="e">
        <v>#N/A</v>
      </c>
      <c r="S1001" s="618"/>
      <c r="T1001" s="623"/>
      <c r="U1001" s="623"/>
      <c r="V1001" s="627" t="e">
        <v>#N/A</v>
      </c>
      <c r="W1001" s="634"/>
      <c r="X1001" s="638"/>
      <c r="Y1001" s="614" t="e">
        <v>#N/A</v>
      </c>
      <c r="Z1001" s="614"/>
      <c r="AA1001" s="618"/>
      <c r="AB1001" s="637"/>
      <c r="AC1001" s="651" t="e">
        <v>#N/A</v>
      </c>
      <c r="AD1001" s="653" t="str">
        <f t="shared" si="30"/>
        <v/>
      </c>
      <c r="AE1001" s="583" t="str">
        <f t="shared" si="31"/>
        <v/>
      </c>
      <c r="AF1001" s="654" t="str">
        <f>IF(O1001="","",'別紙様式3-2（４・５月）'!O1003&amp;'別紙様式3-2（４・５月）'!P1003&amp;'別紙様式3-2（４・５月）'!Q1003&amp;"から"&amp;O1001)</f>
        <v/>
      </c>
      <c r="AG1001" s="654" t="str">
        <f>IF(OR(W1001="",W1001="―"),"",'別紙様式3-2（４・５月）'!O1003&amp;'別紙様式3-2（４・５月）'!P1003&amp;'別紙様式3-2（４・５月）'!Q1003&amp;"から"&amp;W1001)</f>
        <v/>
      </c>
    </row>
    <row r="1002" spans="1:33" ht="24.9" customHeight="1">
      <c r="A1002" s="592">
        <v>989</v>
      </c>
      <c r="B1002" s="488" t="str">
        <f>IF(基本情報入力シート!C1041="","",基本情報入力シート!C1041)</f>
        <v/>
      </c>
      <c r="C1002" s="488"/>
      <c r="D1002" s="488"/>
      <c r="E1002" s="488"/>
      <c r="F1002" s="488"/>
      <c r="G1002" s="488"/>
      <c r="H1002" s="488"/>
      <c r="I1002" s="488"/>
      <c r="J1002" s="495" t="str">
        <f>IF(基本情報入力シート!M1041="","",基本情報入力シート!M1041)</f>
        <v/>
      </c>
      <c r="K1002" s="495" t="str">
        <f>IF(基本情報入力シート!R1041="","",基本情報入力シート!R1041)</f>
        <v/>
      </c>
      <c r="L1002" s="495" t="str">
        <f>IF(基本情報入力シート!W1041="","",基本情報入力シート!W1041)</f>
        <v/>
      </c>
      <c r="M1002" s="503" t="str">
        <f>IF(基本情報入力シート!X1041="","",基本情報入力シート!X1041)</f>
        <v/>
      </c>
      <c r="N1002" s="513" t="str">
        <f>IF(基本情報入力シート!Y1041="","",基本情報入力シート!Y1041)</f>
        <v/>
      </c>
      <c r="O1002" s="606"/>
      <c r="P1002" s="610"/>
      <c r="Q1002" s="610"/>
      <c r="R1002" s="614" t="e">
        <v>#N/A</v>
      </c>
      <c r="S1002" s="618"/>
      <c r="T1002" s="623"/>
      <c r="U1002" s="623"/>
      <c r="V1002" s="627" t="e">
        <v>#N/A</v>
      </c>
      <c r="W1002" s="634"/>
      <c r="X1002" s="638"/>
      <c r="Y1002" s="614" t="e">
        <v>#N/A</v>
      </c>
      <c r="Z1002" s="614"/>
      <c r="AA1002" s="618"/>
      <c r="AB1002" s="637"/>
      <c r="AC1002" s="651" t="e">
        <v>#N/A</v>
      </c>
      <c r="AD1002" s="653" t="str">
        <f t="shared" si="30"/>
        <v/>
      </c>
      <c r="AE1002" s="583" t="str">
        <f t="shared" si="31"/>
        <v/>
      </c>
      <c r="AF1002" s="654" t="str">
        <f>IF(O1002="","",'別紙様式3-2（４・５月）'!O1004&amp;'別紙様式3-2（４・５月）'!P1004&amp;'別紙様式3-2（４・５月）'!Q1004&amp;"から"&amp;O1002)</f>
        <v/>
      </c>
      <c r="AG1002" s="654" t="str">
        <f>IF(OR(W1002="",W1002="―"),"",'別紙様式3-2（４・５月）'!O1004&amp;'別紙様式3-2（４・５月）'!P1004&amp;'別紙様式3-2（４・５月）'!Q1004&amp;"から"&amp;W1002)</f>
        <v/>
      </c>
    </row>
    <row r="1003" spans="1:33" ht="24.9" customHeight="1">
      <c r="A1003" s="592">
        <v>990</v>
      </c>
      <c r="B1003" s="488" t="str">
        <f>IF(基本情報入力シート!C1042="","",基本情報入力シート!C1042)</f>
        <v/>
      </c>
      <c r="C1003" s="488"/>
      <c r="D1003" s="488"/>
      <c r="E1003" s="488"/>
      <c r="F1003" s="488"/>
      <c r="G1003" s="488"/>
      <c r="H1003" s="488"/>
      <c r="I1003" s="488"/>
      <c r="J1003" s="495" t="str">
        <f>IF(基本情報入力シート!M1042="","",基本情報入力シート!M1042)</f>
        <v/>
      </c>
      <c r="K1003" s="495" t="str">
        <f>IF(基本情報入力シート!R1042="","",基本情報入力シート!R1042)</f>
        <v/>
      </c>
      <c r="L1003" s="495" t="str">
        <f>IF(基本情報入力シート!W1042="","",基本情報入力シート!W1042)</f>
        <v/>
      </c>
      <c r="M1003" s="503" t="str">
        <f>IF(基本情報入力シート!X1042="","",基本情報入力シート!X1042)</f>
        <v/>
      </c>
      <c r="N1003" s="513" t="str">
        <f>IF(基本情報入力シート!Y1042="","",基本情報入力シート!Y1042)</f>
        <v/>
      </c>
      <c r="O1003" s="606"/>
      <c r="P1003" s="610"/>
      <c r="Q1003" s="610"/>
      <c r="R1003" s="614" t="e">
        <v>#N/A</v>
      </c>
      <c r="S1003" s="618"/>
      <c r="T1003" s="623"/>
      <c r="U1003" s="623"/>
      <c r="V1003" s="627" t="e">
        <v>#N/A</v>
      </c>
      <c r="W1003" s="634"/>
      <c r="X1003" s="638"/>
      <c r="Y1003" s="614" t="e">
        <v>#N/A</v>
      </c>
      <c r="Z1003" s="614"/>
      <c r="AA1003" s="618"/>
      <c r="AB1003" s="637"/>
      <c r="AC1003" s="651" t="e">
        <v>#N/A</v>
      </c>
      <c r="AD1003" s="653" t="str">
        <f t="shared" si="30"/>
        <v/>
      </c>
      <c r="AE1003" s="583" t="str">
        <f t="shared" si="31"/>
        <v/>
      </c>
      <c r="AF1003" s="654" t="str">
        <f>IF(O1003="","",'別紙様式3-2（４・５月）'!O1005&amp;'別紙様式3-2（４・５月）'!P1005&amp;'別紙様式3-2（４・５月）'!Q1005&amp;"から"&amp;O1003)</f>
        <v/>
      </c>
      <c r="AG1003" s="654" t="str">
        <f>IF(OR(W1003="",W1003="―"),"",'別紙様式3-2（４・５月）'!O1005&amp;'別紙様式3-2（４・５月）'!P1005&amp;'別紙様式3-2（４・５月）'!Q1005&amp;"から"&amp;W1003)</f>
        <v/>
      </c>
    </row>
    <row r="1004" spans="1:33" ht="24.9" customHeight="1">
      <c r="A1004" s="592">
        <v>991</v>
      </c>
      <c r="B1004" s="488" t="str">
        <f>IF(基本情報入力シート!C1043="","",基本情報入力シート!C1043)</f>
        <v/>
      </c>
      <c r="C1004" s="488"/>
      <c r="D1004" s="488"/>
      <c r="E1004" s="488"/>
      <c r="F1004" s="488"/>
      <c r="G1004" s="488"/>
      <c r="H1004" s="488"/>
      <c r="I1004" s="488"/>
      <c r="J1004" s="495" t="str">
        <f>IF(基本情報入力シート!M1043="","",基本情報入力シート!M1043)</f>
        <v/>
      </c>
      <c r="K1004" s="495" t="str">
        <f>IF(基本情報入力シート!R1043="","",基本情報入力シート!R1043)</f>
        <v/>
      </c>
      <c r="L1004" s="495" t="str">
        <f>IF(基本情報入力シート!W1043="","",基本情報入力シート!W1043)</f>
        <v/>
      </c>
      <c r="M1004" s="503" t="str">
        <f>IF(基本情報入力シート!X1043="","",基本情報入力シート!X1043)</f>
        <v/>
      </c>
      <c r="N1004" s="513" t="str">
        <f>IF(基本情報入力シート!Y1043="","",基本情報入力シート!Y1043)</f>
        <v/>
      </c>
      <c r="O1004" s="606"/>
      <c r="P1004" s="610"/>
      <c r="Q1004" s="610"/>
      <c r="R1004" s="614" t="e">
        <v>#N/A</v>
      </c>
      <c r="S1004" s="618"/>
      <c r="T1004" s="623"/>
      <c r="U1004" s="623"/>
      <c r="V1004" s="627" t="e">
        <v>#N/A</v>
      </c>
      <c r="W1004" s="634"/>
      <c r="X1004" s="638"/>
      <c r="Y1004" s="614" t="e">
        <v>#N/A</v>
      </c>
      <c r="Z1004" s="614"/>
      <c r="AA1004" s="618"/>
      <c r="AB1004" s="637"/>
      <c r="AC1004" s="651" t="e">
        <v>#N/A</v>
      </c>
      <c r="AD1004" s="653" t="str">
        <f t="shared" si="30"/>
        <v/>
      </c>
      <c r="AE1004" s="583" t="str">
        <f t="shared" si="31"/>
        <v/>
      </c>
      <c r="AF1004" s="654" t="str">
        <f>IF(O1004="","",'別紙様式3-2（４・５月）'!O1006&amp;'別紙様式3-2（４・５月）'!P1006&amp;'別紙様式3-2（４・５月）'!Q1006&amp;"から"&amp;O1004)</f>
        <v/>
      </c>
      <c r="AG1004" s="654" t="str">
        <f>IF(OR(W1004="",W1004="―"),"",'別紙様式3-2（４・５月）'!O1006&amp;'別紙様式3-2（４・５月）'!P1006&amp;'別紙様式3-2（４・５月）'!Q1006&amp;"から"&amp;W1004)</f>
        <v/>
      </c>
    </row>
    <row r="1005" spans="1:33" ht="24.9" customHeight="1">
      <c r="A1005" s="592">
        <v>992</v>
      </c>
      <c r="B1005" s="488" t="str">
        <f>IF(基本情報入力シート!C1044="","",基本情報入力シート!C1044)</f>
        <v/>
      </c>
      <c r="C1005" s="488"/>
      <c r="D1005" s="488"/>
      <c r="E1005" s="488"/>
      <c r="F1005" s="488"/>
      <c r="G1005" s="488"/>
      <c r="H1005" s="488"/>
      <c r="I1005" s="488"/>
      <c r="J1005" s="495" t="str">
        <f>IF(基本情報入力シート!M1044="","",基本情報入力シート!M1044)</f>
        <v/>
      </c>
      <c r="K1005" s="495" t="str">
        <f>IF(基本情報入力シート!R1044="","",基本情報入力シート!R1044)</f>
        <v/>
      </c>
      <c r="L1005" s="495" t="str">
        <f>IF(基本情報入力シート!W1044="","",基本情報入力シート!W1044)</f>
        <v/>
      </c>
      <c r="M1005" s="503" t="str">
        <f>IF(基本情報入力シート!X1044="","",基本情報入力シート!X1044)</f>
        <v/>
      </c>
      <c r="N1005" s="513" t="str">
        <f>IF(基本情報入力シート!Y1044="","",基本情報入力シート!Y1044)</f>
        <v/>
      </c>
      <c r="O1005" s="606"/>
      <c r="P1005" s="610"/>
      <c r="Q1005" s="610"/>
      <c r="R1005" s="614" t="e">
        <v>#N/A</v>
      </c>
      <c r="S1005" s="618"/>
      <c r="T1005" s="623"/>
      <c r="U1005" s="623"/>
      <c r="V1005" s="627" t="e">
        <v>#N/A</v>
      </c>
      <c r="W1005" s="634"/>
      <c r="X1005" s="638"/>
      <c r="Y1005" s="614" t="e">
        <v>#N/A</v>
      </c>
      <c r="Z1005" s="614"/>
      <c r="AA1005" s="618"/>
      <c r="AB1005" s="637"/>
      <c r="AC1005" s="651" t="e">
        <v>#N/A</v>
      </c>
      <c r="AD1005" s="653" t="str">
        <f t="shared" si="30"/>
        <v/>
      </c>
      <c r="AE1005" s="583" t="str">
        <f t="shared" si="31"/>
        <v/>
      </c>
      <c r="AF1005" s="654" t="str">
        <f>IF(O1005="","",'別紙様式3-2（４・５月）'!O1007&amp;'別紙様式3-2（４・５月）'!P1007&amp;'別紙様式3-2（４・５月）'!Q1007&amp;"から"&amp;O1005)</f>
        <v/>
      </c>
      <c r="AG1005" s="654" t="str">
        <f>IF(OR(W1005="",W1005="―"),"",'別紙様式3-2（４・５月）'!O1007&amp;'別紙様式3-2（４・５月）'!P1007&amp;'別紙様式3-2（４・５月）'!Q1007&amp;"から"&amp;W1005)</f>
        <v/>
      </c>
    </row>
    <row r="1006" spans="1:33" ht="24.9" customHeight="1">
      <c r="A1006" s="592">
        <v>993</v>
      </c>
      <c r="B1006" s="488" t="str">
        <f>IF(基本情報入力シート!C1045="","",基本情報入力シート!C1045)</f>
        <v/>
      </c>
      <c r="C1006" s="488"/>
      <c r="D1006" s="488"/>
      <c r="E1006" s="488"/>
      <c r="F1006" s="488"/>
      <c r="G1006" s="488"/>
      <c r="H1006" s="488"/>
      <c r="I1006" s="488"/>
      <c r="J1006" s="495" t="str">
        <f>IF(基本情報入力シート!M1045="","",基本情報入力シート!M1045)</f>
        <v/>
      </c>
      <c r="K1006" s="495" t="str">
        <f>IF(基本情報入力シート!R1045="","",基本情報入力シート!R1045)</f>
        <v/>
      </c>
      <c r="L1006" s="495" t="str">
        <f>IF(基本情報入力シート!W1045="","",基本情報入力シート!W1045)</f>
        <v/>
      </c>
      <c r="M1006" s="503" t="str">
        <f>IF(基本情報入力シート!X1045="","",基本情報入力シート!X1045)</f>
        <v/>
      </c>
      <c r="N1006" s="513" t="str">
        <f>IF(基本情報入力シート!Y1045="","",基本情報入力シート!Y1045)</f>
        <v/>
      </c>
      <c r="O1006" s="606"/>
      <c r="P1006" s="610"/>
      <c r="Q1006" s="610"/>
      <c r="R1006" s="614" t="e">
        <v>#N/A</v>
      </c>
      <c r="S1006" s="618"/>
      <c r="T1006" s="623"/>
      <c r="U1006" s="623"/>
      <c r="V1006" s="627" t="e">
        <v>#N/A</v>
      </c>
      <c r="W1006" s="634"/>
      <c r="X1006" s="638"/>
      <c r="Y1006" s="614" t="e">
        <v>#N/A</v>
      </c>
      <c r="Z1006" s="614"/>
      <c r="AA1006" s="618"/>
      <c r="AB1006" s="637"/>
      <c r="AC1006" s="651" t="e">
        <v>#N/A</v>
      </c>
      <c r="AD1006" s="653" t="str">
        <f t="shared" si="30"/>
        <v/>
      </c>
      <c r="AE1006" s="583" t="str">
        <f t="shared" si="31"/>
        <v/>
      </c>
      <c r="AF1006" s="654" t="str">
        <f>IF(O1006="","",'別紙様式3-2（４・５月）'!O1008&amp;'別紙様式3-2（４・５月）'!P1008&amp;'別紙様式3-2（４・５月）'!Q1008&amp;"から"&amp;O1006)</f>
        <v/>
      </c>
      <c r="AG1006" s="654" t="str">
        <f>IF(OR(W1006="",W1006="―"),"",'別紙様式3-2（４・５月）'!O1008&amp;'別紙様式3-2（４・５月）'!P1008&amp;'別紙様式3-2（４・５月）'!Q1008&amp;"から"&amp;W1006)</f>
        <v/>
      </c>
    </row>
    <row r="1007" spans="1:33" ht="24.9" customHeight="1">
      <c r="A1007" s="592">
        <v>994</v>
      </c>
      <c r="B1007" s="488" t="str">
        <f>IF(基本情報入力シート!C1046="","",基本情報入力シート!C1046)</f>
        <v/>
      </c>
      <c r="C1007" s="488"/>
      <c r="D1007" s="488"/>
      <c r="E1007" s="488"/>
      <c r="F1007" s="488"/>
      <c r="G1007" s="488"/>
      <c r="H1007" s="488"/>
      <c r="I1007" s="488"/>
      <c r="J1007" s="495" t="str">
        <f>IF(基本情報入力シート!M1046="","",基本情報入力シート!M1046)</f>
        <v/>
      </c>
      <c r="K1007" s="495" t="str">
        <f>IF(基本情報入力シート!R1046="","",基本情報入力シート!R1046)</f>
        <v/>
      </c>
      <c r="L1007" s="495" t="str">
        <f>IF(基本情報入力シート!W1046="","",基本情報入力シート!W1046)</f>
        <v/>
      </c>
      <c r="M1007" s="503" t="str">
        <f>IF(基本情報入力シート!X1046="","",基本情報入力シート!X1046)</f>
        <v/>
      </c>
      <c r="N1007" s="513" t="str">
        <f>IF(基本情報入力シート!Y1046="","",基本情報入力シート!Y1046)</f>
        <v/>
      </c>
      <c r="O1007" s="606"/>
      <c r="P1007" s="610"/>
      <c r="Q1007" s="610"/>
      <c r="R1007" s="614" t="e">
        <v>#N/A</v>
      </c>
      <c r="S1007" s="618"/>
      <c r="T1007" s="623"/>
      <c r="U1007" s="623"/>
      <c r="V1007" s="627" t="e">
        <v>#N/A</v>
      </c>
      <c r="W1007" s="634"/>
      <c r="X1007" s="638"/>
      <c r="Y1007" s="614" t="e">
        <v>#N/A</v>
      </c>
      <c r="Z1007" s="614"/>
      <c r="AA1007" s="618"/>
      <c r="AB1007" s="637"/>
      <c r="AC1007" s="651" t="e">
        <v>#N/A</v>
      </c>
      <c r="AD1007" s="653" t="str">
        <f t="shared" si="30"/>
        <v/>
      </c>
      <c r="AE1007" s="583" t="str">
        <f t="shared" si="31"/>
        <v/>
      </c>
      <c r="AF1007" s="654" t="str">
        <f>IF(O1007="","",'別紙様式3-2（４・５月）'!O1009&amp;'別紙様式3-2（４・５月）'!P1009&amp;'別紙様式3-2（４・５月）'!Q1009&amp;"から"&amp;O1007)</f>
        <v/>
      </c>
      <c r="AG1007" s="654" t="str">
        <f>IF(OR(W1007="",W1007="―"),"",'別紙様式3-2（４・５月）'!O1009&amp;'別紙様式3-2（４・５月）'!P1009&amp;'別紙様式3-2（４・５月）'!Q1009&amp;"から"&amp;W1007)</f>
        <v/>
      </c>
    </row>
    <row r="1008" spans="1:33" ht="24.9" customHeight="1">
      <c r="A1008" s="592">
        <v>995</v>
      </c>
      <c r="B1008" s="488" t="str">
        <f>IF(基本情報入力シート!C1047="","",基本情報入力シート!C1047)</f>
        <v/>
      </c>
      <c r="C1008" s="488"/>
      <c r="D1008" s="488"/>
      <c r="E1008" s="488"/>
      <c r="F1008" s="488"/>
      <c r="G1008" s="488"/>
      <c r="H1008" s="488"/>
      <c r="I1008" s="488"/>
      <c r="J1008" s="495" t="str">
        <f>IF(基本情報入力シート!M1047="","",基本情報入力シート!M1047)</f>
        <v/>
      </c>
      <c r="K1008" s="495" t="str">
        <f>IF(基本情報入力シート!R1047="","",基本情報入力シート!R1047)</f>
        <v/>
      </c>
      <c r="L1008" s="495" t="str">
        <f>IF(基本情報入力シート!W1047="","",基本情報入力シート!W1047)</f>
        <v/>
      </c>
      <c r="M1008" s="503" t="str">
        <f>IF(基本情報入力シート!X1047="","",基本情報入力シート!X1047)</f>
        <v/>
      </c>
      <c r="N1008" s="513" t="str">
        <f>IF(基本情報入力シート!Y1047="","",基本情報入力シート!Y1047)</f>
        <v/>
      </c>
      <c r="O1008" s="606"/>
      <c r="P1008" s="610"/>
      <c r="Q1008" s="610"/>
      <c r="R1008" s="614" t="e">
        <v>#N/A</v>
      </c>
      <c r="S1008" s="618"/>
      <c r="T1008" s="623"/>
      <c r="U1008" s="623"/>
      <c r="V1008" s="627" t="e">
        <v>#N/A</v>
      </c>
      <c r="W1008" s="634"/>
      <c r="X1008" s="638"/>
      <c r="Y1008" s="614" t="e">
        <v>#N/A</v>
      </c>
      <c r="Z1008" s="614"/>
      <c r="AA1008" s="618"/>
      <c r="AB1008" s="637"/>
      <c r="AC1008" s="651" t="e">
        <v>#N/A</v>
      </c>
      <c r="AD1008" s="653" t="str">
        <f t="shared" si="30"/>
        <v/>
      </c>
      <c r="AE1008" s="583" t="str">
        <f t="shared" si="31"/>
        <v/>
      </c>
      <c r="AF1008" s="654" t="str">
        <f>IF(O1008="","",'別紙様式3-2（４・５月）'!O1010&amp;'別紙様式3-2（４・５月）'!P1010&amp;'別紙様式3-2（４・５月）'!Q1010&amp;"から"&amp;O1008)</f>
        <v/>
      </c>
      <c r="AG1008" s="654" t="str">
        <f>IF(OR(W1008="",W1008="―"),"",'別紙様式3-2（４・５月）'!O1010&amp;'別紙様式3-2（４・５月）'!P1010&amp;'別紙様式3-2（４・５月）'!Q1010&amp;"から"&amp;W1008)</f>
        <v/>
      </c>
    </row>
    <row r="1009" spans="1:33" ht="24.9" customHeight="1">
      <c r="A1009" s="592">
        <v>996</v>
      </c>
      <c r="B1009" s="488" t="str">
        <f>IF(基本情報入力シート!C1048="","",基本情報入力シート!C1048)</f>
        <v/>
      </c>
      <c r="C1009" s="488"/>
      <c r="D1009" s="488"/>
      <c r="E1009" s="488"/>
      <c r="F1009" s="488"/>
      <c r="G1009" s="488"/>
      <c r="H1009" s="488"/>
      <c r="I1009" s="488"/>
      <c r="J1009" s="495" t="str">
        <f>IF(基本情報入力シート!M1048="","",基本情報入力シート!M1048)</f>
        <v/>
      </c>
      <c r="K1009" s="495" t="str">
        <f>IF(基本情報入力シート!R1048="","",基本情報入力シート!R1048)</f>
        <v/>
      </c>
      <c r="L1009" s="495" t="str">
        <f>IF(基本情報入力シート!W1048="","",基本情報入力シート!W1048)</f>
        <v/>
      </c>
      <c r="M1009" s="503" t="str">
        <f>IF(基本情報入力シート!X1048="","",基本情報入力シート!X1048)</f>
        <v/>
      </c>
      <c r="N1009" s="513" t="str">
        <f>IF(基本情報入力シート!Y1048="","",基本情報入力シート!Y1048)</f>
        <v/>
      </c>
      <c r="O1009" s="606"/>
      <c r="P1009" s="610"/>
      <c r="Q1009" s="610"/>
      <c r="R1009" s="614" t="e">
        <v>#N/A</v>
      </c>
      <c r="S1009" s="618"/>
      <c r="T1009" s="623"/>
      <c r="U1009" s="623"/>
      <c r="V1009" s="627" t="e">
        <v>#N/A</v>
      </c>
      <c r="W1009" s="634"/>
      <c r="X1009" s="638"/>
      <c r="Y1009" s="614" t="e">
        <v>#N/A</v>
      </c>
      <c r="Z1009" s="614"/>
      <c r="AA1009" s="618"/>
      <c r="AB1009" s="637"/>
      <c r="AC1009" s="651" t="e">
        <v>#N/A</v>
      </c>
      <c r="AD1009" s="653" t="str">
        <f t="shared" si="30"/>
        <v/>
      </c>
      <c r="AE1009" s="583" t="str">
        <f t="shared" si="31"/>
        <v/>
      </c>
      <c r="AF1009" s="654" t="str">
        <f>IF(O1009="","",'別紙様式3-2（４・５月）'!O1011&amp;'別紙様式3-2（４・５月）'!P1011&amp;'別紙様式3-2（４・５月）'!Q1011&amp;"から"&amp;O1009)</f>
        <v/>
      </c>
      <c r="AG1009" s="654" t="str">
        <f>IF(OR(W1009="",W1009="―"),"",'別紙様式3-2（４・５月）'!O1011&amp;'別紙様式3-2（４・５月）'!P1011&amp;'別紙様式3-2（４・５月）'!Q1011&amp;"から"&amp;W1009)</f>
        <v/>
      </c>
    </row>
    <row r="1010" spans="1:33" ht="24.9" customHeight="1">
      <c r="A1010" s="592">
        <v>997</v>
      </c>
      <c r="B1010" s="488" t="str">
        <f>IF(基本情報入力シート!C1049="","",基本情報入力シート!C1049)</f>
        <v/>
      </c>
      <c r="C1010" s="488"/>
      <c r="D1010" s="488"/>
      <c r="E1010" s="488"/>
      <c r="F1010" s="488"/>
      <c r="G1010" s="488"/>
      <c r="H1010" s="488"/>
      <c r="I1010" s="488"/>
      <c r="J1010" s="495" t="str">
        <f>IF(基本情報入力シート!M1049="","",基本情報入力シート!M1049)</f>
        <v/>
      </c>
      <c r="K1010" s="495" t="str">
        <f>IF(基本情報入力シート!R1049="","",基本情報入力シート!R1049)</f>
        <v/>
      </c>
      <c r="L1010" s="495" t="str">
        <f>IF(基本情報入力シート!W1049="","",基本情報入力シート!W1049)</f>
        <v/>
      </c>
      <c r="M1010" s="503" t="str">
        <f>IF(基本情報入力シート!X1049="","",基本情報入力シート!X1049)</f>
        <v/>
      </c>
      <c r="N1010" s="513" t="str">
        <f>IF(基本情報入力シート!Y1049="","",基本情報入力シート!Y1049)</f>
        <v/>
      </c>
      <c r="O1010" s="606"/>
      <c r="P1010" s="610"/>
      <c r="Q1010" s="610"/>
      <c r="R1010" s="614" t="e">
        <v>#N/A</v>
      </c>
      <c r="S1010" s="618"/>
      <c r="T1010" s="623"/>
      <c r="U1010" s="623"/>
      <c r="V1010" s="627" t="e">
        <v>#N/A</v>
      </c>
      <c r="W1010" s="634"/>
      <c r="X1010" s="638"/>
      <c r="Y1010" s="614" t="e">
        <v>#N/A</v>
      </c>
      <c r="Z1010" s="614"/>
      <c r="AA1010" s="618"/>
      <c r="AB1010" s="637"/>
      <c r="AC1010" s="651" t="e">
        <v>#N/A</v>
      </c>
      <c r="AD1010" s="653" t="str">
        <f t="shared" si="30"/>
        <v/>
      </c>
      <c r="AE1010" s="583" t="str">
        <f t="shared" si="31"/>
        <v/>
      </c>
      <c r="AF1010" s="654" t="str">
        <f>IF(O1010="","",'別紙様式3-2（４・５月）'!O1012&amp;'別紙様式3-2（４・５月）'!P1012&amp;'別紙様式3-2（４・５月）'!Q1012&amp;"から"&amp;O1010)</f>
        <v/>
      </c>
      <c r="AG1010" s="654" t="str">
        <f>IF(OR(W1010="",W1010="―"),"",'別紙様式3-2（４・５月）'!O1012&amp;'別紙様式3-2（４・５月）'!P1012&amp;'別紙様式3-2（４・５月）'!Q1012&amp;"から"&amp;W1010)</f>
        <v/>
      </c>
    </row>
    <row r="1011" spans="1:33" ht="24.9" customHeight="1">
      <c r="A1011" s="592">
        <v>998</v>
      </c>
      <c r="B1011" s="488" t="str">
        <f>IF(基本情報入力シート!C1050="","",基本情報入力シート!C1050)</f>
        <v/>
      </c>
      <c r="C1011" s="488"/>
      <c r="D1011" s="488"/>
      <c r="E1011" s="488"/>
      <c r="F1011" s="488"/>
      <c r="G1011" s="488"/>
      <c r="H1011" s="488"/>
      <c r="I1011" s="488"/>
      <c r="J1011" s="495" t="str">
        <f>IF(基本情報入力シート!M1050="","",基本情報入力シート!M1050)</f>
        <v/>
      </c>
      <c r="K1011" s="495" t="str">
        <f>IF(基本情報入力シート!R1050="","",基本情報入力シート!R1050)</f>
        <v/>
      </c>
      <c r="L1011" s="495" t="str">
        <f>IF(基本情報入力シート!W1050="","",基本情報入力シート!W1050)</f>
        <v/>
      </c>
      <c r="M1011" s="503" t="str">
        <f>IF(基本情報入力シート!X1050="","",基本情報入力シート!X1050)</f>
        <v/>
      </c>
      <c r="N1011" s="513" t="str">
        <f>IF(基本情報入力シート!Y1050="","",基本情報入力シート!Y1050)</f>
        <v/>
      </c>
      <c r="O1011" s="606"/>
      <c r="P1011" s="610"/>
      <c r="Q1011" s="610"/>
      <c r="R1011" s="614" t="e">
        <v>#N/A</v>
      </c>
      <c r="S1011" s="618"/>
      <c r="T1011" s="623"/>
      <c r="U1011" s="623"/>
      <c r="V1011" s="627" t="e">
        <v>#N/A</v>
      </c>
      <c r="W1011" s="634"/>
      <c r="X1011" s="638"/>
      <c r="Y1011" s="614" t="e">
        <v>#N/A</v>
      </c>
      <c r="Z1011" s="614"/>
      <c r="AA1011" s="618"/>
      <c r="AB1011" s="637"/>
      <c r="AC1011" s="651" t="e">
        <v>#N/A</v>
      </c>
      <c r="AD1011" s="653" t="str">
        <f t="shared" si="30"/>
        <v/>
      </c>
      <c r="AE1011" s="583" t="str">
        <f t="shared" si="31"/>
        <v/>
      </c>
      <c r="AF1011" s="654" t="str">
        <f>IF(O1011="","",'別紙様式3-2（４・５月）'!O1013&amp;'別紙様式3-2（４・５月）'!P1013&amp;'別紙様式3-2（４・５月）'!Q1013&amp;"から"&amp;O1011)</f>
        <v/>
      </c>
      <c r="AG1011" s="654" t="str">
        <f>IF(OR(W1011="",W1011="―"),"",'別紙様式3-2（４・５月）'!O1013&amp;'別紙様式3-2（４・５月）'!P1013&amp;'別紙様式3-2（４・５月）'!Q1013&amp;"から"&amp;W1011)</f>
        <v/>
      </c>
    </row>
    <row r="1012" spans="1:33" ht="24.9" customHeight="1">
      <c r="A1012" s="592">
        <v>999</v>
      </c>
      <c r="B1012" s="488" t="str">
        <f>IF(基本情報入力シート!C1051="","",基本情報入力シート!C1051)</f>
        <v/>
      </c>
      <c r="C1012" s="488"/>
      <c r="D1012" s="488"/>
      <c r="E1012" s="488"/>
      <c r="F1012" s="488"/>
      <c r="G1012" s="488"/>
      <c r="H1012" s="488"/>
      <c r="I1012" s="488"/>
      <c r="J1012" s="495" t="str">
        <f>IF(基本情報入力シート!M1051="","",基本情報入力シート!M1051)</f>
        <v/>
      </c>
      <c r="K1012" s="495" t="str">
        <f>IF(基本情報入力シート!R1051="","",基本情報入力シート!R1051)</f>
        <v/>
      </c>
      <c r="L1012" s="495" t="str">
        <f>IF(基本情報入力シート!W1051="","",基本情報入力シート!W1051)</f>
        <v/>
      </c>
      <c r="M1012" s="503" t="str">
        <f>IF(基本情報入力シート!X1051="","",基本情報入力シート!X1051)</f>
        <v/>
      </c>
      <c r="N1012" s="513" t="str">
        <f>IF(基本情報入力シート!Y1051="","",基本情報入力シート!Y1051)</f>
        <v/>
      </c>
      <c r="O1012" s="606"/>
      <c r="P1012" s="610"/>
      <c r="Q1012" s="610"/>
      <c r="R1012" s="614" t="e">
        <v>#N/A</v>
      </c>
      <c r="S1012" s="618"/>
      <c r="T1012" s="623"/>
      <c r="U1012" s="623"/>
      <c r="V1012" s="627" t="e">
        <v>#N/A</v>
      </c>
      <c r="W1012" s="634"/>
      <c r="X1012" s="638"/>
      <c r="Y1012" s="614" t="e">
        <v>#N/A</v>
      </c>
      <c r="Z1012" s="614"/>
      <c r="AA1012" s="618"/>
      <c r="AB1012" s="637"/>
      <c r="AC1012" s="651" t="e">
        <v>#N/A</v>
      </c>
      <c r="AD1012" s="653" t="str">
        <f t="shared" si="30"/>
        <v/>
      </c>
      <c r="AE1012" s="583" t="str">
        <f t="shared" si="31"/>
        <v/>
      </c>
      <c r="AF1012" s="654" t="str">
        <f>IF(O1012="","",'別紙様式3-2（４・５月）'!O1014&amp;'別紙様式3-2（４・５月）'!P1014&amp;'別紙様式3-2（４・５月）'!Q1014&amp;"から"&amp;O1012)</f>
        <v/>
      </c>
      <c r="AG1012" s="654" t="str">
        <f>IF(OR(W1012="",W1012="―"),"",'別紙様式3-2（４・５月）'!O1014&amp;'別紙様式3-2（４・５月）'!P1014&amp;'別紙様式3-2（４・５月）'!Q1014&amp;"から"&amp;W1012)</f>
        <v/>
      </c>
    </row>
    <row r="1013" spans="1:33" ht="24.9" customHeight="1">
      <c r="A1013" s="592">
        <v>1000</v>
      </c>
      <c r="B1013" s="488" t="str">
        <f>IF(基本情報入力シート!C1052="","",基本情報入力シート!C1052)</f>
        <v/>
      </c>
      <c r="C1013" s="488"/>
      <c r="D1013" s="488"/>
      <c r="E1013" s="488"/>
      <c r="F1013" s="488"/>
      <c r="G1013" s="488"/>
      <c r="H1013" s="488"/>
      <c r="I1013" s="488"/>
      <c r="J1013" s="495" t="str">
        <f>IF(基本情報入力シート!M1052="","",基本情報入力シート!M1052)</f>
        <v/>
      </c>
      <c r="K1013" s="495" t="str">
        <f>IF(基本情報入力シート!R1052="","",基本情報入力シート!R1052)</f>
        <v/>
      </c>
      <c r="L1013" s="495" t="str">
        <f>IF(基本情報入力シート!W1052="","",基本情報入力シート!W1052)</f>
        <v/>
      </c>
      <c r="M1013" s="503" t="str">
        <f>IF(基本情報入力シート!X1052="","",基本情報入力シート!X1052)</f>
        <v/>
      </c>
      <c r="N1013" s="513" t="str">
        <f>IF(基本情報入力シート!Y1052="","",基本情報入力シート!Y1052)</f>
        <v/>
      </c>
      <c r="O1013" s="606"/>
      <c r="P1013" s="610"/>
      <c r="Q1013" s="610"/>
      <c r="R1013" s="614" t="e">
        <v>#N/A</v>
      </c>
      <c r="S1013" s="618"/>
      <c r="T1013" s="623"/>
      <c r="U1013" s="623"/>
      <c r="V1013" s="627" t="e">
        <v>#N/A</v>
      </c>
      <c r="W1013" s="634"/>
      <c r="X1013" s="638"/>
      <c r="Y1013" s="614" t="e">
        <v>#N/A</v>
      </c>
      <c r="Z1013" s="614"/>
      <c r="AA1013" s="618"/>
      <c r="AB1013" s="637"/>
      <c r="AC1013" s="651" t="e">
        <v>#N/A</v>
      </c>
      <c r="AD1013" s="653" t="str">
        <f t="shared" si="30"/>
        <v/>
      </c>
      <c r="AE1013" s="583" t="str">
        <f t="shared" si="31"/>
        <v/>
      </c>
      <c r="AF1013" s="654" t="str">
        <f>IF(O1013="","",'別紙様式3-2（４・５月）'!O1015&amp;'別紙様式3-2（４・５月）'!P1015&amp;'別紙様式3-2（４・５月）'!Q1015&amp;"から"&amp;O1013)</f>
        <v/>
      </c>
      <c r="AG1013" s="654" t="str">
        <f>IF(OR(W1013="",W1013="―"),"",'別紙様式3-2（４・５月）'!O1015&amp;'別紙様式3-2（４・５月）'!P1015&amp;'別紙様式3-2（４・５月）'!Q1015&amp;"から"&amp;W1013)</f>
        <v/>
      </c>
    </row>
    <row r="1014" spans="1:33" ht="24.9" customHeight="1">
      <c r="A1014" s="592">
        <v>1001</v>
      </c>
      <c r="B1014" s="488" t="str">
        <f>IF(基本情報入力シート!C1053="","",基本情報入力シート!C1053)</f>
        <v/>
      </c>
      <c r="C1014" s="488"/>
      <c r="D1014" s="488"/>
      <c r="E1014" s="488"/>
      <c r="F1014" s="488"/>
      <c r="G1014" s="488"/>
      <c r="H1014" s="488"/>
      <c r="I1014" s="488"/>
      <c r="J1014" s="495" t="str">
        <f>IF(基本情報入力シート!M1053="","",基本情報入力シート!M1053)</f>
        <v/>
      </c>
      <c r="K1014" s="495" t="str">
        <f>IF(基本情報入力シート!R1053="","",基本情報入力シート!R1053)</f>
        <v/>
      </c>
      <c r="L1014" s="495" t="str">
        <f>IF(基本情報入力シート!W1053="","",基本情報入力シート!W1053)</f>
        <v/>
      </c>
      <c r="M1014" s="503" t="str">
        <f>IF(基本情報入力シート!X1053="","",基本情報入力シート!X1053)</f>
        <v/>
      </c>
      <c r="N1014" s="513" t="str">
        <f>IF(基本情報入力シート!Y1053="","",基本情報入力シート!Y1053)</f>
        <v/>
      </c>
      <c r="O1014" s="606"/>
      <c r="P1014" s="610"/>
      <c r="Q1014" s="610"/>
      <c r="R1014" s="614" t="e">
        <v>#N/A</v>
      </c>
      <c r="S1014" s="618"/>
      <c r="T1014" s="623"/>
      <c r="U1014" s="623"/>
      <c r="V1014" s="627" t="e">
        <v>#N/A</v>
      </c>
      <c r="W1014" s="634"/>
      <c r="X1014" s="638"/>
      <c r="Y1014" s="614" t="e">
        <v>#N/A</v>
      </c>
      <c r="Z1014" s="614"/>
      <c r="AA1014" s="618"/>
      <c r="AB1014" s="637"/>
      <c r="AC1014" s="651" t="e">
        <v>#N/A</v>
      </c>
      <c r="AD1014" s="653" t="str">
        <f t="shared" si="30"/>
        <v/>
      </c>
      <c r="AE1014" s="583" t="str">
        <f t="shared" si="31"/>
        <v/>
      </c>
      <c r="AF1014" s="654" t="str">
        <f>IF(O1014="","",'別紙様式3-2（４・５月）'!O1016&amp;'別紙様式3-2（４・５月）'!P1016&amp;'別紙様式3-2（４・５月）'!Q1016&amp;"から"&amp;O1014)</f>
        <v/>
      </c>
      <c r="AG1014" s="654" t="str">
        <f>IF(OR(W1014="",W1014="―"),"",'別紙様式3-2（４・５月）'!O1016&amp;'別紙様式3-2（４・５月）'!P1016&amp;'別紙様式3-2（４・５月）'!Q1016&amp;"から"&amp;W1014)</f>
        <v/>
      </c>
    </row>
    <row r="1015" spans="1:33" ht="24.9" customHeight="1">
      <c r="A1015" s="592">
        <v>1002</v>
      </c>
      <c r="B1015" s="488" t="str">
        <f>IF(基本情報入力シート!C1054="","",基本情報入力シート!C1054)</f>
        <v/>
      </c>
      <c r="C1015" s="488"/>
      <c r="D1015" s="488"/>
      <c r="E1015" s="488"/>
      <c r="F1015" s="488"/>
      <c r="G1015" s="488"/>
      <c r="H1015" s="488"/>
      <c r="I1015" s="488"/>
      <c r="J1015" s="495" t="str">
        <f>IF(基本情報入力シート!M1054="","",基本情報入力シート!M1054)</f>
        <v/>
      </c>
      <c r="K1015" s="495" t="str">
        <f>IF(基本情報入力シート!R1054="","",基本情報入力シート!R1054)</f>
        <v/>
      </c>
      <c r="L1015" s="495" t="str">
        <f>IF(基本情報入力シート!W1054="","",基本情報入力シート!W1054)</f>
        <v/>
      </c>
      <c r="M1015" s="503" t="str">
        <f>IF(基本情報入力シート!X1054="","",基本情報入力シート!X1054)</f>
        <v/>
      </c>
      <c r="N1015" s="513" t="str">
        <f>IF(基本情報入力シート!Y1054="","",基本情報入力シート!Y1054)</f>
        <v/>
      </c>
      <c r="O1015" s="606"/>
      <c r="P1015" s="610"/>
      <c r="Q1015" s="610"/>
      <c r="R1015" s="614" t="e">
        <v>#N/A</v>
      </c>
      <c r="S1015" s="618"/>
      <c r="T1015" s="623"/>
      <c r="U1015" s="623"/>
      <c r="V1015" s="627" t="e">
        <v>#N/A</v>
      </c>
      <c r="W1015" s="634"/>
      <c r="X1015" s="638"/>
      <c r="Y1015" s="614" t="e">
        <v>#N/A</v>
      </c>
      <c r="Z1015" s="614"/>
      <c r="AA1015" s="618"/>
      <c r="AB1015" s="637"/>
      <c r="AC1015" s="651" t="e">
        <v>#N/A</v>
      </c>
      <c r="AD1015" s="653" t="str">
        <f t="shared" si="30"/>
        <v/>
      </c>
      <c r="AE1015" s="583" t="str">
        <f t="shared" si="31"/>
        <v/>
      </c>
      <c r="AF1015" s="654" t="str">
        <f>IF(O1015="","",'別紙様式3-2（４・５月）'!O1017&amp;'別紙様式3-2（４・５月）'!P1017&amp;'別紙様式3-2（４・５月）'!Q1017&amp;"から"&amp;O1015)</f>
        <v/>
      </c>
      <c r="AG1015" s="654" t="str">
        <f>IF(OR(W1015="",W1015="―"),"",'別紙様式3-2（４・５月）'!O1017&amp;'別紙様式3-2（４・５月）'!P1017&amp;'別紙様式3-2（４・５月）'!Q1017&amp;"から"&amp;W1015)</f>
        <v/>
      </c>
    </row>
    <row r="1016" spans="1:33" ht="24.9" customHeight="1">
      <c r="A1016" s="592">
        <v>1003</v>
      </c>
      <c r="B1016" s="488" t="str">
        <f>IF(基本情報入力シート!C1055="","",基本情報入力シート!C1055)</f>
        <v/>
      </c>
      <c r="C1016" s="488"/>
      <c r="D1016" s="488"/>
      <c r="E1016" s="488"/>
      <c r="F1016" s="488"/>
      <c r="G1016" s="488"/>
      <c r="H1016" s="488"/>
      <c r="I1016" s="488"/>
      <c r="J1016" s="495" t="str">
        <f>IF(基本情報入力シート!M1055="","",基本情報入力シート!M1055)</f>
        <v/>
      </c>
      <c r="K1016" s="495" t="str">
        <f>IF(基本情報入力シート!R1055="","",基本情報入力シート!R1055)</f>
        <v/>
      </c>
      <c r="L1016" s="495" t="str">
        <f>IF(基本情報入力シート!W1055="","",基本情報入力シート!W1055)</f>
        <v/>
      </c>
      <c r="M1016" s="503" t="str">
        <f>IF(基本情報入力シート!X1055="","",基本情報入力シート!X1055)</f>
        <v/>
      </c>
      <c r="N1016" s="513" t="str">
        <f>IF(基本情報入力シート!Y1055="","",基本情報入力シート!Y1055)</f>
        <v/>
      </c>
      <c r="O1016" s="606"/>
      <c r="P1016" s="610"/>
      <c r="Q1016" s="610"/>
      <c r="R1016" s="614" t="e">
        <v>#N/A</v>
      </c>
      <c r="S1016" s="618"/>
      <c r="T1016" s="623"/>
      <c r="U1016" s="623"/>
      <c r="V1016" s="627" t="e">
        <v>#N/A</v>
      </c>
      <c r="W1016" s="634"/>
      <c r="X1016" s="638"/>
      <c r="Y1016" s="614" t="e">
        <v>#N/A</v>
      </c>
      <c r="Z1016" s="614"/>
      <c r="AA1016" s="618"/>
      <c r="AB1016" s="637"/>
      <c r="AC1016" s="651" t="e">
        <v>#N/A</v>
      </c>
      <c r="AD1016" s="653" t="str">
        <f t="shared" si="30"/>
        <v/>
      </c>
      <c r="AE1016" s="583" t="str">
        <f t="shared" si="31"/>
        <v/>
      </c>
      <c r="AF1016" s="654" t="str">
        <f>IF(O1016="","",'別紙様式3-2（４・５月）'!O1018&amp;'別紙様式3-2（４・５月）'!P1018&amp;'別紙様式3-2（４・５月）'!Q1018&amp;"から"&amp;O1016)</f>
        <v/>
      </c>
      <c r="AG1016" s="654" t="str">
        <f>IF(OR(W1016="",W1016="―"),"",'別紙様式3-2（４・５月）'!O1018&amp;'別紙様式3-2（４・５月）'!P1018&amp;'別紙様式3-2（４・５月）'!Q1018&amp;"から"&amp;W1016)</f>
        <v/>
      </c>
    </row>
    <row r="1017" spans="1:33" ht="24.9" customHeight="1">
      <c r="A1017" s="592">
        <v>1004</v>
      </c>
      <c r="B1017" s="488" t="str">
        <f>IF(基本情報入力シート!C1056="","",基本情報入力シート!C1056)</f>
        <v/>
      </c>
      <c r="C1017" s="488"/>
      <c r="D1017" s="488"/>
      <c r="E1017" s="488"/>
      <c r="F1017" s="488"/>
      <c r="G1017" s="488"/>
      <c r="H1017" s="488"/>
      <c r="I1017" s="488"/>
      <c r="J1017" s="495" t="str">
        <f>IF(基本情報入力シート!M1056="","",基本情報入力シート!M1056)</f>
        <v/>
      </c>
      <c r="K1017" s="495" t="str">
        <f>IF(基本情報入力シート!R1056="","",基本情報入力シート!R1056)</f>
        <v/>
      </c>
      <c r="L1017" s="495" t="str">
        <f>IF(基本情報入力シート!W1056="","",基本情報入力シート!W1056)</f>
        <v/>
      </c>
      <c r="M1017" s="503" t="str">
        <f>IF(基本情報入力シート!X1056="","",基本情報入力シート!X1056)</f>
        <v/>
      </c>
      <c r="N1017" s="513" t="str">
        <f>IF(基本情報入力シート!Y1056="","",基本情報入力シート!Y1056)</f>
        <v/>
      </c>
      <c r="O1017" s="606"/>
      <c r="P1017" s="610"/>
      <c r="Q1017" s="610"/>
      <c r="R1017" s="614" t="e">
        <v>#N/A</v>
      </c>
      <c r="S1017" s="618"/>
      <c r="T1017" s="623"/>
      <c r="U1017" s="623"/>
      <c r="V1017" s="627" t="e">
        <v>#N/A</v>
      </c>
      <c r="W1017" s="634"/>
      <c r="X1017" s="638"/>
      <c r="Y1017" s="614" t="e">
        <v>#N/A</v>
      </c>
      <c r="Z1017" s="614"/>
      <c r="AA1017" s="618"/>
      <c r="AB1017" s="637"/>
      <c r="AC1017" s="651" t="e">
        <v>#N/A</v>
      </c>
      <c r="AD1017" s="653" t="str">
        <f t="shared" si="30"/>
        <v/>
      </c>
      <c r="AE1017" s="583" t="str">
        <f t="shared" si="31"/>
        <v/>
      </c>
      <c r="AF1017" s="654" t="str">
        <f>IF(O1017="","",'別紙様式3-2（４・５月）'!O1019&amp;'別紙様式3-2（４・５月）'!P1019&amp;'別紙様式3-2（４・５月）'!Q1019&amp;"から"&amp;O1017)</f>
        <v/>
      </c>
      <c r="AG1017" s="654" t="str">
        <f>IF(OR(W1017="",W1017="―"),"",'別紙様式3-2（４・５月）'!O1019&amp;'別紙様式3-2（４・５月）'!P1019&amp;'別紙様式3-2（４・５月）'!Q1019&amp;"から"&amp;W1017)</f>
        <v/>
      </c>
    </row>
    <row r="1018" spans="1:33" ht="24.9" customHeight="1">
      <c r="A1018" s="592">
        <v>1005</v>
      </c>
      <c r="B1018" s="488" t="str">
        <f>IF(基本情報入力シート!C1057="","",基本情報入力シート!C1057)</f>
        <v/>
      </c>
      <c r="C1018" s="488"/>
      <c r="D1018" s="488"/>
      <c r="E1018" s="488"/>
      <c r="F1018" s="488"/>
      <c r="G1018" s="488"/>
      <c r="H1018" s="488"/>
      <c r="I1018" s="488"/>
      <c r="J1018" s="495" t="str">
        <f>IF(基本情報入力シート!M1057="","",基本情報入力シート!M1057)</f>
        <v/>
      </c>
      <c r="K1018" s="495" t="str">
        <f>IF(基本情報入力シート!R1057="","",基本情報入力シート!R1057)</f>
        <v/>
      </c>
      <c r="L1018" s="495" t="str">
        <f>IF(基本情報入力シート!W1057="","",基本情報入力シート!W1057)</f>
        <v/>
      </c>
      <c r="M1018" s="503" t="str">
        <f>IF(基本情報入力シート!X1057="","",基本情報入力シート!X1057)</f>
        <v/>
      </c>
      <c r="N1018" s="513" t="str">
        <f>IF(基本情報入力シート!Y1057="","",基本情報入力シート!Y1057)</f>
        <v/>
      </c>
      <c r="O1018" s="606"/>
      <c r="P1018" s="610"/>
      <c r="Q1018" s="610"/>
      <c r="R1018" s="614" t="e">
        <v>#N/A</v>
      </c>
      <c r="S1018" s="618"/>
      <c r="T1018" s="623"/>
      <c r="U1018" s="623"/>
      <c r="V1018" s="627" t="e">
        <v>#N/A</v>
      </c>
      <c r="W1018" s="634"/>
      <c r="X1018" s="638"/>
      <c r="Y1018" s="614" t="e">
        <v>#N/A</v>
      </c>
      <c r="Z1018" s="614"/>
      <c r="AA1018" s="618"/>
      <c r="AB1018" s="637"/>
      <c r="AC1018" s="651" t="e">
        <v>#N/A</v>
      </c>
      <c r="AD1018" s="653" t="str">
        <f t="shared" si="30"/>
        <v/>
      </c>
      <c r="AE1018" s="583" t="str">
        <f t="shared" si="31"/>
        <v/>
      </c>
      <c r="AF1018" s="654" t="str">
        <f>IF(O1018="","",'別紙様式3-2（４・５月）'!O1020&amp;'別紙様式3-2（４・５月）'!P1020&amp;'別紙様式3-2（４・５月）'!Q1020&amp;"から"&amp;O1018)</f>
        <v/>
      </c>
      <c r="AG1018" s="654" t="str">
        <f>IF(OR(W1018="",W1018="―"),"",'別紙様式3-2（４・５月）'!O1020&amp;'別紙様式3-2（４・５月）'!P1020&amp;'別紙様式3-2（４・５月）'!Q1020&amp;"から"&amp;W1018)</f>
        <v/>
      </c>
    </row>
    <row r="1019" spans="1:33" ht="24.9" customHeight="1">
      <c r="A1019" s="592">
        <v>1006</v>
      </c>
      <c r="B1019" s="488" t="str">
        <f>IF(基本情報入力シート!C1058="","",基本情報入力シート!C1058)</f>
        <v/>
      </c>
      <c r="C1019" s="488"/>
      <c r="D1019" s="488"/>
      <c r="E1019" s="488"/>
      <c r="F1019" s="488"/>
      <c r="G1019" s="488"/>
      <c r="H1019" s="488"/>
      <c r="I1019" s="488"/>
      <c r="J1019" s="495" t="str">
        <f>IF(基本情報入力シート!M1058="","",基本情報入力シート!M1058)</f>
        <v/>
      </c>
      <c r="K1019" s="495" t="str">
        <f>IF(基本情報入力シート!R1058="","",基本情報入力シート!R1058)</f>
        <v/>
      </c>
      <c r="L1019" s="495" t="str">
        <f>IF(基本情報入力シート!W1058="","",基本情報入力シート!W1058)</f>
        <v/>
      </c>
      <c r="M1019" s="503" t="str">
        <f>IF(基本情報入力シート!X1058="","",基本情報入力シート!X1058)</f>
        <v/>
      </c>
      <c r="N1019" s="513" t="str">
        <f>IF(基本情報入力シート!Y1058="","",基本情報入力シート!Y1058)</f>
        <v/>
      </c>
      <c r="O1019" s="606"/>
      <c r="P1019" s="610"/>
      <c r="Q1019" s="610"/>
      <c r="R1019" s="614" t="e">
        <v>#N/A</v>
      </c>
      <c r="S1019" s="618"/>
      <c r="T1019" s="623"/>
      <c r="U1019" s="623"/>
      <c r="V1019" s="627" t="e">
        <v>#N/A</v>
      </c>
      <c r="W1019" s="634"/>
      <c r="X1019" s="638"/>
      <c r="Y1019" s="614" t="e">
        <v>#N/A</v>
      </c>
      <c r="Z1019" s="614"/>
      <c r="AA1019" s="618"/>
      <c r="AB1019" s="637"/>
      <c r="AC1019" s="651" t="e">
        <v>#N/A</v>
      </c>
      <c r="AD1019" s="653" t="str">
        <f t="shared" si="30"/>
        <v/>
      </c>
      <c r="AE1019" s="583" t="str">
        <f t="shared" si="31"/>
        <v/>
      </c>
      <c r="AF1019" s="654" t="str">
        <f>IF(O1019="","",'別紙様式3-2（４・５月）'!O1021&amp;'別紙様式3-2（４・５月）'!P1021&amp;'別紙様式3-2（４・５月）'!Q1021&amp;"から"&amp;O1019)</f>
        <v/>
      </c>
      <c r="AG1019" s="654" t="str">
        <f>IF(OR(W1019="",W1019="―"),"",'別紙様式3-2（４・５月）'!O1021&amp;'別紙様式3-2（４・５月）'!P1021&amp;'別紙様式3-2（４・５月）'!Q1021&amp;"から"&amp;W1019)</f>
        <v/>
      </c>
    </row>
    <row r="1020" spans="1:33" ht="24.9" customHeight="1">
      <c r="A1020" s="592">
        <v>1007</v>
      </c>
      <c r="B1020" s="488" t="str">
        <f>IF(基本情報入力シート!C1059="","",基本情報入力シート!C1059)</f>
        <v/>
      </c>
      <c r="C1020" s="488"/>
      <c r="D1020" s="488"/>
      <c r="E1020" s="488"/>
      <c r="F1020" s="488"/>
      <c r="G1020" s="488"/>
      <c r="H1020" s="488"/>
      <c r="I1020" s="488"/>
      <c r="J1020" s="495" t="str">
        <f>IF(基本情報入力シート!M1059="","",基本情報入力シート!M1059)</f>
        <v/>
      </c>
      <c r="K1020" s="495" t="str">
        <f>IF(基本情報入力シート!R1059="","",基本情報入力シート!R1059)</f>
        <v/>
      </c>
      <c r="L1020" s="495" t="str">
        <f>IF(基本情報入力シート!W1059="","",基本情報入力シート!W1059)</f>
        <v/>
      </c>
      <c r="M1020" s="503" t="str">
        <f>IF(基本情報入力シート!X1059="","",基本情報入力シート!X1059)</f>
        <v/>
      </c>
      <c r="N1020" s="513" t="str">
        <f>IF(基本情報入力シート!Y1059="","",基本情報入力シート!Y1059)</f>
        <v/>
      </c>
      <c r="O1020" s="606"/>
      <c r="P1020" s="610"/>
      <c r="Q1020" s="610"/>
      <c r="R1020" s="614" t="e">
        <v>#N/A</v>
      </c>
      <c r="S1020" s="618"/>
      <c r="T1020" s="623"/>
      <c r="U1020" s="623"/>
      <c r="V1020" s="627" t="e">
        <v>#N/A</v>
      </c>
      <c r="W1020" s="634"/>
      <c r="X1020" s="638"/>
      <c r="Y1020" s="614" t="e">
        <v>#N/A</v>
      </c>
      <c r="Z1020" s="614"/>
      <c r="AA1020" s="618"/>
      <c r="AB1020" s="637"/>
      <c r="AC1020" s="651" t="e">
        <v>#N/A</v>
      </c>
      <c r="AD1020" s="653" t="str">
        <f t="shared" si="30"/>
        <v/>
      </c>
      <c r="AE1020" s="583" t="str">
        <f t="shared" si="31"/>
        <v/>
      </c>
      <c r="AF1020" s="654" t="str">
        <f>IF(O1020="","",'別紙様式3-2（４・５月）'!O1022&amp;'別紙様式3-2（４・５月）'!P1022&amp;'別紙様式3-2（４・５月）'!Q1022&amp;"から"&amp;O1020)</f>
        <v/>
      </c>
      <c r="AG1020" s="654" t="str">
        <f>IF(OR(W1020="",W1020="―"),"",'別紙様式3-2（４・５月）'!O1022&amp;'別紙様式3-2（４・５月）'!P1022&amp;'別紙様式3-2（４・５月）'!Q1022&amp;"から"&amp;W1020)</f>
        <v/>
      </c>
    </row>
    <row r="1021" spans="1:33" ht="24.9" customHeight="1">
      <c r="A1021" s="592">
        <v>1008</v>
      </c>
      <c r="B1021" s="488" t="str">
        <f>IF(基本情報入力シート!C1060="","",基本情報入力シート!C1060)</f>
        <v/>
      </c>
      <c r="C1021" s="488"/>
      <c r="D1021" s="488"/>
      <c r="E1021" s="488"/>
      <c r="F1021" s="488"/>
      <c r="G1021" s="488"/>
      <c r="H1021" s="488"/>
      <c r="I1021" s="488"/>
      <c r="J1021" s="495" t="str">
        <f>IF(基本情報入力シート!M1060="","",基本情報入力シート!M1060)</f>
        <v/>
      </c>
      <c r="K1021" s="495" t="str">
        <f>IF(基本情報入力シート!R1060="","",基本情報入力シート!R1060)</f>
        <v/>
      </c>
      <c r="L1021" s="495" t="str">
        <f>IF(基本情報入力シート!W1060="","",基本情報入力シート!W1060)</f>
        <v/>
      </c>
      <c r="M1021" s="503" t="str">
        <f>IF(基本情報入力シート!X1060="","",基本情報入力シート!X1060)</f>
        <v/>
      </c>
      <c r="N1021" s="513" t="str">
        <f>IF(基本情報入力シート!Y1060="","",基本情報入力シート!Y1060)</f>
        <v/>
      </c>
      <c r="O1021" s="606"/>
      <c r="P1021" s="610"/>
      <c r="Q1021" s="610"/>
      <c r="R1021" s="614" t="e">
        <v>#N/A</v>
      </c>
      <c r="S1021" s="618"/>
      <c r="T1021" s="623"/>
      <c r="U1021" s="623"/>
      <c r="V1021" s="627" t="e">
        <v>#N/A</v>
      </c>
      <c r="W1021" s="634"/>
      <c r="X1021" s="638"/>
      <c r="Y1021" s="614" t="e">
        <v>#N/A</v>
      </c>
      <c r="Z1021" s="614"/>
      <c r="AA1021" s="618"/>
      <c r="AB1021" s="637"/>
      <c r="AC1021" s="651" t="e">
        <v>#N/A</v>
      </c>
      <c r="AD1021" s="653" t="str">
        <f t="shared" si="30"/>
        <v/>
      </c>
      <c r="AE1021" s="583" t="str">
        <f t="shared" si="31"/>
        <v/>
      </c>
      <c r="AF1021" s="654" t="str">
        <f>IF(O1021="","",'別紙様式3-2（４・５月）'!O1023&amp;'別紙様式3-2（４・５月）'!P1023&amp;'別紙様式3-2（４・５月）'!Q1023&amp;"から"&amp;O1021)</f>
        <v/>
      </c>
      <c r="AG1021" s="654" t="str">
        <f>IF(OR(W1021="",W1021="―"),"",'別紙様式3-2（４・５月）'!O1023&amp;'別紙様式3-2（４・５月）'!P1023&amp;'別紙様式3-2（４・５月）'!Q1023&amp;"から"&amp;W1021)</f>
        <v/>
      </c>
    </row>
    <row r="1022" spans="1:33" ht="24.9" customHeight="1">
      <c r="A1022" s="592">
        <v>1009</v>
      </c>
      <c r="B1022" s="488" t="str">
        <f>IF(基本情報入力シート!C1061="","",基本情報入力シート!C1061)</f>
        <v/>
      </c>
      <c r="C1022" s="488"/>
      <c r="D1022" s="488"/>
      <c r="E1022" s="488"/>
      <c r="F1022" s="488"/>
      <c r="G1022" s="488"/>
      <c r="H1022" s="488"/>
      <c r="I1022" s="488"/>
      <c r="J1022" s="495" t="str">
        <f>IF(基本情報入力シート!M1061="","",基本情報入力シート!M1061)</f>
        <v/>
      </c>
      <c r="K1022" s="495" t="str">
        <f>IF(基本情報入力シート!R1061="","",基本情報入力シート!R1061)</f>
        <v/>
      </c>
      <c r="L1022" s="495" t="str">
        <f>IF(基本情報入力シート!W1061="","",基本情報入力シート!W1061)</f>
        <v/>
      </c>
      <c r="M1022" s="503" t="str">
        <f>IF(基本情報入力シート!X1061="","",基本情報入力シート!X1061)</f>
        <v/>
      </c>
      <c r="N1022" s="513" t="str">
        <f>IF(基本情報入力シート!Y1061="","",基本情報入力シート!Y1061)</f>
        <v/>
      </c>
      <c r="O1022" s="606"/>
      <c r="P1022" s="610"/>
      <c r="Q1022" s="610"/>
      <c r="R1022" s="614" t="e">
        <v>#N/A</v>
      </c>
      <c r="S1022" s="618"/>
      <c r="T1022" s="623"/>
      <c r="U1022" s="623"/>
      <c r="V1022" s="627" t="e">
        <v>#N/A</v>
      </c>
      <c r="W1022" s="634"/>
      <c r="X1022" s="638"/>
      <c r="Y1022" s="614" t="e">
        <v>#N/A</v>
      </c>
      <c r="Z1022" s="614"/>
      <c r="AA1022" s="618"/>
      <c r="AB1022" s="637"/>
      <c r="AC1022" s="651" t="e">
        <v>#N/A</v>
      </c>
      <c r="AD1022" s="653" t="str">
        <f t="shared" si="30"/>
        <v/>
      </c>
      <c r="AE1022" s="583" t="str">
        <f t="shared" si="31"/>
        <v/>
      </c>
      <c r="AF1022" s="654" t="str">
        <f>IF(O1022="","",'別紙様式3-2（４・５月）'!O1024&amp;'別紙様式3-2（４・５月）'!P1024&amp;'別紙様式3-2（４・５月）'!Q1024&amp;"から"&amp;O1022)</f>
        <v/>
      </c>
      <c r="AG1022" s="654" t="str">
        <f>IF(OR(W1022="",W1022="―"),"",'別紙様式3-2（４・５月）'!O1024&amp;'別紙様式3-2（４・５月）'!P1024&amp;'別紙様式3-2（４・５月）'!Q1024&amp;"から"&amp;W1022)</f>
        <v/>
      </c>
    </row>
    <row r="1023" spans="1:33" ht="24.9" customHeight="1">
      <c r="A1023" s="592">
        <v>1010</v>
      </c>
      <c r="B1023" s="488" t="str">
        <f>IF(基本情報入力シート!C1062="","",基本情報入力シート!C1062)</f>
        <v/>
      </c>
      <c r="C1023" s="488"/>
      <c r="D1023" s="488"/>
      <c r="E1023" s="488"/>
      <c r="F1023" s="488"/>
      <c r="G1023" s="488"/>
      <c r="H1023" s="488"/>
      <c r="I1023" s="488"/>
      <c r="J1023" s="495" t="str">
        <f>IF(基本情報入力シート!M1062="","",基本情報入力シート!M1062)</f>
        <v/>
      </c>
      <c r="K1023" s="495" t="str">
        <f>IF(基本情報入力シート!R1062="","",基本情報入力シート!R1062)</f>
        <v/>
      </c>
      <c r="L1023" s="495" t="str">
        <f>IF(基本情報入力シート!W1062="","",基本情報入力シート!W1062)</f>
        <v/>
      </c>
      <c r="M1023" s="503" t="str">
        <f>IF(基本情報入力シート!X1062="","",基本情報入力シート!X1062)</f>
        <v/>
      </c>
      <c r="N1023" s="513" t="str">
        <f>IF(基本情報入力シート!Y1062="","",基本情報入力シート!Y1062)</f>
        <v/>
      </c>
      <c r="O1023" s="606"/>
      <c r="P1023" s="610"/>
      <c r="Q1023" s="610"/>
      <c r="R1023" s="614" t="e">
        <v>#N/A</v>
      </c>
      <c r="S1023" s="618"/>
      <c r="T1023" s="623"/>
      <c r="U1023" s="623"/>
      <c r="V1023" s="627" t="e">
        <v>#N/A</v>
      </c>
      <c r="W1023" s="634"/>
      <c r="X1023" s="638"/>
      <c r="Y1023" s="614" t="e">
        <v>#N/A</v>
      </c>
      <c r="Z1023" s="614"/>
      <c r="AA1023" s="618"/>
      <c r="AB1023" s="637"/>
      <c r="AC1023" s="651" t="e">
        <v>#N/A</v>
      </c>
      <c r="AD1023" s="653" t="str">
        <f t="shared" si="30"/>
        <v/>
      </c>
      <c r="AE1023" s="583" t="str">
        <f t="shared" si="31"/>
        <v/>
      </c>
      <c r="AF1023" s="654" t="str">
        <f>IF(O1023="","",'別紙様式3-2（４・５月）'!O1025&amp;'別紙様式3-2（４・５月）'!P1025&amp;'別紙様式3-2（４・５月）'!Q1025&amp;"から"&amp;O1023)</f>
        <v/>
      </c>
      <c r="AG1023" s="654" t="str">
        <f>IF(OR(W1023="",W1023="―"),"",'別紙様式3-2（４・５月）'!O1025&amp;'別紙様式3-2（４・５月）'!P1025&amp;'別紙様式3-2（４・５月）'!Q1025&amp;"から"&amp;W1023)</f>
        <v/>
      </c>
    </row>
    <row r="1024" spans="1:33" ht="24.9" customHeight="1">
      <c r="A1024" s="592">
        <v>1011</v>
      </c>
      <c r="B1024" s="488" t="str">
        <f>IF(基本情報入力シート!C1063="","",基本情報入力シート!C1063)</f>
        <v/>
      </c>
      <c r="C1024" s="488"/>
      <c r="D1024" s="488"/>
      <c r="E1024" s="488"/>
      <c r="F1024" s="488"/>
      <c r="G1024" s="488"/>
      <c r="H1024" s="488"/>
      <c r="I1024" s="488"/>
      <c r="J1024" s="495" t="str">
        <f>IF(基本情報入力シート!M1063="","",基本情報入力シート!M1063)</f>
        <v/>
      </c>
      <c r="K1024" s="495" t="str">
        <f>IF(基本情報入力シート!R1063="","",基本情報入力シート!R1063)</f>
        <v/>
      </c>
      <c r="L1024" s="495" t="str">
        <f>IF(基本情報入力シート!W1063="","",基本情報入力シート!W1063)</f>
        <v/>
      </c>
      <c r="M1024" s="503" t="str">
        <f>IF(基本情報入力シート!X1063="","",基本情報入力シート!X1063)</f>
        <v/>
      </c>
      <c r="N1024" s="513" t="str">
        <f>IF(基本情報入力シート!Y1063="","",基本情報入力シート!Y1063)</f>
        <v/>
      </c>
      <c r="O1024" s="606"/>
      <c r="P1024" s="610"/>
      <c r="Q1024" s="610"/>
      <c r="R1024" s="614" t="e">
        <v>#N/A</v>
      </c>
      <c r="S1024" s="618"/>
      <c r="T1024" s="623"/>
      <c r="U1024" s="623"/>
      <c r="V1024" s="627" t="e">
        <v>#N/A</v>
      </c>
      <c r="W1024" s="634"/>
      <c r="X1024" s="638"/>
      <c r="Y1024" s="614" t="e">
        <v>#N/A</v>
      </c>
      <c r="Z1024" s="614"/>
      <c r="AA1024" s="618"/>
      <c r="AB1024" s="637"/>
      <c r="AC1024" s="651" t="e">
        <v>#N/A</v>
      </c>
      <c r="AD1024" s="653" t="str">
        <f t="shared" si="30"/>
        <v/>
      </c>
      <c r="AE1024" s="583" t="str">
        <f t="shared" si="31"/>
        <v/>
      </c>
      <c r="AF1024" s="654" t="str">
        <f>IF(O1024="","",'別紙様式3-2（４・５月）'!O1026&amp;'別紙様式3-2（４・５月）'!P1026&amp;'別紙様式3-2（４・５月）'!Q1026&amp;"から"&amp;O1024)</f>
        <v/>
      </c>
      <c r="AG1024" s="654" t="str">
        <f>IF(OR(W1024="",W1024="―"),"",'別紙様式3-2（４・５月）'!O1026&amp;'別紙様式3-2（４・５月）'!P1026&amp;'別紙様式3-2（４・５月）'!Q1026&amp;"から"&amp;W1024)</f>
        <v/>
      </c>
    </row>
    <row r="1025" spans="1:33" ht="24.9" customHeight="1">
      <c r="A1025" s="592">
        <v>1012</v>
      </c>
      <c r="B1025" s="488" t="str">
        <f>IF(基本情報入力シート!C1064="","",基本情報入力シート!C1064)</f>
        <v/>
      </c>
      <c r="C1025" s="488"/>
      <c r="D1025" s="488"/>
      <c r="E1025" s="488"/>
      <c r="F1025" s="488"/>
      <c r="G1025" s="488"/>
      <c r="H1025" s="488"/>
      <c r="I1025" s="488"/>
      <c r="J1025" s="495" t="str">
        <f>IF(基本情報入力シート!M1064="","",基本情報入力シート!M1064)</f>
        <v/>
      </c>
      <c r="K1025" s="495" t="str">
        <f>IF(基本情報入力シート!R1064="","",基本情報入力シート!R1064)</f>
        <v/>
      </c>
      <c r="L1025" s="495" t="str">
        <f>IF(基本情報入力シート!W1064="","",基本情報入力シート!W1064)</f>
        <v/>
      </c>
      <c r="M1025" s="503" t="str">
        <f>IF(基本情報入力シート!X1064="","",基本情報入力シート!X1064)</f>
        <v/>
      </c>
      <c r="N1025" s="513" t="str">
        <f>IF(基本情報入力シート!Y1064="","",基本情報入力シート!Y1064)</f>
        <v/>
      </c>
      <c r="O1025" s="606"/>
      <c r="P1025" s="610"/>
      <c r="Q1025" s="610"/>
      <c r="R1025" s="614" t="e">
        <v>#N/A</v>
      </c>
      <c r="S1025" s="618"/>
      <c r="T1025" s="623"/>
      <c r="U1025" s="623"/>
      <c r="V1025" s="627" t="e">
        <v>#N/A</v>
      </c>
      <c r="W1025" s="634"/>
      <c r="X1025" s="638"/>
      <c r="Y1025" s="614" t="e">
        <v>#N/A</v>
      </c>
      <c r="Z1025" s="614"/>
      <c r="AA1025" s="618"/>
      <c r="AB1025" s="637"/>
      <c r="AC1025" s="651" t="e">
        <v>#N/A</v>
      </c>
      <c r="AD1025" s="653" t="str">
        <f t="shared" si="30"/>
        <v/>
      </c>
      <c r="AE1025" s="583" t="str">
        <f t="shared" si="31"/>
        <v/>
      </c>
      <c r="AF1025" s="654" t="str">
        <f>IF(O1025="","",'別紙様式3-2（４・５月）'!O1027&amp;'別紙様式3-2（４・５月）'!P1027&amp;'別紙様式3-2（４・５月）'!Q1027&amp;"から"&amp;O1025)</f>
        <v/>
      </c>
      <c r="AG1025" s="654" t="str">
        <f>IF(OR(W1025="",W1025="―"),"",'別紙様式3-2（４・５月）'!O1027&amp;'別紙様式3-2（４・５月）'!P1027&amp;'別紙様式3-2（４・５月）'!Q1027&amp;"から"&amp;W1025)</f>
        <v/>
      </c>
    </row>
    <row r="1026" spans="1:33" ht="24.9" customHeight="1">
      <c r="A1026" s="592">
        <v>1013</v>
      </c>
      <c r="B1026" s="488" t="str">
        <f>IF(基本情報入力シート!C1065="","",基本情報入力シート!C1065)</f>
        <v/>
      </c>
      <c r="C1026" s="488"/>
      <c r="D1026" s="488"/>
      <c r="E1026" s="488"/>
      <c r="F1026" s="488"/>
      <c r="G1026" s="488"/>
      <c r="H1026" s="488"/>
      <c r="I1026" s="488"/>
      <c r="J1026" s="495" t="str">
        <f>IF(基本情報入力シート!M1065="","",基本情報入力シート!M1065)</f>
        <v/>
      </c>
      <c r="K1026" s="495" t="str">
        <f>IF(基本情報入力シート!R1065="","",基本情報入力シート!R1065)</f>
        <v/>
      </c>
      <c r="L1026" s="495" t="str">
        <f>IF(基本情報入力シート!W1065="","",基本情報入力シート!W1065)</f>
        <v/>
      </c>
      <c r="M1026" s="503" t="str">
        <f>IF(基本情報入力シート!X1065="","",基本情報入力シート!X1065)</f>
        <v/>
      </c>
      <c r="N1026" s="513" t="str">
        <f>IF(基本情報入力シート!Y1065="","",基本情報入力シート!Y1065)</f>
        <v/>
      </c>
      <c r="O1026" s="606"/>
      <c r="P1026" s="610"/>
      <c r="Q1026" s="610"/>
      <c r="R1026" s="614" t="e">
        <v>#N/A</v>
      </c>
      <c r="S1026" s="618"/>
      <c r="T1026" s="623"/>
      <c r="U1026" s="623"/>
      <c r="V1026" s="627" t="e">
        <v>#N/A</v>
      </c>
      <c r="W1026" s="634"/>
      <c r="X1026" s="638"/>
      <c r="Y1026" s="614" t="e">
        <v>#N/A</v>
      </c>
      <c r="Z1026" s="614"/>
      <c r="AA1026" s="618"/>
      <c r="AB1026" s="637"/>
      <c r="AC1026" s="651" t="e">
        <v>#N/A</v>
      </c>
      <c r="AD1026" s="653" t="str">
        <f t="shared" si="30"/>
        <v/>
      </c>
      <c r="AE1026" s="583" t="str">
        <f t="shared" si="31"/>
        <v/>
      </c>
      <c r="AF1026" s="654" t="str">
        <f>IF(O1026="","",'別紙様式3-2（４・５月）'!O1028&amp;'別紙様式3-2（４・５月）'!P1028&amp;'別紙様式3-2（４・５月）'!Q1028&amp;"から"&amp;O1026)</f>
        <v/>
      </c>
      <c r="AG1026" s="654" t="str">
        <f>IF(OR(W1026="",W1026="―"),"",'別紙様式3-2（４・５月）'!O1028&amp;'別紙様式3-2（４・５月）'!P1028&amp;'別紙様式3-2（４・５月）'!Q1028&amp;"から"&amp;W1026)</f>
        <v/>
      </c>
    </row>
    <row r="1027" spans="1:33" ht="24.9" customHeight="1">
      <c r="A1027" s="592">
        <v>1014</v>
      </c>
      <c r="B1027" s="488" t="str">
        <f>IF(基本情報入力シート!C1066="","",基本情報入力シート!C1066)</f>
        <v/>
      </c>
      <c r="C1027" s="488"/>
      <c r="D1027" s="488"/>
      <c r="E1027" s="488"/>
      <c r="F1027" s="488"/>
      <c r="G1027" s="488"/>
      <c r="H1027" s="488"/>
      <c r="I1027" s="488"/>
      <c r="J1027" s="495" t="str">
        <f>IF(基本情報入力シート!M1066="","",基本情報入力シート!M1066)</f>
        <v/>
      </c>
      <c r="K1027" s="495" t="str">
        <f>IF(基本情報入力シート!R1066="","",基本情報入力シート!R1066)</f>
        <v/>
      </c>
      <c r="L1027" s="495" t="str">
        <f>IF(基本情報入力シート!W1066="","",基本情報入力シート!W1066)</f>
        <v/>
      </c>
      <c r="M1027" s="503" t="str">
        <f>IF(基本情報入力シート!X1066="","",基本情報入力シート!X1066)</f>
        <v/>
      </c>
      <c r="N1027" s="513" t="str">
        <f>IF(基本情報入力シート!Y1066="","",基本情報入力シート!Y1066)</f>
        <v/>
      </c>
      <c r="O1027" s="606"/>
      <c r="P1027" s="610"/>
      <c r="Q1027" s="610"/>
      <c r="R1027" s="614" t="e">
        <v>#N/A</v>
      </c>
      <c r="S1027" s="618"/>
      <c r="T1027" s="623"/>
      <c r="U1027" s="623"/>
      <c r="V1027" s="627" t="e">
        <v>#N/A</v>
      </c>
      <c r="W1027" s="634"/>
      <c r="X1027" s="638"/>
      <c r="Y1027" s="614" t="e">
        <v>#N/A</v>
      </c>
      <c r="Z1027" s="614"/>
      <c r="AA1027" s="618"/>
      <c r="AB1027" s="637"/>
      <c r="AC1027" s="651" t="e">
        <v>#N/A</v>
      </c>
      <c r="AD1027" s="653" t="str">
        <f t="shared" si="30"/>
        <v/>
      </c>
      <c r="AE1027" s="583" t="str">
        <f t="shared" si="31"/>
        <v/>
      </c>
      <c r="AF1027" s="654" t="str">
        <f>IF(O1027="","",'別紙様式3-2（４・５月）'!O1029&amp;'別紙様式3-2（４・５月）'!P1029&amp;'別紙様式3-2（４・５月）'!Q1029&amp;"から"&amp;O1027)</f>
        <v/>
      </c>
      <c r="AG1027" s="654" t="str">
        <f>IF(OR(W1027="",W1027="―"),"",'別紙様式3-2（４・５月）'!O1029&amp;'別紙様式3-2（４・５月）'!P1029&amp;'別紙様式3-2（４・５月）'!Q1029&amp;"から"&amp;W1027)</f>
        <v/>
      </c>
    </row>
    <row r="1028" spans="1:33" ht="24.9" customHeight="1">
      <c r="A1028" s="592">
        <v>1015</v>
      </c>
      <c r="B1028" s="488" t="str">
        <f>IF(基本情報入力シート!C1067="","",基本情報入力シート!C1067)</f>
        <v/>
      </c>
      <c r="C1028" s="488"/>
      <c r="D1028" s="488"/>
      <c r="E1028" s="488"/>
      <c r="F1028" s="488"/>
      <c r="G1028" s="488"/>
      <c r="H1028" s="488"/>
      <c r="I1028" s="488"/>
      <c r="J1028" s="495" t="str">
        <f>IF(基本情報入力シート!M1067="","",基本情報入力シート!M1067)</f>
        <v/>
      </c>
      <c r="K1028" s="495" t="str">
        <f>IF(基本情報入力シート!R1067="","",基本情報入力シート!R1067)</f>
        <v/>
      </c>
      <c r="L1028" s="495" t="str">
        <f>IF(基本情報入力シート!W1067="","",基本情報入力シート!W1067)</f>
        <v/>
      </c>
      <c r="M1028" s="503" t="str">
        <f>IF(基本情報入力シート!X1067="","",基本情報入力シート!X1067)</f>
        <v/>
      </c>
      <c r="N1028" s="513" t="str">
        <f>IF(基本情報入力シート!Y1067="","",基本情報入力シート!Y1067)</f>
        <v/>
      </c>
      <c r="O1028" s="606"/>
      <c r="P1028" s="610"/>
      <c r="Q1028" s="610"/>
      <c r="R1028" s="614" t="e">
        <v>#N/A</v>
      </c>
      <c r="S1028" s="618"/>
      <c r="T1028" s="623"/>
      <c r="U1028" s="623"/>
      <c r="V1028" s="627" t="e">
        <v>#N/A</v>
      </c>
      <c r="W1028" s="634"/>
      <c r="X1028" s="638"/>
      <c r="Y1028" s="614" t="e">
        <v>#N/A</v>
      </c>
      <c r="Z1028" s="614"/>
      <c r="AA1028" s="618"/>
      <c r="AB1028" s="637"/>
      <c r="AC1028" s="651" t="e">
        <v>#N/A</v>
      </c>
      <c r="AD1028" s="653" t="str">
        <f t="shared" si="30"/>
        <v/>
      </c>
      <c r="AE1028" s="583" t="str">
        <f t="shared" si="31"/>
        <v/>
      </c>
      <c r="AF1028" s="654" t="str">
        <f>IF(O1028="","",'別紙様式3-2（４・５月）'!O1030&amp;'別紙様式3-2（４・５月）'!P1030&amp;'別紙様式3-2（４・５月）'!Q1030&amp;"から"&amp;O1028)</f>
        <v/>
      </c>
      <c r="AG1028" s="654" t="str">
        <f>IF(OR(W1028="",W1028="―"),"",'別紙様式3-2（４・５月）'!O1030&amp;'別紙様式3-2（４・５月）'!P1030&amp;'別紙様式3-2（４・５月）'!Q1030&amp;"から"&amp;W1028)</f>
        <v/>
      </c>
    </row>
    <row r="1029" spans="1:33" ht="24.9" customHeight="1">
      <c r="A1029" s="592">
        <v>1016</v>
      </c>
      <c r="B1029" s="488" t="str">
        <f>IF(基本情報入力シート!C1068="","",基本情報入力シート!C1068)</f>
        <v/>
      </c>
      <c r="C1029" s="488"/>
      <c r="D1029" s="488"/>
      <c r="E1029" s="488"/>
      <c r="F1029" s="488"/>
      <c r="G1029" s="488"/>
      <c r="H1029" s="488"/>
      <c r="I1029" s="488"/>
      <c r="J1029" s="495" t="str">
        <f>IF(基本情報入力シート!M1068="","",基本情報入力シート!M1068)</f>
        <v/>
      </c>
      <c r="K1029" s="495" t="str">
        <f>IF(基本情報入力シート!R1068="","",基本情報入力シート!R1068)</f>
        <v/>
      </c>
      <c r="L1029" s="495" t="str">
        <f>IF(基本情報入力シート!W1068="","",基本情報入力シート!W1068)</f>
        <v/>
      </c>
      <c r="M1029" s="503" t="str">
        <f>IF(基本情報入力シート!X1068="","",基本情報入力シート!X1068)</f>
        <v/>
      </c>
      <c r="N1029" s="513" t="str">
        <f>IF(基本情報入力シート!Y1068="","",基本情報入力シート!Y1068)</f>
        <v/>
      </c>
      <c r="O1029" s="606"/>
      <c r="P1029" s="610"/>
      <c r="Q1029" s="610"/>
      <c r="R1029" s="614" t="e">
        <v>#N/A</v>
      </c>
      <c r="S1029" s="618"/>
      <c r="T1029" s="623"/>
      <c r="U1029" s="623"/>
      <c r="V1029" s="627" t="e">
        <v>#N/A</v>
      </c>
      <c r="W1029" s="634"/>
      <c r="X1029" s="638"/>
      <c r="Y1029" s="614" t="e">
        <v>#N/A</v>
      </c>
      <c r="Z1029" s="614"/>
      <c r="AA1029" s="618"/>
      <c r="AB1029" s="637"/>
      <c r="AC1029" s="651" t="e">
        <v>#N/A</v>
      </c>
      <c r="AD1029" s="653" t="str">
        <f t="shared" si="30"/>
        <v/>
      </c>
      <c r="AE1029" s="583" t="str">
        <f t="shared" si="31"/>
        <v/>
      </c>
      <c r="AF1029" s="654" t="str">
        <f>IF(O1029="","",'別紙様式3-2（４・５月）'!O1031&amp;'別紙様式3-2（４・５月）'!P1031&amp;'別紙様式3-2（４・５月）'!Q1031&amp;"から"&amp;O1029)</f>
        <v/>
      </c>
      <c r="AG1029" s="654" t="str">
        <f>IF(OR(W1029="",W1029="―"),"",'別紙様式3-2（４・５月）'!O1031&amp;'別紙様式3-2（４・５月）'!P1031&amp;'別紙様式3-2（４・５月）'!Q1031&amp;"から"&amp;W1029)</f>
        <v/>
      </c>
    </row>
    <row r="1030" spans="1:33" ht="24.9" customHeight="1">
      <c r="A1030" s="592">
        <v>1017</v>
      </c>
      <c r="B1030" s="488" t="str">
        <f>IF(基本情報入力シート!C1069="","",基本情報入力シート!C1069)</f>
        <v/>
      </c>
      <c r="C1030" s="488"/>
      <c r="D1030" s="488"/>
      <c r="E1030" s="488"/>
      <c r="F1030" s="488"/>
      <c r="G1030" s="488"/>
      <c r="H1030" s="488"/>
      <c r="I1030" s="488"/>
      <c r="J1030" s="495" t="str">
        <f>IF(基本情報入力シート!M1069="","",基本情報入力シート!M1069)</f>
        <v/>
      </c>
      <c r="K1030" s="495" t="str">
        <f>IF(基本情報入力シート!R1069="","",基本情報入力シート!R1069)</f>
        <v/>
      </c>
      <c r="L1030" s="495" t="str">
        <f>IF(基本情報入力シート!W1069="","",基本情報入力シート!W1069)</f>
        <v/>
      </c>
      <c r="M1030" s="503" t="str">
        <f>IF(基本情報入力シート!X1069="","",基本情報入力シート!X1069)</f>
        <v/>
      </c>
      <c r="N1030" s="513" t="str">
        <f>IF(基本情報入力シート!Y1069="","",基本情報入力シート!Y1069)</f>
        <v/>
      </c>
      <c r="O1030" s="606"/>
      <c r="P1030" s="610"/>
      <c r="Q1030" s="610"/>
      <c r="R1030" s="614" t="e">
        <v>#N/A</v>
      </c>
      <c r="S1030" s="618"/>
      <c r="T1030" s="623"/>
      <c r="U1030" s="623"/>
      <c r="V1030" s="627" t="e">
        <v>#N/A</v>
      </c>
      <c r="W1030" s="634"/>
      <c r="X1030" s="638"/>
      <c r="Y1030" s="614" t="e">
        <v>#N/A</v>
      </c>
      <c r="Z1030" s="614"/>
      <c r="AA1030" s="618"/>
      <c r="AB1030" s="637"/>
      <c r="AC1030" s="651" t="e">
        <v>#N/A</v>
      </c>
      <c r="AD1030" s="653" t="str">
        <f t="shared" si="30"/>
        <v/>
      </c>
      <c r="AE1030" s="583" t="str">
        <f t="shared" si="31"/>
        <v/>
      </c>
      <c r="AF1030" s="654" t="str">
        <f>IF(O1030="","",'別紙様式3-2（４・５月）'!O1032&amp;'別紙様式3-2（４・５月）'!P1032&amp;'別紙様式3-2（４・５月）'!Q1032&amp;"から"&amp;O1030)</f>
        <v/>
      </c>
      <c r="AG1030" s="654" t="str">
        <f>IF(OR(W1030="",W1030="―"),"",'別紙様式3-2（４・５月）'!O1032&amp;'別紙様式3-2（４・５月）'!P1032&amp;'別紙様式3-2（４・５月）'!Q1032&amp;"から"&amp;W1030)</f>
        <v/>
      </c>
    </row>
    <row r="1031" spans="1:33" ht="24.9" customHeight="1">
      <c r="A1031" s="592">
        <v>1018</v>
      </c>
      <c r="B1031" s="488" t="str">
        <f>IF(基本情報入力シート!C1070="","",基本情報入力シート!C1070)</f>
        <v/>
      </c>
      <c r="C1031" s="488"/>
      <c r="D1031" s="488"/>
      <c r="E1031" s="488"/>
      <c r="F1031" s="488"/>
      <c r="G1031" s="488"/>
      <c r="H1031" s="488"/>
      <c r="I1031" s="488"/>
      <c r="J1031" s="495" t="str">
        <f>IF(基本情報入力シート!M1070="","",基本情報入力シート!M1070)</f>
        <v/>
      </c>
      <c r="K1031" s="495" t="str">
        <f>IF(基本情報入力シート!R1070="","",基本情報入力シート!R1070)</f>
        <v/>
      </c>
      <c r="L1031" s="495" t="str">
        <f>IF(基本情報入力シート!W1070="","",基本情報入力シート!W1070)</f>
        <v/>
      </c>
      <c r="M1031" s="503" t="str">
        <f>IF(基本情報入力シート!X1070="","",基本情報入力シート!X1070)</f>
        <v/>
      </c>
      <c r="N1031" s="513" t="str">
        <f>IF(基本情報入力シート!Y1070="","",基本情報入力シート!Y1070)</f>
        <v/>
      </c>
      <c r="O1031" s="606"/>
      <c r="P1031" s="610"/>
      <c r="Q1031" s="610"/>
      <c r="R1031" s="614" t="e">
        <v>#N/A</v>
      </c>
      <c r="S1031" s="618"/>
      <c r="T1031" s="623"/>
      <c r="U1031" s="623"/>
      <c r="V1031" s="627" t="e">
        <v>#N/A</v>
      </c>
      <c r="W1031" s="634"/>
      <c r="X1031" s="638"/>
      <c r="Y1031" s="614" t="e">
        <v>#N/A</v>
      </c>
      <c r="Z1031" s="614"/>
      <c r="AA1031" s="618"/>
      <c r="AB1031" s="637"/>
      <c r="AC1031" s="651" t="e">
        <v>#N/A</v>
      </c>
      <c r="AD1031" s="653" t="str">
        <f t="shared" si="30"/>
        <v/>
      </c>
      <c r="AE1031" s="583" t="str">
        <f t="shared" si="31"/>
        <v/>
      </c>
      <c r="AF1031" s="654" t="str">
        <f>IF(O1031="","",'別紙様式3-2（４・５月）'!O1033&amp;'別紙様式3-2（４・５月）'!P1033&amp;'別紙様式3-2（４・５月）'!Q1033&amp;"から"&amp;O1031)</f>
        <v/>
      </c>
      <c r="AG1031" s="654" t="str">
        <f>IF(OR(W1031="",W1031="―"),"",'別紙様式3-2（４・５月）'!O1033&amp;'別紙様式3-2（４・５月）'!P1033&amp;'別紙様式3-2（４・５月）'!Q1033&amp;"から"&amp;W1031)</f>
        <v/>
      </c>
    </row>
    <row r="1032" spans="1:33" ht="24.9" customHeight="1">
      <c r="A1032" s="592">
        <v>1019</v>
      </c>
      <c r="B1032" s="488" t="str">
        <f>IF(基本情報入力シート!C1071="","",基本情報入力シート!C1071)</f>
        <v/>
      </c>
      <c r="C1032" s="488"/>
      <c r="D1032" s="488"/>
      <c r="E1032" s="488"/>
      <c r="F1032" s="488"/>
      <c r="G1032" s="488"/>
      <c r="H1032" s="488"/>
      <c r="I1032" s="488"/>
      <c r="J1032" s="495" t="str">
        <f>IF(基本情報入力シート!M1071="","",基本情報入力シート!M1071)</f>
        <v/>
      </c>
      <c r="K1032" s="495" t="str">
        <f>IF(基本情報入力シート!R1071="","",基本情報入力シート!R1071)</f>
        <v/>
      </c>
      <c r="L1032" s="495" t="str">
        <f>IF(基本情報入力シート!W1071="","",基本情報入力シート!W1071)</f>
        <v/>
      </c>
      <c r="M1032" s="503" t="str">
        <f>IF(基本情報入力シート!X1071="","",基本情報入力シート!X1071)</f>
        <v/>
      </c>
      <c r="N1032" s="513" t="str">
        <f>IF(基本情報入力シート!Y1071="","",基本情報入力シート!Y1071)</f>
        <v/>
      </c>
      <c r="O1032" s="606"/>
      <c r="P1032" s="610"/>
      <c r="Q1032" s="610"/>
      <c r="R1032" s="614" t="e">
        <v>#N/A</v>
      </c>
      <c r="S1032" s="618"/>
      <c r="T1032" s="623"/>
      <c r="U1032" s="623"/>
      <c r="V1032" s="627" t="e">
        <v>#N/A</v>
      </c>
      <c r="W1032" s="634"/>
      <c r="X1032" s="638"/>
      <c r="Y1032" s="614" t="e">
        <v>#N/A</v>
      </c>
      <c r="Z1032" s="614"/>
      <c r="AA1032" s="618"/>
      <c r="AB1032" s="637"/>
      <c r="AC1032" s="651" t="e">
        <v>#N/A</v>
      </c>
      <c r="AD1032" s="653" t="str">
        <f t="shared" si="30"/>
        <v/>
      </c>
      <c r="AE1032" s="583" t="str">
        <f t="shared" si="31"/>
        <v/>
      </c>
      <c r="AF1032" s="654" t="str">
        <f>IF(O1032="","",'別紙様式3-2（４・５月）'!O1034&amp;'別紙様式3-2（４・５月）'!P1034&amp;'別紙様式3-2（４・５月）'!Q1034&amp;"から"&amp;O1032)</f>
        <v/>
      </c>
      <c r="AG1032" s="654" t="str">
        <f>IF(OR(W1032="",W1032="―"),"",'別紙様式3-2（４・５月）'!O1034&amp;'別紙様式3-2（４・５月）'!P1034&amp;'別紙様式3-2（４・５月）'!Q1034&amp;"から"&amp;W1032)</f>
        <v/>
      </c>
    </row>
    <row r="1033" spans="1:33" ht="24.9" customHeight="1">
      <c r="A1033" s="592">
        <v>1020</v>
      </c>
      <c r="B1033" s="488" t="str">
        <f>IF(基本情報入力シート!C1072="","",基本情報入力シート!C1072)</f>
        <v/>
      </c>
      <c r="C1033" s="488"/>
      <c r="D1033" s="488"/>
      <c r="E1033" s="488"/>
      <c r="F1033" s="488"/>
      <c r="G1033" s="488"/>
      <c r="H1033" s="488"/>
      <c r="I1033" s="488"/>
      <c r="J1033" s="495" t="str">
        <f>IF(基本情報入力シート!M1072="","",基本情報入力シート!M1072)</f>
        <v/>
      </c>
      <c r="K1033" s="495" t="str">
        <f>IF(基本情報入力シート!R1072="","",基本情報入力シート!R1072)</f>
        <v/>
      </c>
      <c r="L1033" s="495" t="str">
        <f>IF(基本情報入力シート!W1072="","",基本情報入力シート!W1072)</f>
        <v/>
      </c>
      <c r="M1033" s="503" t="str">
        <f>IF(基本情報入力シート!X1072="","",基本情報入力シート!X1072)</f>
        <v/>
      </c>
      <c r="N1033" s="513" t="str">
        <f>IF(基本情報入力シート!Y1072="","",基本情報入力シート!Y1072)</f>
        <v/>
      </c>
      <c r="O1033" s="606"/>
      <c r="P1033" s="610"/>
      <c r="Q1033" s="610"/>
      <c r="R1033" s="614" t="e">
        <v>#N/A</v>
      </c>
      <c r="S1033" s="618"/>
      <c r="T1033" s="623"/>
      <c r="U1033" s="623"/>
      <c r="V1033" s="627" t="e">
        <v>#N/A</v>
      </c>
      <c r="W1033" s="634"/>
      <c r="X1033" s="638"/>
      <c r="Y1033" s="614" t="e">
        <v>#N/A</v>
      </c>
      <c r="Z1033" s="614"/>
      <c r="AA1033" s="618"/>
      <c r="AB1033" s="637"/>
      <c r="AC1033" s="651" t="e">
        <v>#N/A</v>
      </c>
      <c r="AD1033" s="653" t="str">
        <f t="shared" si="30"/>
        <v/>
      </c>
      <c r="AE1033" s="583" t="str">
        <f t="shared" si="31"/>
        <v/>
      </c>
      <c r="AF1033" s="654" t="str">
        <f>IF(O1033="","",'別紙様式3-2（４・５月）'!O1035&amp;'別紙様式3-2（４・５月）'!P1035&amp;'別紙様式3-2（４・５月）'!Q1035&amp;"から"&amp;O1033)</f>
        <v/>
      </c>
      <c r="AG1033" s="654" t="str">
        <f>IF(OR(W1033="",W1033="―"),"",'別紙様式3-2（４・５月）'!O1035&amp;'別紙様式3-2（４・５月）'!P1035&amp;'別紙様式3-2（４・５月）'!Q1035&amp;"から"&amp;W1033)</f>
        <v/>
      </c>
    </row>
    <row r="1034" spans="1:33" ht="24.9" customHeight="1">
      <c r="A1034" s="592">
        <v>1021</v>
      </c>
      <c r="B1034" s="488" t="str">
        <f>IF(基本情報入力シート!C1073="","",基本情報入力シート!C1073)</f>
        <v/>
      </c>
      <c r="C1034" s="488"/>
      <c r="D1034" s="488"/>
      <c r="E1034" s="488"/>
      <c r="F1034" s="488"/>
      <c r="G1034" s="488"/>
      <c r="H1034" s="488"/>
      <c r="I1034" s="488"/>
      <c r="J1034" s="495" t="str">
        <f>IF(基本情報入力シート!M1073="","",基本情報入力シート!M1073)</f>
        <v/>
      </c>
      <c r="K1034" s="495" t="str">
        <f>IF(基本情報入力シート!R1073="","",基本情報入力シート!R1073)</f>
        <v/>
      </c>
      <c r="L1034" s="495" t="str">
        <f>IF(基本情報入力シート!W1073="","",基本情報入力シート!W1073)</f>
        <v/>
      </c>
      <c r="M1034" s="503" t="str">
        <f>IF(基本情報入力シート!X1073="","",基本情報入力シート!X1073)</f>
        <v/>
      </c>
      <c r="N1034" s="513" t="str">
        <f>IF(基本情報入力シート!Y1073="","",基本情報入力シート!Y1073)</f>
        <v/>
      </c>
      <c r="O1034" s="606"/>
      <c r="P1034" s="610"/>
      <c r="Q1034" s="610"/>
      <c r="R1034" s="614" t="e">
        <v>#N/A</v>
      </c>
      <c r="S1034" s="618"/>
      <c r="T1034" s="623"/>
      <c r="U1034" s="623"/>
      <c r="V1034" s="627" t="e">
        <v>#N/A</v>
      </c>
      <c r="W1034" s="634"/>
      <c r="X1034" s="638"/>
      <c r="Y1034" s="614" t="e">
        <v>#N/A</v>
      </c>
      <c r="Z1034" s="614"/>
      <c r="AA1034" s="618"/>
      <c r="AB1034" s="637"/>
      <c r="AC1034" s="651" t="e">
        <v>#N/A</v>
      </c>
      <c r="AD1034" s="653" t="str">
        <f t="shared" si="30"/>
        <v/>
      </c>
      <c r="AE1034" s="583" t="str">
        <f t="shared" si="31"/>
        <v/>
      </c>
      <c r="AF1034" s="654" t="str">
        <f>IF(O1034="","",'別紙様式3-2（４・５月）'!O1036&amp;'別紙様式3-2（４・５月）'!P1036&amp;'別紙様式3-2（４・５月）'!Q1036&amp;"から"&amp;O1034)</f>
        <v/>
      </c>
      <c r="AG1034" s="654" t="str">
        <f>IF(OR(W1034="",W1034="―"),"",'別紙様式3-2（４・５月）'!O1036&amp;'別紙様式3-2（４・５月）'!P1036&amp;'別紙様式3-2（４・５月）'!Q1036&amp;"から"&amp;W1034)</f>
        <v/>
      </c>
    </row>
    <row r="1035" spans="1:33" ht="24.9" customHeight="1">
      <c r="A1035" s="592">
        <v>1022</v>
      </c>
      <c r="B1035" s="488" t="str">
        <f>IF(基本情報入力シート!C1074="","",基本情報入力シート!C1074)</f>
        <v/>
      </c>
      <c r="C1035" s="488"/>
      <c r="D1035" s="488"/>
      <c r="E1035" s="488"/>
      <c r="F1035" s="488"/>
      <c r="G1035" s="488"/>
      <c r="H1035" s="488"/>
      <c r="I1035" s="488"/>
      <c r="J1035" s="495" t="str">
        <f>IF(基本情報入力シート!M1074="","",基本情報入力シート!M1074)</f>
        <v/>
      </c>
      <c r="K1035" s="495" t="str">
        <f>IF(基本情報入力シート!R1074="","",基本情報入力シート!R1074)</f>
        <v/>
      </c>
      <c r="L1035" s="495" t="str">
        <f>IF(基本情報入力シート!W1074="","",基本情報入力シート!W1074)</f>
        <v/>
      </c>
      <c r="M1035" s="503" t="str">
        <f>IF(基本情報入力シート!X1074="","",基本情報入力シート!X1074)</f>
        <v/>
      </c>
      <c r="N1035" s="513" t="str">
        <f>IF(基本情報入力シート!Y1074="","",基本情報入力シート!Y1074)</f>
        <v/>
      </c>
      <c r="O1035" s="606"/>
      <c r="P1035" s="610"/>
      <c r="Q1035" s="610"/>
      <c r="R1035" s="614" t="e">
        <v>#N/A</v>
      </c>
      <c r="S1035" s="618"/>
      <c r="T1035" s="623"/>
      <c r="U1035" s="623"/>
      <c r="V1035" s="627" t="e">
        <v>#N/A</v>
      </c>
      <c r="W1035" s="634"/>
      <c r="X1035" s="638"/>
      <c r="Y1035" s="614" t="e">
        <v>#N/A</v>
      </c>
      <c r="Z1035" s="614"/>
      <c r="AA1035" s="618"/>
      <c r="AB1035" s="637"/>
      <c r="AC1035" s="651" t="e">
        <v>#N/A</v>
      </c>
      <c r="AD1035" s="653" t="str">
        <f t="shared" si="30"/>
        <v/>
      </c>
      <c r="AE1035" s="583" t="str">
        <f t="shared" si="31"/>
        <v/>
      </c>
      <c r="AF1035" s="654" t="str">
        <f>IF(O1035="","",'別紙様式3-2（４・５月）'!O1037&amp;'別紙様式3-2（４・５月）'!P1037&amp;'別紙様式3-2（４・５月）'!Q1037&amp;"から"&amp;O1035)</f>
        <v/>
      </c>
      <c r="AG1035" s="654" t="str">
        <f>IF(OR(W1035="",W1035="―"),"",'別紙様式3-2（４・５月）'!O1037&amp;'別紙様式3-2（４・５月）'!P1037&amp;'別紙様式3-2（４・５月）'!Q1037&amp;"から"&amp;W1035)</f>
        <v/>
      </c>
    </row>
    <row r="1036" spans="1:33" ht="24.9" customHeight="1">
      <c r="A1036" s="592">
        <v>1023</v>
      </c>
      <c r="B1036" s="488" t="str">
        <f>IF(基本情報入力シート!C1075="","",基本情報入力シート!C1075)</f>
        <v/>
      </c>
      <c r="C1036" s="488"/>
      <c r="D1036" s="488"/>
      <c r="E1036" s="488"/>
      <c r="F1036" s="488"/>
      <c r="G1036" s="488"/>
      <c r="H1036" s="488"/>
      <c r="I1036" s="488"/>
      <c r="J1036" s="495" t="str">
        <f>IF(基本情報入力シート!M1075="","",基本情報入力シート!M1075)</f>
        <v/>
      </c>
      <c r="K1036" s="495" t="str">
        <f>IF(基本情報入力シート!R1075="","",基本情報入力シート!R1075)</f>
        <v/>
      </c>
      <c r="L1036" s="495" t="str">
        <f>IF(基本情報入力シート!W1075="","",基本情報入力シート!W1075)</f>
        <v/>
      </c>
      <c r="M1036" s="503" t="str">
        <f>IF(基本情報入力シート!X1075="","",基本情報入力シート!X1075)</f>
        <v/>
      </c>
      <c r="N1036" s="513" t="str">
        <f>IF(基本情報入力シート!Y1075="","",基本情報入力シート!Y1075)</f>
        <v/>
      </c>
      <c r="O1036" s="606"/>
      <c r="P1036" s="610"/>
      <c r="Q1036" s="610"/>
      <c r="R1036" s="614" t="e">
        <v>#N/A</v>
      </c>
      <c r="S1036" s="618"/>
      <c r="T1036" s="623"/>
      <c r="U1036" s="623"/>
      <c r="V1036" s="627" t="e">
        <v>#N/A</v>
      </c>
      <c r="W1036" s="634"/>
      <c r="X1036" s="638"/>
      <c r="Y1036" s="614" t="e">
        <v>#N/A</v>
      </c>
      <c r="Z1036" s="614"/>
      <c r="AA1036" s="618"/>
      <c r="AB1036" s="637"/>
      <c r="AC1036" s="651" t="e">
        <v>#N/A</v>
      </c>
      <c r="AD1036" s="653" t="str">
        <f t="shared" si="30"/>
        <v/>
      </c>
      <c r="AE1036" s="583" t="str">
        <f t="shared" si="31"/>
        <v/>
      </c>
      <c r="AF1036" s="654" t="str">
        <f>IF(O1036="","",'別紙様式3-2（４・５月）'!O1038&amp;'別紙様式3-2（４・５月）'!P1038&amp;'別紙様式3-2（４・５月）'!Q1038&amp;"から"&amp;O1036)</f>
        <v/>
      </c>
      <c r="AG1036" s="654" t="str">
        <f>IF(OR(W1036="",W1036="―"),"",'別紙様式3-2（４・５月）'!O1038&amp;'別紙様式3-2（４・５月）'!P1038&amp;'別紙様式3-2（４・５月）'!Q1038&amp;"から"&amp;W1036)</f>
        <v/>
      </c>
    </row>
    <row r="1037" spans="1:33" ht="24.9" customHeight="1">
      <c r="A1037" s="592">
        <v>1024</v>
      </c>
      <c r="B1037" s="488" t="str">
        <f>IF(基本情報入力シート!C1076="","",基本情報入力シート!C1076)</f>
        <v/>
      </c>
      <c r="C1037" s="488"/>
      <c r="D1037" s="488"/>
      <c r="E1037" s="488"/>
      <c r="F1037" s="488"/>
      <c r="G1037" s="488"/>
      <c r="H1037" s="488"/>
      <c r="I1037" s="488"/>
      <c r="J1037" s="495" t="str">
        <f>IF(基本情報入力シート!M1076="","",基本情報入力シート!M1076)</f>
        <v/>
      </c>
      <c r="K1037" s="495" t="str">
        <f>IF(基本情報入力シート!R1076="","",基本情報入力シート!R1076)</f>
        <v/>
      </c>
      <c r="L1037" s="495" t="str">
        <f>IF(基本情報入力シート!W1076="","",基本情報入力シート!W1076)</f>
        <v/>
      </c>
      <c r="M1037" s="503" t="str">
        <f>IF(基本情報入力シート!X1076="","",基本情報入力シート!X1076)</f>
        <v/>
      </c>
      <c r="N1037" s="513" t="str">
        <f>IF(基本情報入力シート!Y1076="","",基本情報入力シート!Y1076)</f>
        <v/>
      </c>
      <c r="O1037" s="606"/>
      <c r="P1037" s="610"/>
      <c r="Q1037" s="610"/>
      <c r="R1037" s="614" t="e">
        <v>#N/A</v>
      </c>
      <c r="S1037" s="618"/>
      <c r="T1037" s="623"/>
      <c r="U1037" s="623"/>
      <c r="V1037" s="627" t="e">
        <v>#N/A</v>
      </c>
      <c r="W1037" s="634"/>
      <c r="X1037" s="638"/>
      <c r="Y1037" s="614" t="e">
        <v>#N/A</v>
      </c>
      <c r="Z1037" s="614"/>
      <c r="AA1037" s="618"/>
      <c r="AB1037" s="637"/>
      <c r="AC1037" s="651" t="e">
        <v>#N/A</v>
      </c>
      <c r="AD1037" s="653" t="str">
        <f t="shared" si="30"/>
        <v/>
      </c>
      <c r="AE1037" s="583" t="str">
        <f t="shared" si="31"/>
        <v/>
      </c>
      <c r="AF1037" s="654" t="str">
        <f>IF(O1037="","",'別紙様式3-2（４・５月）'!O1039&amp;'別紙様式3-2（４・５月）'!P1039&amp;'別紙様式3-2（４・５月）'!Q1039&amp;"から"&amp;O1037)</f>
        <v/>
      </c>
      <c r="AG1037" s="654" t="str">
        <f>IF(OR(W1037="",W1037="―"),"",'別紙様式3-2（４・５月）'!O1039&amp;'別紙様式3-2（４・５月）'!P1039&amp;'別紙様式3-2（４・５月）'!Q1039&amp;"から"&amp;W1037)</f>
        <v/>
      </c>
    </row>
    <row r="1038" spans="1:33" ht="24.9" customHeight="1">
      <c r="A1038" s="592">
        <v>1025</v>
      </c>
      <c r="B1038" s="488" t="str">
        <f>IF(基本情報入力シート!C1077="","",基本情報入力シート!C1077)</f>
        <v/>
      </c>
      <c r="C1038" s="488"/>
      <c r="D1038" s="488"/>
      <c r="E1038" s="488"/>
      <c r="F1038" s="488"/>
      <c r="G1038" s="488"/>
      <c r="H1038" s="488"/>
      <c r="I1038" s="488"/>
      <c r="J1038" s="495" t="str">
        <f>IF(基本情報入力シート!M1077="","",基本情報入力シート!M1077)</f>
        <v/>
      </c>
      <c r="K1038" s="495" t="str">
        <f>IF(基本情報入力シート!R1077="","",基本情報入力シート!R1077)</f>
        <v/>
      </c>
      <c r="L1038" s="495" t="str">
        <f>IF(基本情報入力シート!W1077="","",基本情報入力シート!W1077)</f>
        <v/>
      </c>
      <c r="M1038" s="503" t="str">
        <f>IF(基本情報入力シート!X1077="","",基本情報入力シート!X1077)</f>
        <v/>
      </c>
      <c r="N1038" s="513" t="str">
        <f>IF(基本情報入力シート!Y1077="","",基本情報入力シート!Y1077)</f>
        <v/>
      </c>
      <c r="O1038" s="606"/>
      <c r="P1038" s="610"/>
      <c r="Q1038" s="610"/>
      <c r="R1038" s="614" t="e">
        <v>#N/A</v>
      </c>
      <c r="S1038" s="618"/>
      <c r="T1038" s="623"/>
      <c r="U1038" s="623"/>
      <c r="V1038" s="627" t="e">
        <v>#N/A</v>
      </c>
      <c r="W1038" s="634"/>
      <c r="X1038" s="638"/>
      <c r="Y1038" s="614" t="e">
        <v>#N/A</v>
      </c>
      <c r="Z1038" s="614"/>
      <c r="AA1038" s="618"/>
      <c r="AB1038" s="637"/>
      <c r="AC1038" s="651" t="e">
        <v>#N/A</v>
      </c>
      <c r="AD1038" s="653" t="str">
        <f t="shared" ref="AD1038:AD1101" si="32">IF(OR(O1038="新加算Ⅰ",O1038="新加算Ⅱ",O1038="新加算Ⅴ（１）",O1038="新加算Ⅴ（２）",O1038="新加算Ⅴ（３）",O1038="新加算Ⅴ（４）",O1038="新加算Ⅴ（５）",O1038="新加算Ⅴ（６）",O1038="新加算Ⅴ（７）",O1038="新加算Ⅴ（９）",O1038="新加算Ⅴ（10）",O1038="新加算Ⅴ（12）"),IF(AND(N1038&lt;&gt;"訪問型サービス（総合事業）",N1038&lt;&gt;"通所型サービス（総合事業）",N1038&lt;&gt;"（介護予防）短期入所生活介護",N1038&lt;&gt;"（介護予防）短期入所療養介護（老健）",N1038&lt;&gt;"（介護予防）短期入所療養介護 （病院等（老健以外）)",N1038&lt;&gt;"（介護予防）短期入所療養介護（医療院）"),1,""),"")</f>
        <v/>
      </c>
      <c r="AE1038" s="583" t="str">
        <f t="shared" ref="AE1038:AE1101" si="33">IF(OR(W1038="新加算Ⅰ",W1038="新加算Ⅱ"),IF(AND(N1038&lt;&gt;"訪問型サービス（総合事業）",N1038&lt;&gt;"通所型サービス（総合事業）",N1038&lt;&gt;"（介護予防）短期入所生活介護",N1038&lt;&gt;"（介護予防）短期入所療養介護（老健）",N1038&lt;&gt;"（介護予防）短期入所療養介護 （病院等（老健以外）)",N1038&lt;&gt;"（介護予防）短期入所療養介護（医療院）"),1,""),"")</f>
        <v/>
      </c>
      <c r="AF1038" s="654" t="str">
        <f>IF(O1038="","",'別紙様式3-2（４・５月）'!O1040&amp;'別紙様式3-2（４・５月）'!P1040&amp;'別紙様式3-2（４・５月）'!Q1040&amp;"から"&amp;O1038)</f>
        <v/>
      </c>
      <c r="AG1038" s="654" t="str">
        <f>IF(OR(W1038="",W1038="―"),"",'別紙様式3-2（４・５月）'!O1040&amp;'別紙様式3-2（４・５月）'!P1040&amp;'別紙様式3-2（４・５月）'!Q1040&amp;"から"&amp;W1038)</f>
        <v/>
      </c>
    </row>
    <row r="1039" spans="1:33" ht="24.9" customHeight="1">
      <c r="A1039" s="592">
        <v>1026</v>
      </c>
      <c r="B1039" s="488" t="str">
        <f>IF(基本情報入力シート!C1078="","",基本情報入力シート!C1078)</f>
        <v/>
      </c>
      <c r="C1039" s="488"/>
      <c r="D1039" s="488"/>
      <c r="E1039" s="488"/>
      <c r="F1039" s="488"/>
      <c r="G1039" s="488"/>
      <c r="H1039" s="488"/>
      <c r="I1039" s="488"/>
      <c r="J1039" s="495" t="str">
        <f>IF(基本情報入力シート!M1078="","",基本情報入力シート!M1078)</f>
        <v/>
      </c>
      <c r="K1039" s="495" t="str">
        <f>IF(基本情報入力シート!R1078="","",基本情報入力シート!R1078)</f>
        <v/>
      </c>
      <c r="L1039" s="495" t="str">
        <f>IF(基本情報入力シート!W1078="","",基本情報入力シート!W1078)</f>
        <v/>
      </c>
      <c r="M1039" s="503" t="str">
        <f>IF(基本情報入力シート!X1078="","",基本情報入力シート!X1078)</f>
        <v/>
      </c>
      <c r="N1039" s="513" t="str">
        <f>IF(基本情報入力シート!Y1078="","",基本情報入力シート!Y1078)</f>
        <v/>
      </c>
      <c r="O1039" s="606"/>
      <c r="P1039" s="610"/>
      <c r="Q1039" s="610"/>
      <c r="R1039" s="614" t="e">
        <v>#N/A</v>
      </c>
      <c r="S1039" s="618"/>
      <c r="T1039" s="623"/>
      <c r="U1039" s="623"/>
      <c r="V1039" s="627" t="e">
        <v>#N/A</v>
      </c>
      <c r="W1039" s="634"/>
      <c r="X1039" s="638"/>
      <c r="Y1039" s="614" t="e">
        <v>#N/A</v>
      </c>
      <c r="Z1039" s="614"/>
      <c r="AA1039" s="618"/>
      <c r="AB1039" s="637"/>
      <c r="AC1039" s="651" t="e">
        <v>#N/A</v>
      </c>
      <c r="AD1039" s="653" t="str">
        <f t="shared" si="32"/>
        <v/>
      </c>
      <c r="AE1039" s="583" t="str">
        <f t="shared" si="33"/>
        <v/>
      </c>
      <c r="AF1039" s="654" t="str">
        <f>IF(O1039="","",'別紙様式3-2（４・５月）'!O1041&amp;'別紙様式3-2（４・５月）'!P1041&amp;'別紙様式3-2（４・５月）'!Q1041&amp;"から"&amp;O1039)</f>
        <v/>
      </c>
      <c r="AG1039" s="654" t="str">
        <f>IF(OR(W1039="",W1039="―"),"",'別紙様式3-2（４・５月）'!O1041&amp;'別紙様式3-2（４・５月）'!P1041&amp;'別紙様式3-2（４・５月）'!Q1041&amp;"から"&amp;W1039)</f>
        <v/>
      </c>
    </row>
    <row r="1040" spans="1:33" ht="24.9" customHeight="1">
      <c r="A1040" s="592">
        <v>1027</v>
      </c>
      <c r="B1040" s="488" t="str">
        <f>IF(基本情報入力シート!C1079="","",基本情報入力シート!C1079)</f>
        <v/>
      </c>
      <c r="C1040" s="488"/>
      <c r="D1040" s="488"/>
      <c r="E1040" s="488"/>
      <c r="F1040" s="488"/>
      <c r="G1040" s="488"/>
      <c r="H1040" s="488"/>
      <c r="I1040" s="488"/>
      <c r="J1040" s="495" t="str">
        <f>IF(基本情報入力シート!M1079="","",基本情報入力シート!M1079)</f>
        <v/>
      </c>
      <c r="K1040" s="495" t="str">
        <f>IF(基本情報入力シート!R1079="","",基本情報入力シート!R1079)</f>
        <v/>
      </c>
      <c r="L1040" s="495" t="str">
        <f>IF(基本情報入力シート!W1079="","",基本情報入力シート!W1079)</f>
        <v/>
      </c>
      <c r="M1040" s="503" t="str">
        <f>IF(基本情報入力シート!X1079="","",基本情報入力シート!X1079)</f>
        <v/>
      </c>
      <c r="N1040" s="513" t="str">
        <f>IF(基本情報入力シート!Y1079="","",基本情報入力シート!Y1079)</f>
        <v/>
      </c>
      <c r="O1040" s="606"/>
      <c r="P1040" s="610"/>
      <c r="Q1040" s="610"/>
      <c r="R1040" s="614" t="e">
        <v>#N/A</v>
      </c>
      <c r="S1040" s="618"/>
      <c r="T1040" s="623"/>
      <c r="U1040" s="623"/>
      <c r="V1040" s="627" t="e">
        <v>#N/A</v>
      </c>
      <c r="W1040" s="634"/>
      <c r="X1040" s="638"/>
      <c r="Y1040" s="614" t="e">
        <v>#N/A</v>
      </c>
      <c r="Z1040" s="614"/>
      <c r="AA1040" s="618"/>
      <c r="AB1040" s="637"/>
      <c r="AC1040" s="651" t="e">
        <v>#N/A</v>
      </c>
      <c r="AD1040" s="653" t="str">
        <f t="shared" si="32"/>
        <v/>
      </c>
      <c r="AE1040" s="583" t="str">
        <f t="shared" si="33"/>
        <v/>
      </c>
      <c r="AF1040" s="654" t="str">
        <f>IF(O1040="","",'別紙様式3-2（４・５月）'!O1042&amp;'別紙様式3-2（４・５月）'!P1042&amp;'別紙様式3-2（４・５月）'!Q1042&amp;"から"&amp;O1040)</f>
        <v/>
      </c>
      <c r="AG1040" s="654" t="str">
        <f>IF(OR(W1040="",W1040="―"),"",'別紙様式3-2（４・５月）'!O1042&amp;'別紙様式3-2（４・５月）'!P1042&amp;'別紙様式3-2（４・５月）'!Q1042&amp;"から"&amp;W1040)</f>
        <v/>
      </c>
    </row>
    <row r="1041" spans="1:33" ht="24.9" customHeight="1">
      <c r="A1041" s="592">
        <v>1028</v>
      </c>
      <c r="B1041" s="488" t="str">
        <f>IF(基本情報入力シート!C1080="","",基本情報入力シート!C1080)</f>
        <v/>
      </c>
      <c r="C1041" s="488"/>
      <c r="D1041" s="488"/>
      <c r="E1041" s="488"/>
      <c r="F1041" s="488"/>
      <c r="G1041" s="488"/>
      <c r="H1041" s="488"/>
      <c r="I1041" s="488"/>
      <c r="J1041" s="495" t="str">
        <f>IF(基本情報入力シート!M1080="","",基本情報入力シート!M1080)</f>
        <v/>
      </c>
      <c r="K1041" s="495" t="str">
        <f>IF(基本情報入力シート!R1080="","",基本情報入力シート!R1080)</f>
        <v/>
      </c>
      <c r="L1041" s="495" t="str">
        <f>IF(基本情報入力シート!W1080="","",基本情報入力シート!W1080)</f>
        <v/>
      </c>
      <c r="M1041" s="503" t="str">
        <f>IF(基本情報入力シート!X1080="","",基本情報入力シート!X1080)</f>
        <v/>
      </c>
      <c r="N1041" s="513" t="str">
        <f>IF(基本情報入力シート!Y1080="","",基本情報入力シート!Y1080)</f>
        <v/>
      </c>
      <c r="O1041" s="606"/>
      <c r="P1041" s="610"/>
      <c r="Q1041" s="610"/>
      <c r="R1041" s="614" t="e">
        <v>#N/A</v>
      </c>
      <c r="S1041" s="618"/>
      <c r="T1041" s="623"/>
      <c r="U1041" s="623"/>
      <c r="V1041" s="627" t="e">
        <v>#N/A</v>
      </c>
      <c r="W1041" s="634"/>
      <c r="X1041" s="638"/>
      <c r="Y1041" s="614" t="e">
        <v>#N/A</v>
      </c>
      <c r="Z1041" s="614"/>
      <c r="AA1041" s="618"/>
      <c r="AB1041" s="637"/>
      <c r="AC1041" s="651" t="e">
        <v>#N/A</v>
      </c>
      <c r="AD1041" s="653" t="str">
        <f t="shared" si="32"/>
        <v/>
      </c>
      <c r="AE1041" s="583" t="str">
        <f t="shared" si="33"/>
        <v/>
      </c>
      <c r="AF1041" s="654" t="str">
        <f>IF(O1041="","",'別紙様式3-2（４・５月）'!O1043&amp;'別紙様式3-2（４・５月）'!P1043&amp;'別紙様式3-2（４・５月）'!Q1043&amp;"から"&amp;O1041)</f>
        <v/>
      </c>
      <c r="AG1041" s="654" t="str">
        <f>IF(OR(W1041="",W1041="―"),"",'別紙様式3-2（４・５月）'!O1043&amp;'別紙様式3-2（４・５月）'!P1043&amp;'別紙様式3-2（４・５月）'!Q1043&amp;"から"&amp;W1041)</f>
        <v/>
      </c>
    </row>
    <row r="1042" spans="1:33" ht="24.9" customHeight="1">
      <c r="A1042" s="592">
        <v>1029</v>
      </c>
      <c r="B1042" s="488" t="str">
        <f>IF(基本情報入力シート!C1081="","",基本情報入力シート!C1081)</f>
        <v/>
      </c>
      <c r="C1042" s="488"/>
      <c r="D1042" s="488"/>
      <c r="E1042" s="488"/>
      <c r="F1042" s="488"/>
      <c r="G1042" s="488"/>
      <c r="H1042" s="488"/>
      <c r="I1042" s="488"/>
      <c r="J1042" s="495" t="str">
        <f>IF(基本情報入力シート!M1081="","",基本情報入力シート!M1081)</f>
        <v/>
      </c>
      <c r="K1042" s="495" t="str">
        <f>IF(基本情報入力シート!R1081="","",基本情報入力シート!R1081)</f>
        <v/>
      </c>
      <c r="L1042" s="495" t="str">
        <f>IF(基本情報入力シート!W1081="","",基本情報入力シート!W1081)</f>
        <v/>
      </c>
      <c r="M1042" s="503" t="str">
        <f>IF(基本情報入力シート!X1081="","",基本情報入力シート!X1081)</f>
        <v/>
      </c>
      <c r="N1042" s="513" t="str">
        <f>IF(基本情報入力シート!Y1081="","",基本情報入力シート!Y1081)</f>
        <v/>
      </c>
      <c r="O1042" s="606"/>
      <c r="P1042" s="610"/>
      <c r="Q1042" s="610"/>
      <c r="R1042" s="614" t="e">
        <v>#N/A</v>
      </c>
      <c r="S1042" s="618"/>
      <c r="T1042" s="623"/>
      <c r="U1042" s="623"/>
      <c r="V1042" s="627" t="e">
        <v>#N/A</v>
      </c>
      <c r="W1042" s="634"/>
      <c r="X1042" s="638"/>
      <c r="Y1042" s="614" t="e">
        <v>#N/A</v>
      </c>
      <c r="Z1042" s="614"/>
      <c r="AA1042" s="618"/>
      <c r="AB1042" s="637"/>
      <c r="AC1042" s="651" t="e">
        <v>#N/A</v>
      </c>
      <c r="AD1042" s="653" t="str">
        <f t="shared" si="32"/>
        <v/>
      </c>
      <c r="AE1042" s="583" t="str">
        <f t="shared" si="33"/>
        <v/>
      </c>
      <c r="AF1042" s="654" t="str">
        <f>IF(O1042="","",'別紙様式3-2（４・５月）'!O1044&amp;'別紙様式3-2（４・５月）'!P1044&amp;'別紙様式3-2（４・５月）'!Q1044&amp;"から"&amp;O1042)</f>
        <v/>
      </c>
      <c r="AG1042" s="654" t="str">
        <f>IF(OR(W1042="",W1042="―"),"",'別紙様式3-2（４・５月）'!O1044&amp;'別紙様式3-2（４・５月）'!P1044&amp;'別紙様式3-2（４・５月）'!Q1044&amp;"から"&amp;W1042)</f>
        <v/>
      </c>
    </row>
    <row r="1043" spans="1:33" ht="24.9" customHeight="1">
      <c r="A1043" s="592">
        <v>1030</v>
      </c>
      <c r="B1043" s="488" t="str">
        <f>IF(基本情報入力シート!C1082="","",基本情報入力シート!C1082)</f>
        <v/>
      </c>
      <c r="C1043" s="488"/>
      <c r="D1043" s="488"/>
      <c r="E1043" s="488"/>
      <c r="F1043" s="488"/>
      <c r="G1043" s="488"/>
      <c r="H1043" s="488"/>
      <c r="I1043" s="488"/>
      <c r="J1043" s="495" t="str">
        <f>IF(基本情報入力シート!M1082="","",基本情報入力シート!M1082)</f>
        <v/>
      </c>
      <c r="K1043" s="495" t="str">
        <f>IF(基本情報入力シート!R1082="","",基本情報入力シート!R1082)</f>
        <v/>
      </c>
      <c r="L1043" s="495" t="str">
        <f>IF(基本情報入力シート!W1082="","",基本情報入力シート!W1082)</f>
        <v/>
      </c>
      <c r="M1043" s="503" t="str">
        <f>IF(基本情報入力シート!X1082="","",基本情報入力シート!X1082)</f>
        <v/>
      </c>
      <c r="N1043" s="513" t="str">
        <f>IF(基本情報入力シート!Y1082="","",基本情報入力シート!Y1082)</f>
        <v/>
      </c>
      <c r="O1043" s="606"/>
      <c r="P1043" s="610"/>
      <c r="Q1043" s="610"/>
      <c r="R1043" s="614" t="e">
        <v>#N/A</v>
      </c>
      <c r="S1043" s="618"/>
      <c r="T1043" s="623"/>
      <c r="U1043" s="623"/>
      <c r="V1043" s="627" t="e">
        <v>#N/A</v>
      </c>
      <c r="W1043" s="634"/>
      <c r="X1043" s="638"/>
      <c r="Y1043" s="614" t="e">
        <v>#N/A</v>
      </c>
      <c r="Z1043" s="614"/>
      <c r="AA1043" s="618"/>
      <c r="AB1043" s="637"/>
      <c r="AC1043" s="651" t="e">
        <v>#N/A</v>
      </c>
      <c r="AD1043" s="653" t="str">
        <f t="shared" si="32"/>
        <v/>
      </c>
      <c r="AE1043" s="583" t="str">
        <f t="shared" si="33"/>
        <v/>
      </c>
      <c r="AF1043" s="654" t="str">
        <f>IF(O1043="","",'別紙様式3-2（４・５月）'!O1045&amp;'別紙様式3-2（４・５月）'!P1045&amp;'別紙様式3-2（４・５月）'!Q1045&amp;"から"&amp;O1043)</f>
        <v/>
      </c>
      <c r="AG1043" s="654" t="str">
        <f>IF(OR(W1043="",W1043="―"),"",'別紙様式3-2（４・５月）'!O1045&amp;'別紙様式3-2（４・５月）'!P1045&amp;'別紙様式3-2（４・５月）'!Q1045&amp;"から"&amp;W1043)</f>
        <v/>
      </c>
    </row>
    <row r="1044" spans="1:33" ht="24.9" customHeight="1">
      <c r="A1044" s="592">
        <v>1031</v>
      </c>
      <c r="B1044" s="488" t="str">
        <f>IF(基本情報入力シート!C1083="","",基本情報入力シート!C1083)</f>
        <v/>
      </c>
      <c r="C1044" s="488"/>
      <c r="D1044" s="488"/>
      <c r="E1044" s="488"/>
      <c r="F1044" s="488"/>
      <c r="G1044" s="488"/>
      <c r="H1044" s="488"/>
      <c r="I1044" s="488"/>
      <c r="J1044" s="495" t="str">
        <f>IF(基本情報入力シート!M1083="","",基本情報入力シート!M1083)</f>
        <v/>
      </c>
      <c r="K1044" s="495" t="str">
        <f>IF(基本情報入力シート!R1083="","",基本情報入力シート!R1083)</f>
        <v/>
      </c>
      <c r="L1044" s="495" t="str">
        <f>IF(基本情報入力シート!W1083="","",基本情報入力シート!W1083)</f>
        <v/>
      </c>
      <c r="M1044" s="503" t="str">
        <f>IF(基本情報入力シート!X1083="","",基本情報入力シート!X1083)</f>
        <v/>
      </c>
      <c r="N1044" s="513" t="str">
        <f>IF(基本情報入力シート!Y1083="","",基本情報入力シート!Y1083)</f>
        <v/>
      </c>
      <c r="O1044" s="606"/>
      <c r="P1044" s="610"/>
      <c r="Q1044" s="610"/>
      <c r="R1044" s="614" t="e">
        <v>#N/A</v>
      </c>
      <c r="S1044" s="618"/>
      <c r="T1044" s="623"/>
      <c r="U1044" s="623"/>
      <c r="V1044" s="627" t="e">
        <v>#N/A</v>
      </c>
      <c r="W1044" s="634"/>
      <c r="X1044" s="638"/>
      <c r="Y1044" s="614" t="e">
        <v>#N/A</v>
      </c>
      <c r="Z1044" s="614"/>
      <c r="AA1044" s="618"/>
      <c r="AB1044" s="637"/>
      <c r="AC1044" s="651" t="e">
        <v>#N/A</v>
      </c>
      <c r="AD1044" s="653" t="str">
        <f t="shared" si="32"/>
        <v/>
      </c>
      <c r="AE1044" s="583" t="str">
        <f t="shared" si="33"/>
        <v/>
      </c>
      <c r="AF1044" s="654" t="str">
        <f>IF(O1044="","",'別紙様式3-2（４・５月）'!O1046&amp;'別紙様式3-2（４・５月）'!P1046&amp;'別紙様式3-2（４・５月）'!Q1046&amp;"から"&amp;O1044)</f>
        <v/>
      </c>
      <c r="AG1044" s="654" t="str">
        <f>IF(OR(W1044="",W1044="―"),"",'別紙様式3-2（４・５月）'!O1046&amp;'別紙様式3-2（４・５月）'!P1046&amp;'別紙様式3-2（４・５月）'!Q1046&amp;"から"&amp;W1044)</f>
        <v/>
      </c>
    </row>
    <row r="1045" spans="1:33" ht="24.9" customHeight="1">
      <c r="A1045" s="592">
        <v>1032</v>
      </c>
      <c r="B1045" s="488" t="str">
        <f>IF(基本情報入力シート!C1084="","",基本情報入力シート!C1084)</f>
        <v/>
      </c>
      <c r="C1045" s="488"/>
      <c r="D1045" s="488"/>
      <c r="E1045" s="488"/>
      <c r="F1045" s="488"/>
      <c r="G1045" s="488"/>
      <c r="H1045" s="488"/>
      <c r="I1045" s="488"/>
      <c r="J1045" s="495" t="str">
        <f>IF(基本情報入力シート!M1084="","",基本情報入力シート!M1084)</f>
        <v/>
      </c>
      <c r="K1045" s="495" t="str">
        <f>IF(基本情報入力シート!R1084="","",基本情報入力シート!R1084)</f>
        <v/>
      </c>
      <c r="L1045" s="495" t="str">
        <f>IF(基本情報入力シート!W1084="","",基本情報入力シート!W1084)</f>
        <v/>
      </c>
      <c r="M1045" s="503" t="str">
        <f>IF(基本情報入力シート!X1084="","",基本情報入力シート!X1084)</f>
        <v/>
      </c>
      <c r="N1045" s="513" t="str">
        <f>IF(基本情報入力シート!Y1084="","",基本情報入力シート!Y1084)</f>
        <v/>
      </c>
      <c r="O1045" s="606"/>
      <c r="P1045" s="610"/>
      <c r="Q1045" s="610"/>
      <c r="R1045" s="614" t="e">
        <v>#N/A</v>
      </c>
      <c r="S1045" s="618"/>
      <c r="T1045" s="623"/>
      <c r="U1045" s="623"/>
      <c r="V1045" s="627" t="e">
        <v>#N/A</v>
      </c>
      <c r="W1045" s="634"/>
      <c r="X1045" s="638"/>
      <c r="Y1045" s="614" t="e">
        <v>#N/A</v>
      </c>
      <c r="Z1045" s="614"/>
      <c r="AA1045" s="618"/>
      <c r="AB1045" s="637"/>
      <c r="AC1045" s="651" t="e">
        <v>#N/A</v>
      </c>
      <c r="AD1045" s="653" t="str">
        <f t="shared" si="32"/>
        <v/>
      </c>
      <c r="AE1045" s="583" t="str">
        <f t="shared" si="33"/>
        <v/>
      </c>
      <c r="AF1045" s="654" t="str">
        <f>IF(O1045="","",'別紙様式3-2（４・５月）'!O1047&amp;'別紙様式3-2（４・５月）'!P1047&amp;'別紙様式3-2（４・５月）'!Q1047&amp;"から"&amp;O1045)</f>
        <v/>
      </c>
      <c r="AG1045" s="654" t="str">
        <f>IF(OR(W1045="",W1045="―"),"",'別紙様式3-2（４・５月）'!O1047&amp;'別紙様式3-2（４・５月）'!P1047&amp;'別紙様式3-2（４・５月）'!Q1047&amp;"から"&amp;W1045)</f>
        <v/>
      </c>
    </row>
    <row r="1046" spans="1:33" ht="24.9" customHeight="1">
      <c r="A1046" s="592">
        <v>1033</v>
      </c>
      <c r="B1046" s="488" t="str">
        <f>IF(基本情報入力シート!C1085="","",基本情報入力シート!C1085)</f>
        <v/>
      </c>
      <c r="C1046" s="488"/>
      <c r="D1046" s="488"/>
      <c r="E1046" s="488"/>
      <c r="F1046" s="488"/>
      <c r="G1046" s="488"/>
      <c r="H1046" s="488"/>
      <c r="I1046" s="488"/>
      <c r="J1046" s="495" t="str">
        <f>IF(基本情報入力シート!M1085="","",基本情報入力シート!M1085)</f>
        <v/>
      </c>
      <c r="K1046" s="495" t="str">
        <f>IF(基本情報入力シート!R1085="","",基本情報入力シート!R1085)</f>
        <v/>
      </c>
      <c r="L1046" s="495" t="str">
        <f>IF(基本情報入力シート!W1085="","",基本情報入力シート!W1085)</f>
        <v/>
      </c>
      <c r="M1046" s="503" t="str">
        <f>IF(基本情報入力シート!X1085="","",基本情報入力シート!X1085)</f>
        <v/>
      </c>
      <c r="N1046" s="513" t="str">
        <f>IF(基本情報入力シート!Y1085="","",基本情報入力シート!Y1085)</f>
        <v/>
      </c>
      <c r="O1046" s="606"/>
      <c r="P1046" s="610"/>
      <c r="Q1046" s="610"/>
      <c r="R1046" s="614" t="e">
        <v>#N/A</v>
      </c>
      <c r="S1046" s="618"/>
      <c r="T1046" s="623"/>
      <c r="U1046" s="623"/>
      <c r="V1046" s="627" t="e">
        <v>#N/A</v>
      </c>
      <c r="W1046" s="634"/>
      <c r="X1046" s="638"/>
      <c r="Y1046" s="614" t="e">
        <v>#N/A</v>
      </c>
      <c r="Z1046" s="614"/>
      <c r="AA1046" s="618"/>
      <c r="AB1046" s="637"/>
      <c r="AC1046" s="651" t="e">
        <v>#N/A</v>
      </c>
      <c r="AD1046" s="653" t="str">
        <f t="shared" si="32"/>
        <v/>
      </c>
      <c r="AE1046" s="583" t="str">
        <f t="shared" si="33"/>
        <v/>
      </c>
      <c r="AF1046" s="654" t="str">
        <f>IF(O1046="","",'別紙様式3-2（４・５月）'!O1048&amp;'別紙様式3-2（４・５月）'!P1048&amp;'別紙様式3-2（４・５月）'!Q1048&amp;"から"&amp;O1046)</f>
        <v/>
      </c>
      <c r="AG1046" s="654" t="str">
        <f>IF(OR(W1046="",W1046="―"),"",'別紙様式3-2（４・５月）'!O1048&amp;'別紙様式3-2（４・５月）'!P1048&amp;'別紙様式3-2（４・５月）'!Q1048&amp;"から"&amp;W1046)</f>
        <v/>
      </c>
    </row>
    <row r="1047" spans="1:33" ht="24.9" customHeight="1">
      <c r="A1047" s="592">
        <v>1034</v>
      </c>
      <c r="B1047" s="488" t="str">
        <f>IF(基本情報入力シート!C1086="","",基本情報入力シート!C1086)</f>
        <v/>
      </c>
      <c r="C1047" s="488"/>
      <c r="D1047" s="488"/>
      <c r="E1047" s="488"/>
      <c r="F1047" s="488"/>
      <c r="G1047" s="488"/>
      <c r="H1047" s="488"/>
      <c r="I1047" s="488"/>
      <c r="J1047" s="495" t="str">
        <f>IF(基本情報入力シート!M1086="","",基本情報入力シート!M1086)</f>
        <v/>
      </c>
      <c r="K1047" s="495" t="str">
        <f>IF(基本情報入力シート!R1086="","",基本情報入力シート!R1086)</f>
        <v/>
      </c>
      <c r="L1047" s="495" t="str">
        <f>IF(基本情報入力シート!W1086="","",基本情報入力シート!W1086)</f>
        <v/>
      </c>
      <c r="M1047" s="503" t="str">
        <f>IF(基本情報入力シート!X1086="","",基本情報入力シート!X1086)</f>
        <v/>
      </c>
      <c r="N1047" s="513" t="str">
        <f>IF(基本情報入力シート!Y1086="","",基本情報入力シート!Y1086)</f>
        <v/>
      </c>
      <c r="O1047" s="606"/>
      <c r="P1047" s="610"/>
      <c r="Q1047" s="610"/>
      <c r="R1047" s="614" t="e">
        <v>#N/A</v>
      </c>
      <c r="S1047" s="618"/>
      <c r="T1047" s="623"/>
      <c r="U1047" s="623"/>
      <c r="V1047" s="627" t="e">
        <v>#N/A</v>
      </c>
      <c r="W1047" s="634"/>
      <c r="X1047" s="638"/>
      <c r="Y1047" s="614" t="e">
        <v>#N/A</v>
      </c>
      <c r="Z1047" s="614"/>
      <c r="AA1047" s="618"/>
      <c r="AB1047" s="637"/>
      <c r="AC1047" s="651" t="e">
        <v>#N/A</v>
      </c>
      <c r="AD1047" s="653" t="str">
        <f t="shared" si="32"/>
        <v/>
      </c>
      <c r="AE1047" s="583" t="str">
        <f t="shared" si="33"/>
        <v/>
      </c>
      <c r="AF1047" s="654" t="str">
        <f>IF(O1047="","",'別紙様式3-2（４・５月）'!O1049&amp;'別紙様式3-2（４・５月）'!P1049&amp;'別紙様式3-2（４・５月）'!Q1049&amp;"から"&amp;O1047)</f>
        <v/>
      </c>
      <c r="AG1047" s="654" t="str">
        <f>IF(OR(W1047="",W1047="―"),"",'別紙様式3-2（４・５月）'!O1049&amp;'別紙様式3-2（４・５月）'!P1049&amp;'別紙様式3-2（４・５月）'!Q1049&amp;"から"&amp;W1047)</f>
        <v/>
      </c>
    </row>
    <row r="1048" spans="1:33" ht="24.9" customHeight="1">
      <c r="A1048" s="592">
        <v>1035</v>
      </c>
      <c r="B1048" s="488" t="str">
        <f>IF(基本情報入力シート!C1087="","",基本情報入力シート!C1087)</f>
        <v/>
      </c>
      <c r="C1048" s="488"/>
      <c r="D1048" s="488"/>
      <c r="E1048" s="488"/>
      <c r="F1048" s="488"/>
      <c r="G1048" s="488"/>
      <c r="H1048" s="488"/>
      <c r="I1048" s="488"/>
      <c r="J1048" s="495" t="str">
        <f>IF(基本情報入力シート!M1087="","",基本情報入力シート!M1087)</f>
        <v/>
      </c>
      <c r="K1048" s="495" t="str">
        <f>IF(基本情報入力シート!R1087="","",基本情報入力シート!R1087)</f>
        <v/>
      </c>
      <c r="L1048" s="495" t="str">
        <f>IF(基本情報入力シート!W1087="","",基本情報入力シート!W1087)</f>
        <v/>
      </c>
      <c r="M1048" s="503" t="str">
        <f>IF(基本情報入力シート!X1087="","",基本情報入力シート!X1087)</f>
        <v/>
      </c>
      <c r="N1048" s="513" t="str">
        <f>IF(基本情報入力シート!Y1087="","",基本情報入力シート!Y1087)</f>
        <v/>
      </c>
      <c r="O1048" s="606"/>
      <c r="P1048" s="610"/>
      <c r="Q1048" s="610"/>
      <c r="R1048" s="614" t="e">
        <v>#N/A</v>
      </c>
      <c r="S1048" s="618"/>
      <c r="T1048" s="623"/>
      <c r="U1048" s="623"/>
      <c r="V1048" s="627" t="e">
        <v>#N/A</v>
      </c>
      <c r="W1048" s="634"/>
      <c r="X1048" s="638"/>
      <c r="Y1048" s="614" t="e">
        <v>#N/A</v>
      </c>
      <c r="Z1048" s="614"/>
      <c r="AA1048" s="618"/>
      <c r="AB1048" s="637"/>
      <c r="AC1048" s="651" t="e">
        <v>#N/A</v>
      </c>
      <c r="AD1048" s="653" t="str">
        <f t="shared" si="32"/>
        <v/>
      </c>
      <c r="AE1048" s="583" t="str">
        <f t="shared" si="33"/>
        <v/>
      </c>
      <c r="AF1048" s="654" t="str">
        <f>IF(O1048="","",'別紙様式3-2（４・５月）'!O1050&amp;'別紙様式3-2（４・５月）'!P1050&amp;'別紙様式3-2（４・５月）'!Q1050&amp;"から"&amp;O1048)</f>
        <v/>
      </c>
      <c r="AG1048" s="654" t="str">
        <f>IF(OR(W1048="",W1048="―"),"",'別紙様式3-2（４・５月）'!O1050&amp;'別紙様式3-2（４・５月）'!P1050&amp;'別紙様式3-2（４・５月）'!Q1050&amp;"から"&amp;W1048)</f>
        <v/>
      </c>
    </row>
    <row r="1049" spans="1:33" ht="24.9" customHeight="1">
      <c r="A1049" s="592">
        <v>1036</v>
      </c>
      <c r="B1049" s="488" t="str">
        <f>IF(基本情報入力シート!C1088="","",基本情報入力シート!C1088)</f>
        <v/>
      </c>
      <c r="C1049" s="488"/>
      <c r="D1049" s="488"/>
      <c r="E1049" s="488"/>
      <c r="F1049" s="488"/>
      <c r="G1049" s="488"/>
      <c r="H1049" s="488"/>
      <c r="I1049" s="488"/>
      <c r="J1049" s="495" t="str">
        <f>IF(基本情報入力シート!M1088="","",基本情報入力シート!M1088)</f>
        <v/>
      </c>
      <c r="K1049" s="495" t="str">
        <f>IF(基本情報入力シート!R1088="","",基本情報入力シート!R1088)</f>
        <v/>
      </c>
      <c r="L1049" s="495" t="str">
        <f>IF(基本情報入力シート!W1088="","",基本情報入力シート!W1088)</f>
        <v/>
      </c>
      <c r="M1049" s="503" t="str">
        <f>IF(基本情報入力シート!X1088="","",基本情報入力シート!X1088)</f>
        <v/>
      </c>
      <c r="N1049" s="513" t="str">
        <f>IF(基本情報入力シート!Y1088="","",基本情報入力シート!Y1088)</f>
        <v/>
      </c>
      <c r="O1049" s="606"/>
      <c r="P1049" s="610"/>
      <c r="Q1049" s="610"/>
      <c r="R1049" s="614" t="e">
        <v>#N/A</v>
      </c>
      <c r="S1049" s="618"/>
      <c r="T1049" s="623"/>
      <c r="U1049" s="623"/>
      <c r="V1049" s="627" t="e">
        <v>#N/A</v>
      </c>
      <c r="W1049" s="634"/>
      <c r="X1049" s="638"/>
      <c r="Y1049" s="614" t="e">
        <v>#N/A</v>
      </c>
      <c r="Z1049" s="614"/>
      <c r="AA1049" s="618"/>
      <c r="AB1049" s="637"/>
      <c r="AC1049" s="651" t="e">
        <v>#N/A</v>
      </c>
      <c r="AD1049" s="653" t="str">
        <f t="shared" si="32"/>
        <v/>
      </c>
      <c r="AE1049" s="583" t="str">
        <f t="shared" si="33"/>
        <v/>
      </c>
      <c r="AF1049" s="654" t="str">
        <f>IF(O1049="","",'別紙様式3-2（４・５月）'!O1051&amp;'別紙様式3-2（４・５月）'!P1051&amp;'別紙様式3-2（４・５月）'!Q1051&amp;"から"&amp;O1049)</f>
        <v/>
      </c>
      <c r="AG1049" s="654" t="str">
        <f>IF(OR(W1049="",W1049="―"),"",'別紙様式3-2（４・５月）'!O1051&amp;'別紙様式3-2（４・５月）'!P1051&amp;'別紙様式3-2（４・５月）'!Q1051&amp;"から"&amp;W1049)</f>
        <v/>
      </c>
    </row>
    <row r="1050" spans="1:33" ht="24.9" customHeight="1">
      <c r="A1050" s="592">
        <v>1037</v>
      </c>
      <c r="B1050" s="488" t="str">
        <f>IF(基本情報入力シート!C1089="","",基本情報入力シート!C1089)</f>
        <v/>
      </c>
      <c r="C1050" s="488"/>
      <c r="D1050" s="488"/>
      <c r="E1050" s="488"/>
      <c r="F1050" s="488"/>
      <c r="G1050" s="488"/>
      <c r="H1050" s="488"/>
      <c r="I1050" s="488"/>
      <c r="J1050" s="495" t="str">
        <f>IF(基本情報入力シート!M1089="","",基本情報入力シート!M1089)</f>
        <v/>
      </c>
      <c r="K1050" s="495" t="str">
        <f>IF(基本情報入力シート!R1089="","",基本情報入力シート!R1089)</f>
        <v/>
      </c>
      <c r="L1050" s="495" t="str">
        <f>IF(基本情報入力シート!W1089="","",基本情報入力シート!W1089)</f>
        <v/>
      </c>
      <c r="M1050" s="503" t="str">
        <f>IF(基本情報入力シート!X1089="","",基本情報入力シート!X1089)</f>
        <v/>
      </c>
      <c r="N1050" s="513" t="str">
        <f>IF(基本情報入力シート!Y1089="","",基本情報入力シート!Y1089)</f>
        <v/>
      </c>
      <c r="O1050" s="606"/>
      <c r="P1050" s="610"/>
      <c r="Q1050" s="610"/>
      <c r="R1050" s="614" t="e">
        <v>#N/A</v>
      </c>
      <c r="S1050" s="618"/>
      <c r="T1050" s="623"/>
      <c r="U1050" s="623"/>
      <c r="V1050" s="627" t="e">
        <v>#N/A</v>
      </c>
      <c r="W1050" s="634"/>
      <c r="X1050" s="638"/>
      <c r="Y1050" s="614" t="e">
        <v>#N/A</v>
      </c>
      <c r="Z1050" s="614"/>
      <c r="AA1050" s="618"/>
      <c r="AB1050" s="637"/>
      <c r="AC1050" s="651" t="e">
        <v>#N/A</v>
      </c>
      <c r="AD1050" s="653" t="str">
        <f t="shared" si="32"/>
        <v/>
      </c>
      <c r="AE1050" s="583" t="str">
        <f t="shared" si="33"/>
        <v/>
      </c>
      <c r="AF1050" s="654" t="str">
        <f>IF(O1050="","",'別紙様式3-2（４・５月）'!O1052&amp;'別紙様式3-2（４・５月）'!P1052&amp;'別紙様式3-2（４・５月）'!Q1052&amp;"から"&amp;O1050)</f>
        <v/>
      </c>
      <c r="AG1050" s="654" t="str">
        <f>IF(OR(W1050="",W1050="―"),"",'別紙様式3-2（４・５月）'!O1052&amp;'別紙様式3-2（４・５月）'!P1052&amp;'別紙様式3-2（４・５月）'!Q1052&amp;"から"&amp;W1050)</f>
        <v/>
      </c>
    </row>
    <row r="1051" spans="1:33" ht="24.9" customHeight="1">
      <c r="A1051" s="592">
        <v>1038</v>
      </c>
      <c r="B1051" s="488" t="str">
        <f>IF(基本情報入力シート!C1090="","",基本情報入力シート!C1090)</f>
        <v/>
      </c>
      <c r="C1051" s="488"/>
      <c r="D1051" s="488"/>
      <c r="E1051" s="488"/>
      <c r="F1051" s="488"/>
      <c r="G1051" s="488"/>
      <c r="H1051" s="488"/>
      <c r="I1051" s="488"/>
      <c r="J1051" s="495" t="str">
        <f>IF(基本情報入力シート!M1090="","",基本情報入力シート!M1090)</f>
        <v/>
      </c>
      <c r="K1051" s="495" t="str">
        <f>IF(基本情報入力シート!R1090="","",基本情報入力シート!R1090)</f>
        <v/>
      </c>
      <c r="L1051" s="495" t="str">
        <f>IF(基本情報入力シート!W1090="","",基本情報入力シート!W1090)</f>
        <v/>
      </c>
      <c r="M1051" s="503" t="str">
        <f>IF(基本情報入力シート!X1090="","",基本情報入力シート!X1090)</f>
        <v/>
      </c>
      <c r="N1051" s="513" t="str">
        <f>IF(基本情報入力シート!Y1090="","",基本情報入力シート!Y1090)</f>
        <v/>
      </c>
      <c r="O1051" s="606"/>
      <c r="P1051" s="610"/>
      <c r="Q1051" s="610"/>
      <c r="R1051" s="614" t="e">
        <v>#N/A</v>
      </c>
      <c r="S1051" s="618"/>
      <c r="T1051" s="623"/>
      <c r="U1051" s="623"/>
      <c r="V1051" s="627" t="e">
        <v>#N/A</v>
      </c>
      <c r="W1051" s="634"/>
      <c r="X1051" s="638"/>
      <c r="Y1051" s="614" t="e">
        <v>#N/A</v>
      </c>
      <c r="Z1051" s="614"/>
      <c r="AA1051" s="618"/>
      <c r="AB1051" s="637"/>
      <c r="AC1051" s="651" t="e">
        <v>#N/A</v>
      </c>
      <c r="AD1051" s="653" t="str">
        <f t="shared" si="32"/>
        <v/>
      </c>
      <c r="AE1051" s="583" t="str">
        <f t="shared" si="33"/>
        <v/>
      </c>
      <c r="AF1051" s="654" t="str">
        <f>IF(O1051="","",'別紙様式3-2（４・５月）'!O1053&amp;'別紙様式3-2（４・５月）'!P1053&amp;'別紙様式3-2（４・５月）'!Q1053&amp;"から"&amp;O1051)</f>
        <v/>
      </c>
      <c r="AG1051" s="654" t="str">
        <f>IF(OR(W1051="",W1051="―"),"",'別紙様式3-2（４・５月）'!O1053&amp;'別紙様式3-2（４・５月）'!P1053&amp;'別紙様式3-2（４・５月）'!Q1053&amp;"から"&amp;W1051)</f>
        <v/>
      </c>
    </row>
    <row r="1052" spans="1:33" ht="24.9" customHeight="1">
      <c r="A1052" s="592">
        <v>1039</v>
      </c>
      <c r="B1052" s="488" t="str">
        <f>IF(基本情報入力シート!C1091="","",基本情報入力シート!C1091)</f>
        <v/>
      </c>
      <c r="C1052" s="488"/>
      <c r="D1052" s="488"/>
      <c r="E1052" s="488"/>
      <c r="F1052" s="488"/>
      <c r="G1052" s="488"/>
      <c r="H1052" s="488"/>
      <c r="I1052" s="488"/>
      <c r="J1052" s="495" t="str">
        <f>IF(基本情報入力シート!M1091="","",基本情報入力シート!M1091)</f>
        <v/>
      </c>
      <c r="K1052" s="495" t="str">
        <f>IF(基本情報入力シート!R1091="","",基本情報入力シート!R1091)</f>
        <v/>
      </c>
      <c r="L1052" s="495" t="str">
        <f>IF(基本情報入力シート!W1091="","",基本情報入力シート!W1091)</f>
        <v/>
      </c>
      <c r="M1052" s="503" t="str">
        <f>IF(基本情報入力シート!X1091="","",基本情報入力シート!X1091)</f>
        <v/>
      </c>
      <c r="N1052" s="513" t="str">
        <f>IF(基本情報入力シート!Y1091="","",基本情報入力シート!Y1091)</f>
        <v/>
      </c>
      <c r="O1052" s="606"/>
      <c r="P1052" s="610"/>
      <c r="Q1052" s="610"/>
      <c r="R1052" s="614" t="e">
        <v>#N/A</v>
      </c>
      <c r="S1052" s="618"/>
      <c r="T1052" s="623"/>
      <c r="U1052" s="623"/>
      <c r="V1052" s="627" t="e">
        <v>#N/A</v>
      </c>
      <c r="W1052" s="634"/>
      <c r="X1052" s="638"/>
      <c r="Y1052" s="614" t="e">
        <v>#N/A</v>
      </c>
      <c r="Z1052" s="614"/>
      <c r="AA1052" s="618"/>
      <c r="AB1052" s="637"/>
      <c r="AC1052" s="651" t="e">
        <v>#N/A</v>
      </c>
      <c r="AD1052" s="653" t="str">
        <f t="shared" si="32"/>
        <v/>
      </c>
      <c r="AE1052" s="583" t="str">
        <f t="shared" si="33"/>
        <v/>
      </c>
      <c r="AF1052" s="654" t="str">
        <f>IF(O1052="","",'別紙様式3-2（４・５月）'!O1054&amp;'別紙様式3-2（４・５月）'!P1054&amp;'別紙様式3-2（４・５月）'!Q1054&amp;"から"&amp;O1052)</f>
        <v/>
      </c>
      <c r="AG1052" s="654" t="str">
        <f>IF(OR(W1052="",W1052="―"),"",'別紙様式3-2（４・５月）'!O1054&amp;'別紙様式3-2（４・５月）'!P1054&amp;'別紙様式3-2（４・５月）'!Q1054&amp;"から"&amp;W1052)</f>
        <v/>
      </c>
    </row>
    <row r="1053" spans="1:33" ht="24.9" customHeight="1">
      <c r="A1053" s="592">
        <v>1040</v>
      </c>
      <c r="B1053" s="488" t="str">
        <f>IF(基本情報入力シート!C1092="","",基本情報入力シート!C1092)</f>
        <v/>
      </c>
      <c r="C1053" s="488"/>
      <c r="D1053" s="488"/>
      <c r="E1053" s="488"/>
      <c r="F1053" s="488"/>
      <c r="G1053" s="488"/>
      <c r="H1053" s="488"/>
      <c r="I1053" s="488"/>
      <c r="J1053" s="495" t="str">
        <f>IF(基本情報入力シート!M1092="","",基本情報入力シート!M1092)</f>
        <v/>
      </c>
      <c r="K1053" s="495" t="str">
        <f>IF(基本情報入力シート!R1092="","",基本情報入力シート!R1092)</f>
        <v/>
      </c>
      <c r="L1053" s="495" t="str">
        <f>IF(基本情報入力シート!W1092="","",基本情報入力シート!W1092)</f>
        <v/>
      </c>
      <c r="M1053" s="503" t="str">
        <f>IF(基本情報入力シート!X1092="","",基本情報入力シート!X1092)</f>
        <v/>
      </c>
      <c r="N1053" s="513" t="str">
        <f>IF(基本情報入力シート!Y1092="","",基本情報入力シート!Y1092)</f>
        <v/>
      </c>
      <c r="O1053" s="606"/>
      <c r="P1053" s="610"/>
      <c r="Q1053" s="610"/>
      <c r="R1053" s="614" t="e">
        <v>#N/A</v>
      </c>
      <c r="S1053" s="618"/>
      <c r="T1053" s="623"/>
      <c r="U1053" s="623"/>
      <c r="V1053" s="627" t="e">
        <v>#N/A</v>
      </c>
      <c r="W1053" s="634"/>
      <c r="X1053" s="638"/>
      <c r="Y1053" s="614" t="e">
        <v>#N/A</v>
      </c>
      <c r="Z1053" s="614"/>
      <c r="AA1053" s="618"/>
      <c r="AB1053" s="637"/>
      <c r="AC1053" s="651" t="e">
        <v>#N/A</v>
      </c>
      <c r="AD1053" s="653" t="str">
        <f t="shared" si="32"/>
        <v/>
      </c>
      <c r="AE1053" s="583" t="str">
        <f t="shared" si="33"/>
        <v/>
      </c>
      <c r="AF1053" s="654" t="str">
        <f>IF(O1053="","",'別紙様式3-2（４・５月）'!O1055&amp;'別紙様式3-2（４・５月）'!P1055&amp;'別紙様式3-2（４・５月）'!Q1055&amp;"から"&amp;O1053)</f>
        <v/>
      </c>
      <c r="AG1053" s="654" t="str">
        <f>IF(OR(W1053="",W1053="―"),"",'別紙様式3-2（４・５月）'!O1055&amp;'別紙様式3-2（４・５月）'!P1055&amp;'別紙様式3-2（４・５月）'!Q1055&amp;"から"&amp;W1053)</f>
        <v/>
      </c>
    </row>
    <row r="1054" spans="1:33" ht="24.9" customHeight="1">
      <c r="A1054" s="592">
        <v>1041</v>
      </c>
      <c r="B1054" s="488" t="str">
        <f>IF(基本情報入力シート!C1093="","",基本情報入力シート!C1093)</f>
        <v/>
      </c>
      <c r="C1054" s="488"/>
      <c r="D1054" s="488"/>
      <c r="E1054" s="488"/>
      <c r="F1054" s="488"/>
      <c r="G1054" s="488"/>
      <c r="H1054" s="488"/>
      <c r="I1054" s="488"/>
      <c r="J1054" s="495" t="str">
        <f>IF(基本情報入力シート!M1093="","",基本情報入力シート!M1093)</f>
        <v/>
      </c>
      <c r="K1054" s="495" t="str">
        <f>IF(基本情報入力シート!R1093="","",基本情報入力シート!R1093)</f>
        <v/>
      </c>
      <c r="L1054" s="495" t="str">
        <f>IF(基本情報入力シート!W1093="","",基本情報入力シート!W1093)</f>
        <v/>
      </c>
      <c r="M1054" s="503" t="str">
        <f>IF(基本情報入力シート!X1093="","",基本情報入力シート!X1093)</f>
        <v/>
      </c>
      <c r="N1054" s="513" t="str">
        <f>IF(基本情報入力シート!Y1093="","",基本情報入力シート!Y1093)</f>
        <v/>
      </c>
      <c r="O1054" s="606"/>
      <c r="P1054" s="610"/>
      <c r="Q1054" s="610"/>
      <c r="R1054" s="614" t="e">
        <v>#N/A</v>
      </c>
      <c r="S1054" s="618"/>
      <c r="T1054" s="623"/>
      <c r="U1054" s="623"/>
      <c r="V1054" s="627" t="e">
        <v>#N/A</v>
      </c>
      <c r="W1054" s="634"/>
      <c r="X1054" s="638"/>
      <c r="Y1054" s="614" t="e">
        <v>#N/A</v>
      </c>
      <c r="Z1054" s="614"/>
      <c r="AA1054" s="618"/>
      <c r="AB1054" s="637"/>
      <c r="AC1054" s="651" t="e">
        <v>#N/A</v>
      </c>
      <c r="AD1054" s="653" t="str">
        <f t="shared" si="32"/>
        <v/>
      </c>
      <c r="AE1054" s="583" t="str">
        <f t="shared" si="33"/>
        <v/>
      </c>
      <c r="AF1054" s="654" t="str">
        <f>IF(O1054="","",'別紙様式3-2（４・５月）'!O1056&amp;'別紙様式3-2（４・５月）'!P1056&amp;'別紙様式3-2（４・５月）'!Q1056&amp;"から"&amp;O1054)</f>
        <v/>
      </c>
      <c r="AG1054" s="654" t="str">
        <f>IF(OR(W1054="",W1054="―"),"",'別紙様式3-2（４・５月）'!O1056&amp;'別紙様式3-2（４・５月）'!P1056&amp;'別紙様式3-2（４・５月）'!Q1056&amp;"から"&amp;W1054)</f>
        <v/>
      </c>
    </row>
    <row r="1055" spans="1:33" ht="24.9" customHeight="1">
      <c r="A1055" s="592">
        <v>1042</v>
      </c>
      <c r="B1055" s="488" t="str">
        <f>IF(基本情報入力シート!C1094="","",基本情報入力シート!C1094)</f>
        <v/>
      </c>
      <c r="C1055" s="488"/>
      <c r="D1055" s="488"/>
      <c r="E1055" s="488"/>
      <c r="F1055" s="488"/>
      <c r="G1055" s="488"/>
      <c r="H1055" s="488"/>
      <c r="I1055" s="488"/>
      <c r="J1055" s="495" t="str">
        <f>IF(基本情報入力シート!M1094="","",基本情報入力シート!M1094)</f>
        <v/>
      </c>
      <c r="K1055" s="495" t="str">
        <f>IF(基本情報入力シート!R1094="","",基本情報入力シート!R1094)</f>
        <v/>
      </c>
      <c r="L1055" s="495" t="str">
        <f>IF(基本情報入力シート!W1094="","",基本情報入力シート!W1094)</f>
        <v/>
      </c>
      <c r="M1055" s="503" t="str">
        <f>IF(基本情報入力シート!X1094="","",基本情報入力シート!X1094)</f>
        <v/>
      </c>
      <c r="N1055" s="513" t="str">
        <f>IF(基本情報入力シート!Y1094="","",基本情報入力シート!Y1094)</f>
        <v/>
      </c>
      <c r="O1055" s="606"/>
      <c r="P1055" s="610"/>
      <c r="Q1055" s="610"/>
      <c r="R1055" s="614" t="e">
        <v>#N/A</v>
      </c>
      <c r="S1055" s="618"/>
      <c r="T1055" s="623"/>
      <c r="U1055" s="623"/>
      <c r="V1055" s="627" t="e">
        <v>#N/A</v>
      </c>
      <c r="W1055" s="634"/>
      <c r="X1055" s="638"/>
      <c r="Y1055" s="614" t="e">
        <v>#N/A</v>
      </c>
      <c r="Z1055" s="614"/>
      <c r="AA1055" s="618"/>
      <c r="AB1055" s="637"/>
      <c r="AC1055" s="651" t="e">
        <v>#N/A</v>
      </c>
      <c r="AD1055" s="653" t="str">
        <f t="shared" si="32"/>
        <v/>
      </c>
      <c r="AE1055" s="583" t="str">
        <f t="shared" si="33"/>
        <v/>
      </c>
      <c r="AF1055" s="654" t="str">
        <f>IF(O1055="","",'別紙様式3-2（４・５月）'!O1057&amp;'別紙様式3-2（４・５月）'!P1057&amp;'別紙様式3-2（４・５月）'!Q1057&amp;"から"&amp;O1055)</f>
        <v/>
      </c>
      <c r="AG1055" s="654" t="str">
        <f>IF(OR(W1055="",W1055="―"),"",'別紙様式3-2（４・５月）'!O1057&amp;'別紙様式3-2（４・５月）'!P1057&amp;'別紙様式3-2（４・５月）'!Q1057&amp;"から"&amp;W1055)</f>
        <v/>
      </c>
    </row>
    <row r="1056" spans="1:33" ht="24.9" customHeight="1">
      <c r="A1056" s="592">
        <v>1043</v>
      </c>
      <c r="B1056" s="488" t="str">
        <f>IF(基本情報入力シート!C1095="","",基本情報入力シート!C1095)</f>
        <v/>
      </c>
      <c r="C1056" s="488"/>
      <c r="D1056" s="488"/>
      <c r="E1056" s="488"/>
      <c r="F1056" s="488"/>
      <c r="G1056" s="488"/>
      <c r="H1056" s="488"/>
      <c r="I1056" s="488"/>
      <c r="J1056" s="495" t="str">
        <f>IF(基本情報入力シート!M1095="","",基本情報入力シート!M1095)</f>
        <v/>
      </c>
      <c r="K1056" s="495" t="str">
        <f>IF(基本情報入力シート!R1095="","",基本情報入力シート!R1095)</f>
        <v/>
      </c>
      <c r="L1056" s="495" t="str">
        <f>IF(基本情報入力シート!W1095="","",基本情報入力シート!W1095)</f>
        <v/>
      </c>
      <c r="M1056" s="503" t="str">
        <f>IF(基本情報入力シート!X1095="","",基本情報入力シート!X1095)</f>
        <v/>
      </c>
      <c r="N1056" s="513" t="str">
        <f>IF(基本情報入力シート!Y1095="","",基本情報入力シート!Y1095)</f>
        <v/>
      </c>
      <c r="O1056" s="606"/>
      <c r="P1056" s="610"/>
      <c r="Q1056" s="610"/>
      <c r="R1056" s="614" t="e">
        <v>#N/A</v>
      </c>
      <c r="S1056" s="618"/>
      <c r="T1056" s="623"/>
      <c r="U1056" s="623"/>
      <c r="V1056" s="627" t="e">
        <v>#N/A</v>
      </c>
      <c r="W1056" s="634"/>
      <c r="X1056" s="638"/>
      <c r="Y1056" s="614" t="e">
        <v>#N/A</v>
      </c>
      <c r="Z1056" s="614"/>
      <c r="AA1056" s="618"/>
      <c r="AB1056" s="637"/>
      <c r="AC1056" s="651" t="e">
        <v>#N/A</v>
      </c>
      <c r="AD1056" s="653" t="str">
        <f t="shared" si="32"/>
        <v/>
      </c>
      <c r="AE1056" s="583" t="str">
        <f t="shared" si="33"/>
        <v/>
      </c>
      <c r="AF1056" s="654" t="str">
        <f>IF(O1056="","",'別紙様式3-2（４・５月）'!O1058&amp;'別紙様式3-2（４・５月）'!P1058&amp;'別紙様式3-2（４・５月）'!Q1058&amp;"から"&amp;O1056)</f>
        <v/>
      </c>
      <c r="AG1056" s="654" t="str">
        <f>IF(OR(W1056="",W1056="―"),"",'別紙様式3-2（４・５月）'!O1058&amp;'別紙様式3-2（４・５月）'!P1058&amp;'別紙様式3-2（４・５月）'!Q1058&amp;"から"&amp;W1056)</f>
        <v/>
      </c>
    </row>
    <row r="1057" spans="1:33" ht="24.9" customHeight="1">
      <c r="A1057" s="592">
        <v>1044</v>
      </c>
      <c r="B1057" s="488" t="str">
        <f>IF(基本情報入力シート!C1096="","",基本情報入力シート!C1096)</f>
        <v/>
      </c>
      <c r="C1057" s="488"/>
      <c r="D1057" s="488"/>
      <c r="E1057" s="488"/>
      <c r="F1057" s="488"/>
      <c r="G1057" s="488"/>
      <c r="H1057" s="488"/>
      <c r="I1057" s="488"/>
      <c r="J1057" s="495" t="str">
        <f>IF(基本情報入力シート!M1096="","",基本情報入力シート!M1096)</f>
        <v/>
      </c>
      <c r="K1057" s="495" t="str">
        <f>IF(基本情報入力シート!R1096="","",基本情報入力シート!R1096)</f>
        <v/>
      </c>
      <c r="L1057" s="495" t="str">
        <f>IF(基本情報入力シート!W1096="","",基本情報入力シート!W1096)</f>
        <v/>
      </c>
      <c r="M1057" s="503" t="str">
        <f>IF(基本情報入力シート!X1096="","",基本情報入力シート!X1096)</f>
        <v/>
      </c>
      <c r="N1057" s="513" t="str">
        <f>IF(基本情報入力シート!Y1096="","",基本情報入力シート!Y1096)</f>
        <v/>
      </c>
      <c r="O1057" s="606"/>
      <c r="P1057" s="610"/>
      <c r="Q1057" s="610"/>
      <c r="R1057" s="614" t="e">
        <v>#N/A</v>
      </c>
      <c r="S1057" s="618"/>
      <c r="T1057" s="623"/>
      <c r="U1057" s="623"/>
      <c r="V1057" s="627" t="e">
        <v>#N/A</v>
      </c>
      <c r="W1057" s="634"/>
      <c r="X1057" s="638"/>
      <c r="Y1057" s="614" t="e">
        <v>#N/A</v>
      </c>
      <c r="Z1057" s="614"/>
      <c r="AA1057" s="618"/>
      <c r="AB1057" s="637"/>
      <c r="AC1057" s="651" t="e">
        <v>#N/A</v>
      </c>
      <c r="AD1057" s="653" t="str">
        <f t="shared" si="32"/>
        <v/>
      </c>
      <c r="AE1057" s="583" t="str">
        <f t="shared" si="33"/>
        <v/>
      </c>
      <c r="AF1057" s="654" t="str">
        <f>IF(O1057="","",'別紙様式3-2（４・５月）'!O1059&amp;'別紙様式3-2（４・５月）'!P1059&amp;'別紙様式3-2（４・５月）'!Q1059&amp;"から"&amp;O1057)</f>
        <v/>
      </c>
      <c r="AG1057" s="654" t="str">
        <f>IF(OR(W1057="",W1057="―"),"",'別紙様式3-2（４・５月）'!O1059&amp;'別紙様式3-2（４・５月）'!P1059&amp;'別紙様式3-2（４・５月）'!Q1059&amp;"から"&amp;W1057)</f>
        <v/>
      </c>
    </row>
    <row r="1058" spans="1:33" ht="24.9" customHeight="1">
      <c r="A1058" s="592">
        <v>1045</v>
      </c>
      <c r="B1058" s="488" t="str">
        <f>IF(基本情報入力シート!C1097="","",基本情報入力シート!C1097)</f>
        <v/>
      </c>
      <c r="C1058" s="488"/>
      <c r="D1058" s="488"/>
      <c r="E1058" s="488"/>
      <c r="F1058" s="488"/>
      <c r="G1058" s="488"/>
      <c r="H1058" s="488"/>
      <c r="I1058" s="488"/>
      <c r="J1058" s="495" t="str">
        <f>IF(基本情報入力シート!M1097="","",基本情報入力シート!M1097)</f>
        <v/>
      </c>
      <c r="K1058" s="495" t="str">
        <f>IF(基本情報入力シート!R1097="","",基本情報入力シート!R1097)</f>
        <v/>
      </c>
      <c r="L1058" s="495" t="str">
        <f>IF(基本情報入力シート!W1097="","",基本情報入力シート!W1097)</f>
        <v/>
      </c>
      <c r="M1058" s="503" t="str">
        <f>IF(基本情報入力シート!X1097="","",基本情報入力シート!X1097)</f>
        <v/>
      </c>
      <c r="N1058" s="513" t="str">
        <f>IF(基本情報入力シート!Y1097="","",基本情報入力シート!Y1097)</f>
        <v/>
      </c>
      <c r="O1058" s="606"/>
      <c r="P1058" s="610"/>
      <c r="Q1058" s="610"/>
      <c r="R1058" s="614" t="e">
        <v>#N/A</v>
      </c>
      <c r="S1058" s="618"/>
      <c r="T1058" s="623"/>
      <c r="U1058" s="623"/>
      <c r="V1058" s="627" t="e">
        <v>#N/A</v>
      </c>
      <c r="W1058" s="634"/>
      <c r="X1058" s="638"/>
      <c r="Y1058" s="614" t="e">
        <v>#N/A</v>
      </c>
      <c r="Z1058" s="614"/>
      <c r="AA1058" s="618"/>
      <c r="AB1058" s="637"/>
      <c r="AC1058" s="651" t="e">
        <v>#N/A</v>
      </c>
      <c r="AD1058" s="653" t="str">
        <f t="shared" si="32"/>
        <v/>
      </c>
      <c r="AE1058" s="583" t="str">
        <f t="shared" si="33"/>
        <v/>
      </c>
      <c r="AF1058" s="654" t="str">
        <f>IF(O1058="","",'別紙様式3-2（４・５月）'!O1060&amp;'別紙様式3-2（４・５月）'!P1060&amp;'別紙様式3-2（４・５月）'!Q1060&amp;"から"&amp;O1058)</f>
        <v/>
      </c>
      <c r="AG1058" s="654" t="str">
        <f>IF(OR(W1058="",W1058="―"),"",'別紙様式3-2（４・５月）'!O1060&amp;'別紙様式3-2（４・５月）'!P1060&amp;'別紙様式3-2（４・５月）'!Q1060&amp;"から"&amp;W1058)</f>
        <v/>
      </c>
    </row>
    <row r="1059" spans="1:33" ht="24.9" customHeight="1">
      <c r="A1059" s="592">
        <v>1046</v>
      </c>
      <c r="B1059" s="488" t="str">
        <f>IF(基本情報入力シート!C1098="","",基本情報入力シート!C1098)</f>
        <v/>
      </c>
      <c r="C1059" s="488"/>
      <c r="D1059" s="488"/>
      <c r="E1059" s="488"/>
      <c r="F1059" s="488"/>
      <c r="G1059" s="488"/>
      <c r="H1059" s="488"/>
      <c r="I1059" s="488"/>
      <c r="J1059" s="495" t="str">
        <f>IF(基本情報入力シート!M1098="","",基本情報入力シート!M1098)</f>
        <v/>
      </c>
      <c r="K1059" s="495" t="str">
        <f>IF(基本情報入力シート!R1098="","",基本情報入力シート!R1098)</f>
        <v/>
      </c>
      <c r="L1059" s="495" t="str">
        <f>IF(基本情報入力シート!W1098="","",基本情報入力シート!W1098)</f>
        <v/>
      </c>
      <c r="M1059" s="503" t="str">
        <f>IF(基本情報入力シート!X1098="","",基本情報入力シート!X1098)</f>
        <v/>
      </c>
      <c r="N1059" s="513" t="str">
        <f>IF(基本情報入力シート!Y1098="","",基本情報入力シート!Y1098)</f>
        <v/>
      </c>
      <c r="O1059" s="606"/>
      <c r="P1059" s="610"/>
      <c r="Q1059" s="610"/>
      <c r="R1059" s="614" t="e">
        <v>#N/A</v>
      </c>
      <c r="S1059" s="618"/>
      <c r="T1059" s="623"/>
      <c r="U1059" s="623"/>
      <c r="V1059" s="627" t="e">
        <v>#N/A</v>
      </c>
      <c r="W1059" s="634"/>
      <c r="X1059" s="638"/>
      <c r="Y1059" s="614" t="e">
        <v>#N/A</v>
      </c>
      <c r="Z1059" s="614"/>
      <c r="AA1059" s="618"/>
      <c r="AB1059" s="637"/>
      <c r="AC1059" s="651" t="e">
        <v>#N/A</v>
      </c>
      <c r="AD1059" s="653" t="str">
        <f t="shared" si="32"/>
        <v/>
      </c>
      <c r="AE1059" s="583" t="str">
        <f t="shared" si="33"/>
        <v/>
      </c>
      <c r="AF1059" s="654" t="str">
        <f>IF(O1059="","",'別紙様式3-2（４・５月）'!O1061&amp;'別紙様式3-2（４・５月）'!P1061&amp;'別紙様式3-2（４・５月）'!Q1061&amp;"から"&amp;O1059)</f>
        <v/>
      </c>
      <c r="AG1059" s="654" t="str">
        <f>IF(OR(W1059="",W1059="―"),"",'別紙様式3-2（４・５月）'!O1061&amp;'別紙様式3-2（４・５月）'!P1061&amp;'別紙様式3-2（４・５月）'!Q1061&amp;"から"&amp;W1059)</f>
        <v/>
      </c>
    </row>
    <row r="1060" spans="1:33" ht="24.9" customHeight="1">
      <c r="A1060" s="592">
        <v>1047</v>
      </c>
      <c r="B1060" s="488" t="str">
        <f>IF(基本情報入力シート!C1099="","",基本情報入力シート!C1099)</f>
        <v/>
      </c>
      <c r="C1060" s="488"/>
      <c r="D1060" s="488"/>
      <c r="E1060" s="488"/>
      <c r="F1060" s="488"/>
      <c r="G1060" s="488"/>
      <c r="H1060" s="488"/>
      <c r="I1060" s="488"/>
      <c r="J1060" s="495" t="str">
        <f>IF(基本情報入力シート!M1099="","",基本情報入力シート!M1099)</f>
        <v/>
      </c>
      <c r="K1060" s="495" t="str">
        <f>IF(基本情報入力シート!R1099="","",基本情報入力シート!R1099)</f>
        <v/>
      </c>
      <c r="L1060" s="495" t="str">
        <f>IF(基本情報入力シート!W1099="","",基本情報入力シート!W1099)</f>
        <v/>
      </c>
      <c r="M1060" s="503" t="str">
        <f>IF(基本情報入力シート!X1099="","",基本情報入力シート!X1099)</f>
        <v/>
      </c>
      <c r="N1060" s="513" t="str">
        <f>IF(基本情報入力シート!Y1099="","",基本情報入力シート!Y1099)</f>
        <v/>
      </c>
      <c r="O1060" s="606"/>
      <c r="P1060" s="610"/>
      <c r="Q1060" s="610"/>
      <c r="R1060" s="614" t="e">
        <v>#N/A</v>
      </c>
      <c r="S1060" s="618"/>
      <c r="T1060" s="623"/>
      <c r="U1060" s="623"/>
      <c r="V1060" s="627" t="e">
        <v>#N/A</v>
      </c>
      <c r="W1060" s="634"/>
      <c r="X1060" s="638"/>
      <c r="Y1060" s="614" t="e">
        <v>#N/A</v>
      </c>
      <c r="Z1060" s="614"/>
      <c r="AA1060" s="618"/>
      <c r="AB1060" s="637"/>
      <c r="AC1060" s="651" t="e">
        <v>#N/A</v>
      </c>
      <c r="AD1060" s="653" t="str">
        <f t="shared" si="32"/>
        <v/>
      </c>
      <c r="AE1060" s="583" t="str">
        <f t="shared" si="33"/>
        <v/>
      </c>
      <c r="AF1060" s="654" t="str">
        <f>IF(O1060="","",'別紙様式3-2（４・５月）'!O1062&amp;'別紙様式3-2（４・５月）'!P1062&amp;'別紙様式3-2（４・５月）'!Q1062&amp;"から"&amp;O1060)</f>
        <v/>
      </c>
      <c r="AG1060" s="654" t="str">
        <f>IF(OR(W1060="",W1060="―"),"",'別紙様式3-2（４・５月）'!O1062&amp;'別紙様式3-2（４・５月）'!P1062&amp;'別紙様式3-2（４・５月）'!Q1062&amp;"から"&amp;W1060)</f>
        <v/>
      </c>
    </row>
    <row r="1061" spans="1:33" ht="24.9" customHeight="1">
      <c r="A1061" s="592">
        <v>1048</v>
      </c>
      <c r="B1061" s="488" t="str">
        <f>IF(基本情報入力シート!C1100="","",基本情報入力シート!C1100)</f>
        <v/>
      </c>
      <c r="C1061" s="488"/>
      <c r="D1061" s="488"/>
      <c r="E1061" s="488"/>
      <c r="F1061" s="488"/>
      <c r="G1061" s="488"/>
      <c r="H1061" s="488"/>
      <c r="I1061" s="488"/>
      <c r="J1061" s="495" t="str">
        <f>IF(基本情報入力シート!M1100="","",基本情報入力シート!M1100)</f>
        <v/>
      </c>
      <c r="K1061" s="495" t="str">
        <f>IF(基本情報入力シート!R1100="","",基本情報入力シート!R1100)</f>
        <v/>
      </c>
      <c r="L1061" s="495" t="str">
        <f>IF(基本情報入力シート!W1100="","",基本情報入力シート!W1100)</f>
        <v/>
      </c>
      <c r="M1061" s="503" t="str">
        <f>IF(基本情報入力シート!X1100="","",基本情報入力シート!X1100)</f>
        <v/>
      </c>
      <c r="N1061" s="513" t="str">
        <f>IF(基本情報入力シート!Y1100="","",基本情報入力シート!Y1100)</f>
        <v/>
      </c>
      <c r="O1061" s="606"/>
      <c r="P1061" s="610"/>
      <c r="Q1061" s="610"/>
      <c r="R1061" s="614" t="e">
        <v>#N/A</v>
      </c>
      <c r="S1061" s="618"/>
      <c r="T1061" s="623"/>
      <c r="U1061" s="623"/>
      <c r="V1061" s="627" t="e">
        <v>#N/A</v>
      </c>
      <c r="W1061" s="634"/>
      <c r="X1061" s="638"/>
      <c r="Y1061" s="614" t="e">
        <v>#N/A</v>
      </c>
      <c r="Z1061" s="614"/>
      <c r="AA1061" s="618"/>
      <c r="AB1061" s="637"/>
      <c r="AC1061" s="651" t="e">
        <v>#N/A</v>
      </c>
      <c r="AD1061" s="653" t="str">
        <f t="shared" si="32"/>
        <v/>
      </c>
      <c r="AE1061" s="583" t="str">
        <f t="shared" si="33"/>
        <v/>
      </c>
      <c r="AF1061" s="654" t="str">
        <f>IF(O1061="","",'別紙様式3-2（４・５月）'!O1063&amp;'別紙様式3-2（４・５月）'!P1063&amp;'別紙様式3-2（４・５月）'!Q1063&amp;"から"&amp;O1061)</f>
        <v/>
      </c>
      <c r="AG1061" s="654" t="str">
        <f>IF(OR(W1061="",W1061="―"),"",'別紙様式3-2（４・５月）'!O1063&amp;'別紙様式3-2（４・５月）'!P1063&amp;'別紙様式3-2（４・５月）'!Q1063&amp;"から"&amp;W1061)</f>
        <v/>
      </c>
    </row>
    <row r="1062" spans="1:33" ht="24.9" customHeight="1">
      <c r="A1062" s="592">
        <v>1049</v>
      </c>
      <c r="B1062" s="488" t="str">
        <f>IF(基本情報入力シート!C1101="","",基本情報入力シート!C1101)</f>
        <v/>
      </c>
      <c r="C1062" s="488"/>
      <c r="D1062" s="488"/>
      <c r="E1062" s="488"/>
      <c r="F1062" s="488"/>
      <c r="G1062" s="488"/>
      <c r="H1062" s="488"/>
      <c r="I1062" s="488"/>
      <c r="J1062" s="495" t="str">
        <f>IF(基本情報入力シート!M1101="","",基本情報入力シート!M1101)</f>
        <v/>
      </c>
      <c r="K1062" s="495" t="str">
        <f>IF(基本情報入力シート!R1101="","",基本情報入力シート!R1101)</f>
        <v/>
      </c>
      <c r="L1062" s="495" t="str">
        <f>IF(基本情報入力シート!W1101="","",基本情報入力シート!W1101)</f>
        <v/>
      </c>
      <c r="M1062" s="503" t="str">
        <f>IF(基本情報入力シート!X1101="","",基本情報入力シート!X1101)</f>
        <v/>
      </c>
      <c r="N1062" s="513" t="str">
        <f>IF(基本情報入力シート!Y1101="","",基本情報入力シート!Y1101)</f>
        <v/>
      </c>
      <c r="O1062" s="606"/>
      <c r="P1062" s="610"/>
      <c r="Q1062" s="610"/>
      <c r="R1062" s="614" t="e">
        <v>#N/A</v>
      </c>
      <c r="S1062" s="618"/>
      <c r="T1062" s="623"/>
      <c r="U1062" s="623"/>
      <c r="V1062" s="627" t="e">
        <v>#N/A</v>
      </c>
      <c r="W1062" s="634"/>
      <c r="X1062" s="638"/>
      <c r="Y1062" s="614" t="e">
        <v>#N/A</v>
      </c>
      <c r="Z1062" s="614"/>
      <c r="AA1062" s="618"/>
      <c r="AB1062" s="637"/>
      <c r="AC1062" s="651" t="e">
        <v>#N/A</v>
      </c>
      <c r="AD1062" s="653" t="str">
        <f t="shared" si="32"/>
        <v/>
      </c>
      <c r="AE1062" s="583" t="str">
        <f t="shared" si="33"/>
        <v/>
      </c>
      <c r="AF1062" s="654" t="str">
        <f>IF(O1062="","",'別紙様式3-2（４・５月）'!O1064&amp;'別紙様式3-2（４・５月）'!P1064&amp;'別紙様式3-2（４・５月）'!Q1064&amp;"から"&amp;O1062)</f>
        <v/>
      </c>
      <c r="AG1062" s="654" t="str">
        <f>IF(OR(W1062="",W1062="―"),"",'別紙様式3-2（４・５月）'!O1064&amp;'別紙様式3-2（４・５月）'!P1064&amp;'別紙様式3-2（４・５月）'!Q1064&amp;"から"&amp;W1062)</f>
        <v/>
      </c>
    </row>
    <row r="1063" spans="1:33" ht="24.9" customHeight="1">
      <c r="A1063" s="592">
        <v>1050</v>
      </c>
      <c r="B1063" s="488" t="str">
        <f>IF(基本情報入力シート!C1102="","",基本情報入力シート!C1102)</f>
        <v/>
      </c>
      <c r="C1063" s="488"/>
      <c r="D1063" s="488"/>
      <c r="E1063" s="488"/>
      <c r="F1063" s="488"/>
      <c r="G1063" s="488"/>
      <c r="H1063" s="488"/>
      <c r="I1063" s="488"/>
      <c r="J1063" s="495" t="str">
        <f>IF(基本情報入力シート!M1102="","",基本情報入力シート!M1102)</f>
        <v/>
      </c>
      <c r="K1063" s="495" t="str">
        <f>IF(基本情報入力シート!R1102="","",基本情報入力シート!R1102)</f>
        <v/>
      </c>
      <c r="L1063" s="495" t="str">
        <f>IF(基本情報入力シート!W1102="","",基本情報入力シート!W1102)</f>
        <v/>
      </c>
      <c r="M1063" s="503" t="str">
        <f>IF(基本情報入力シート!X1102="","",基本情報入力シート!X1102)</f>
        <v/>
      </c>
      <c r="N1063" s="513" t="str">
        <f>IF(基本情報入力シート!Y1102="","",基本情報入力シート!Y1102)</f>
        <v/>
      </c>
      <c r="O1063" s="606"/>
      <c r="P1063" s="610"/>
      <c r="Q1063" s="610"/>
      <c r="R1063" s="614" t="e">
        <v>#N/A</v>
      </c>
      <c r="S1063" s="618"/>
      <c r="T1063" s="623"/>
      <c r="U1063" s="623"/>
      <c r="V1063" s="627" t="e">
        <v>#N/A</v>
      </c>
      <c r="W1063" s="634"/>
      <c r="X1063" s="638"/>
      <c r="Y1063" s="614" t="e">
        <v>#N/A</v>
      </c>
      <c r="Z1063" s="614"/>
      <c r="AA1063" s="618"/>
      <c r="AB1063" s="637"/>
      <c r="AC1063" s="651" t="e">
        <v>#N/A</v>
      </c>
      <c r="AD1063" s="653" t="str">
        <f t="shared" si="32"/>
        <v/>
      </c>
      <c r="AE1063" s="583" t="str">
        <f t="shared" si="33"/>
        <v/>
      </c>
      <c r="AF1063" s="654" t="str">
        <f>IF(O1063="","",'別紙様式3-2（４・５月）'!O1065&amp;'別紙様式3-2（４・５月）'!P1065&amp;'別紙様式3-2（４・５月）'!Q1065&amp;"から"&amp;O1063)</f>
        <v/>
      </c>
      <c r="AG1063" s="654" t="str">
        <f>IF(OR(W1063="",W1063="―"),"",'別紙様式3-2（４・５月）'!O1065&amp;'別紙様式3-2（４・５月）'!P1065&amp;'別紙様式3-2（４・５月）'!Q1065&amp;"から"&amp;W1063)</f>
        <v/>
      </c>
    </row>
    <row r="1064" spans="1:33" ht="24.9" customHeight="1">
      <c r="A1064" s="592">
        <v>1051</v>
      </c>
      <c r="B1064" s="488" t="str">
        <f>IF(基本情報入力シート!C1103="","",基本情報入力シート!C1103)</f>
        <v/>
      </c>
      <c r="C1064" s="488"/>
      <c r="D1064" s="488"/>
      <c r="E1064" s="488"/>
      <c r="F1064" s="488"/>
      <c r="G1064" s="488"/>
      <c r="H1064" s="488"/>
      <c r="I1064" s="488"/>
      <c r="J1064" s="495" t="str">
        <f>IF(基本情報入力シート!M1103="","",基本情報入力シート!M1103)</f>
        <v/>
      </c>
      <c r="K1064" s="495" t="str">
        <f>IF(基本情報入力シート!R1103="","",基本情報入力シート!R1103)</f>
        <v/>
      </c>
      <c r="L1064" s="495" t="str">
        <f>IF(基本情報入力シート!W1103="","",基本情報入力シート!W1103)</f>
        <v/>
      </c>
      <c r="M1064" s="503" t="str">
        <f>IF(基本情報入力シート!X1103="","",基本情報入力シート!X1103)</f>
        <v/>
      </c>
      <c r="N1064" s="513" t="str">
        <f>IF(基本情報入力シート!Y1103="","",基本情報入力シート!Y1103)</f>
        <v/>
      </c>
      <c r="O1064" s="606"/>
      <c r="P1064" s="610"/>
      <c r="Q1064" s="610"/>
      <c r="R1064" s="614" t="e">
        <v>#N/A</v>
      </c>
      <c r="S1064" s="618"/>
      <c r="T1064" s="623"/>
      <c r="U1064" s="623"/>
      <c r="V1064" s="627" t="e">
        <v>#N/A</v>
      </c>
      <c r="W1064" s="634"/>
      <c r="X1064" s="638"/>
      <c r="Y1064" s="614" t="e">
        <v>#N/A</v>
      </c>
      <c r="Z1064" s="614"/>
      <c r="AA1064" s="618"/>
      <c r="AB1064" s="637"/>
      <c r="AC1064" s="651" t="e">
        <v>#N/A</v>
      </c>
      <c r="AD1064" s="653" t="str">
        <f t="shared" si="32"/>
        <v/>
      </c>
      <c r="AE1064" s="583" t="str">
        <f t="shared" si="33"/>
        <v/>
      </c>
      <c r="AF1064" s="654" t="str">
        <f>IF(O1064="","",'別紙様式3-2（４・５月）'!O1066&amp;'別紙様式3-2（４・５月）'!P1066&amp;'別紙様式3-2（４・５月）'!Q1066&amp;"から"&amp;O1064)</f>
        <v/>
      </c>
      <c r="AG1064" s="654" t="str">
        <f>IF(OR(W1064="",W1064="―"),"",'別紙様式3-2（４・５月）'!O1066&amp;'別紙様式3-2（４・５月）'!P1066&amp;'別紙様式3-2（４・５月）'!Q1066&amp;"から"&amp;W1064)</f>
        <v/>
      </c>
    </row>
    <row r="1065" spans="1:33" ht="24.9" customHeight="1">
      <c r="A1065" s="592">
        <v>1052</v>
      </c>
      <c r="B1065" s="488" t="str">
        <f>IF(基本情報入力シート!C1104="","",基本情報入力シート!C1104)</f>
        <v/>
      </c>
      <c r="C1065" s="488"/>
      <c r="D1065" s="488"/>
      <c r="E1065" s="488"/>
      <c r="F1065" s="488"/>
      <c r="G1065" s="488"/>
      <c r="H1065" s="488"/>
      <c r="I1065" s="488"/>
      <c r="J1065" s="495" t="str">
        <f>IF(基本情報入力シート!M1104="","",基本情報入力シート!M1104)</f>
        <v/>
      </c>
      <c r="K1065" s="495" t="str">
        <f>IF(基本情報入力シート!R1104="","",基本情報入力シート!R1104)</f>
        <v/>
      </c>
      <c r="L1065" s="495" t="str">
        <f>IF(基本情報入力シート!W1104="","",基本情報入力シート!W1104)</f>
        <v/>
      </c>
      <c r="M1065" s="503" t="str">
        <f>IF(基本情報入力シート!X1104="","",基本情報入力シート!X1104)</f>
        <v/>
      </c>
      <c r="N1065" s="513" t="str">
        <f>IF(基本情報入力シート!Y1104="","",基本情報入力シート!Y1104)</f>
        <v/>
      </c>
      <c r="O1065" s="606"/>
      <c r="P1065" s="610"/>
      <c r="Q1065" s="610"/>
      <c r="R1065" s="614" t="e">
        <v>#N/A</v>
      </c>
      <c r="S1065" s="618"/>
      <c r="T1065" s="623"/>
      <c r="U1065" s="623"/>
      <c r="V1065" s="627" t="e">
        <v>#N/A</v>
      </c>
      <c r="W1065" s="634"/>
      <c r="X1065" s="638"/>
      <c r="Y1065" s="614" t="e">
        <v>#N/A</v>
      </c>
      <c r="Z1065" s="614"/>
      <c r="AA1065" s="618"/>
      <c r="AB1065" s="637"/>
      <c r="AC1065" s="651" t="e">
        <v>#N/A</v>
      </c>
      <c r="AD1065" s="653" t="str">
        <f t="shared" si="32"/>
        <v/>
      </c>
      <c r="AE1065" s="583" t="str">
        <f t="shared" si="33"/>
        <v/>
      </c>
      <c r="AF1065" s="654" t="str">
        <f>IF(O1065="","",'別紙様式3-2（４・５月）'!O1067&amp;'別紙様式3-2（４・５月）'!P1067&amp;'別紙様式3-2（４・５月）'!Q1067&amp;"から"&amp;O1065)</f>
        <v/>
      </c>
      <c r="AG1065" s="654" t="str">
        <f>IF(OR(W1065="",W1065="―"),"",'別紙様式3-2（４・５月）'!O1067&amp;'別紙様式3-2（４・５月）'!P1067&amp;'別紙様式3-2（４・５月）'!Q1067&amp;"から"&amp;W1065)</f>
        <v/>
      </c>
    </row>
    <row r="1066" spans="1:33" ht="24.9" customHeight="1">
      <c r="A1066" s="592">
        <v>1053</v>
      </c>
      <c r="B1066" s="488" t="str">
        <f>IF(基本情報入力シート!C1105="","",基本情報入力シート!C1105)</f>
        <v/>
      </c>
      <c r="C1066" s="488"/>
      <c r="D1066" s="488"/>
      <c r="E1066" s="488"/>
      <c r="F1066" s="488"/>
      <c r="G1066" s="488"/>
      <c r="H1066" s="488"/>
      <c r="I1066" s="488"/>
      <c r="J1066" s="495" t="str">
        <f>IF(基本情報入力シート!M1105="","",基本情報入力シート!M1105)</f>
        <v/>
      </c>
      <c r="K1066" s="495" t="str">
        <f>IF(基本情報入力シート!R1105="","",基本情報入力シート!R1105)</f>
        <v/>
      </c>
      <c r="L1066" s="495" t="str">
        <f>IF(基本情報入力シート!W1105="","",基本情報入力シート!W1105)</f>
        <v/>
      </c>
      <c r="M1066" s="503" t="str">
        <f>IF(基本情報入力シート!X1105="","",基本情報入力シート!X1105)</f>
        <v/>
      </c>
      <c r="N1066" s="513" t="str">
        <f>IF(基本情報入力シート!Y1105="","",基本情報入力シート!Y1105)</f>
        <v/>
      </c>
      <c r="O1066" s="606"/>
      <c r="P1066" s="610"/>
      <c r="Q1066" s="610"/>
      <c r="R1066" s="614" t="e">
        <v>#N/A</v>
      </c>
      <c r="S1066" s="618"/>
      <c r="T1066" s="623"/>
      <c r="U1066" s="623"/>
      <c r="V1066" s="627" t="e">
        <v>#N/A</v>
      </c>
      <c r="W1066" s="634"/>
      <c r="X1066" s="638"/>
      <c r="Y1066" s="614" t="e">
        <v>#N/A</v>
      </c>
      <c r="Z1066" s="614"/>
      <c r="AA1066" s="618"/>
      <c r="AB1066" s="637"/>
      <c r="AC1066" s="651" t="e">
        <v>#N/A</v>
      </c>
      <c r="AD1066" s="653" t="str">
        <f t="shared" si="32"/>
        <v/>
      </c>
      <c r="AE1066" s="583" t="str">
        <f t="shared" si="33"/>
        <v/>
      </c>
      <c r="AF1066" s="654" t="str">
        <f>IF(O1066="","",'別紙様式3-2（４・５月）'!O1068&amp;'別紙様式3-2（４・５月）'!P1068&amp;'別紙様式3-2（４・５月）'!Q1068&amp;"から"&amp;O1066)</f>
        <v/>
      </c>
      <c r="AG1066" s="654" t="str">
        <f>IF(OR(W1066="",W1066="―"),"",'別紙様式3-2（４・５月）'!O1068&amp;'別紙様式3-2（４・５月）'!P1068&amp;'別紙様式3-2（４・５月）'!Q1068&amp;"から"&amp;W1066)</f>
        <v/>
      </c>
    </row>
    <row r="1067" spans="1:33" ht="24.9" customHeight="1">
      <c r="A1067" s="592">
        <v>1054</v>
      </c>
      <c r="B1067" s="488" t="str">
        <f>IF(基本情報入力シート!C1106="","",基本情報入力シート!C1106)</f>
        <v/>
      </c>
      <c r="C1067" s="488"/>
      <c r="D1067" s="488"/>
      <c r="E1067" s="488"/>
      <c r="F1067" s="488"/>
      <c r="G1067" s="488"/>
      <c r="H1067" s="488"/>
      <c r="I1067" s="488"/>
      <c r="J1067" s="495" t="str">
        <f>IF(基本情報入力シート!M1106="","",基本情報入力シート!M1106)</f>
        <v/>
      </c>
      <c r="K1067" s="495" t="str">
        <f>IF(基本情報入力シート!R1106="","",基本情報入力シート!R1106)</f>
        <v/>
      </c>
      <c r="L1067" s="495" t="str">
        <f>IF(基本情報入力シート!W1106="","",基本情報入力シート!W1106)</f>
        <v/>
      </c>
      <c r="M1067" s="503" t="str">
        <f>IF(基本情報入力シート!X1106="","",基本情報入力シート!X1106)</f>
        <v/>
      </c>
      <c r="N1067" s="513" t="str">
        <f>IF(基本情報入力シート!Y1106="","",基本情報入力シート!Y1106)</f>
        <v/>
      </c>
      <c r="O1067" s="606"/>
      <c r="P1067" s="610"/>
      <c r="Q1067" s="610"/>
      <c r="R1067" s="614" t="e">
        <v>#N/A</v>
      </c>
      <c r="S1067" s="618"/>
      <c r="T1067" s="623"/>
      <c r="U1067" s="623"/>
      <c r="V1067" s="627" t="e">
        <v>#N/A</v>
      </c>
      <c r="W1067" s="634"/>
      <c r="X1067" s="638"/>
      <c r="Y1067" s="614" t="e">
        <v>#N/A</v>
      </c>
      <c r="Z1067" s="614"/>
      <c r="AA1067" s="618"/>
      <c r="AB1067" s="637"/>
      <c r="AC1067" s="651" t="e">
        <v>#N/A</v>
      </c>
      <c r="AD1067" s="653" t="str">
        <f t="shared" si="32"/>
        <v/>
      </c>
      <c r="AE1067" s="583" t="str">
        <f t="shared" si="33"/>
        <v/>
      </c>
      <c r="AF1067" s="654" t="str">
        <f>IF(O1067="","",'別紙様式3-2（４・５月）'!O1069&amp;'別紙様式3-2（４・５月）'!P1069&amp;'別紙様式3-2（４・５月）'!Q1069&amp;"から"&amp;O1067)</f>
        <v/>
      </c>
      <c r="AG1067" s="654" t="str">
        <f>IF(OR(W1067="",W1067="―"),"",'別紙様式3-2（４・５月）'!O1069&amp;'別紙様式3-2（４・５月）'!P1069&amp;'別紙様式3-2（４・５月）'!Q1069&amp;"から"&amp;W1067)</f>
        <v/>
      </c>
    </row>
    <row r="1068" spans="1:33" ht="24.9" customHeight="1">
      <c r="A1068" s="592">
        <v>1055</v>
      </c>
      <c r="B1068" s="488" t="str">
        <f>IF(基本情報入力シート!C1107="","",基本情報入力シート!C1107)</f>
        <v/>
      </c>
      <c r="C1068" s="488"/>
      <c r="D1068" s="488"/>
      <c r="E1068" s="488"/>
      <c r="F1068" s="488"/>
      <c r="G1068" s="488"/>
      <c r="H1068" s="488"/>
      <c r="I1068" s="488"/>
      <c r="J1068" s="495" t="str">
        <f>IF(基本情報入力シート!M1107="","",基本情報入力シート!M1107)</f>
        <v/>
      </c>
      <c r="K1068" s="495" t="str">
        <f>IF(基本情報入力シート!R1107="","",基本情報入力シート!R1107)</f>
        <v/>
      </c>
      <c r="L1068" s="495" t="str">
        <f>IF(基本情報入力シート!W1107="","",基本情報入力シート!W1107)</f>
        <v/>
      </c>
      <c r="M1068" s="503" t="str">
        <f>IF(基本情報入力シート!X1107="","",基本情報入力シート!X1107)</f>
        <v/>
      </c>
      <c r="N1068" s="513" t="str">
        <f>IF(基本情報入力シート!Y1107="","",基本情報入力シート!Y1107)</f>
        <v/>
      </c>
      <c r="O1068" s="606"/>
      <c r="P1068" s="610"/>
      <c r="Q1068" s="610"/>
      <c r="R1068" s="614" t="e">
        <v>#N/A</v>
      </c>
      <c r="S1068" s="618"/>
      <c r="T1068" s="623"/>
      <c r="U1068" s="623"/>
      <c r="V1068" s="627" t="e">
        <v>#N/A</v>
      </c>
      <c r="W1068" s="634"/>
      <c r="X1068" s="638"/>
      <c r="Y1068" s="614" t="e">
        <v>#N/A</v>
      </c>
      <c r="Z1068" s="614"/>
      <c r="AA1068" s="618"/>
      <c r="AB1068" s="637"/>
      <c r="AC1068" s="651" t="e">
        <v>#N/A</v>
      </c>
      <c r="AD1068" s="653" t="str">
        <f t="shared" si="32"/>
        <v/>
      </c>
      <c r="AE1068" s="583" t="str">
        <f t="shared" si="33"/>
        <v/>
      </c>
      <c r="AF1068" s="654" t="str">
        <f>IF(O1068="","",'別紙様式3-2（４・５月）'!O1070&amp;'別紙様式3-2（４・５月）'!P1070&amp;'別紙様式3-2（４・５月）'!Q1070&amp;"から"&amp;O1068)</f>
        <v/>
      </c>
      <c r="AG1068" s="654" t="str">
        <f>IF(OR(W1068="",W1068="―"),"",'別紙様式3-2（４・５月）'!O1070&amp;'別紙様式3-2（４・５月）'!P1070&amp;'別紙様式3-2（４・５月）'!Q1070&amp;"から"&amp;W1068)</f>
        <v/>
      </c>
    </row>
    <row r="1069" spans="1:33" ht="24.9" customHeight="1">
      <c r="A1069" s="592">
        <v>1056</v>
      </c>
      <c r="B1069" s="488" t="str">
        <f>IF(基本情報入力シート!C1108="","",基本情報入力シート!C1108)</f>
        <v/>
      </c>
      <c r="C1069" s="488"/>
      <c r="D1069" s="488"/>
      <c r="E1069" s="488"/>
      <c r="F1069" s="488"/>
      <c r="G1069" s="488"/>
      <c r="H1069" s="488"/>
      <c r="I1069" s="488"/>
      <c r="J1069" s="495" t="str">
        <f>IF(基本情報入力シート!M1108="","",基本情報入力シート!M1108)</f>
        <v/>
      </c>
      <c r="K1069" s="495" t="str">
        <f>IF(基本情報入力シート!R1108="","",基本情報入力シート!R1108)</f>
        <v/>
      </c>
      <c r="L1069" s="495" t="str">
        <f>IF(基本情報入力シート!W1108="","",基本情報入力シート!W1108)</f>
        <v/>
      </c>
      <c r="M1069" s="503" t="str">
        <f>IF(基本情報入力シート!X1108="","",基本情報入力シート!X1108)</f>
        <v/>
      </c>
      <c r="N1069" s="513" t="str">
        <f>IF(基本情報入力シート!Y1108="","",基本情報入力シート!Y1108)</f>
        <v/>
      </c>
      <c r="O1069" s="606"/>
      <c r="P1069" s="610"/>
      <c r="Q1069" s="610"/>
      <c r="R1069" s="614" t="e">
        <v>#N/A</v>
      </c>
      <c r="S1069" s="618"/>
      <c r="T1069" s="623"/>
      <c r="U1069" s="623"/>
      <c r="V1069" s="627" t="e">
        <v>#N/A</v>
      </c>
      <c r="W1069" s="634"/>
      <c r="X1069" s="638"/>
      <c r="Y1069" s="614" t="e">
        <v>#N/A</v>
      </c>
      <c r="Z1069" s="614"/>
      <c r="AA1069" s="618"/>
      <c r="AB1069" s="637"/>
      <c r="AC1069" s="651" t="e">
        <v>#N/A</v>
      </c>
      <c r="AD1069" s="653" t="str">
        <f t="shared" si="32"/>
        <v/>
      </c>
      <c r="AE1069" s="583" t="str">
        <f t="shared" si="33"/>
        <v/>
      </c>
      <c r="AF1069" s="654" t="str">
        <f>IF(O1069="","",'別紙様式3-2（４・５月）'!O1071&amp;'別紙様式3-2（４・５月）'!P1071&amp;'別紙様式3-2（４・５月）'!Q1071&amp;"から"&amp;O1069)</f>
        <v/>
      </c>
      <c r="AG1069" s="654" t="str">
        <f>IF(OR(W1069="",W1069="―"),"",'別紙様式3-2（４・５月）'!O1071&amp;'別紙様式3-2（４・５月）'!P1071&amp;'別紙様式3-2（４・５月）'!Q1071&amp;"から"&amp;W1069)</f>
        <v/>
      </c>
    </row>
    <row r="1070" spans="1:33" ht="24.9" customHeight="1">
      <c r="A1070" s="592">
        <v>1057</v>
      </c>
      <c r="B1070" s="488" t="str">
        <f>IF(基本情報入力シート!C1109="","",基本情報入力シート!C1109)</f>
        <v/>
      </c>
      <c r="C1070" s="488"/>
      <c r="D1070" s="488"/>
      <c r="E1070" s="488"/>
      <c r="F1070" s="488"/>
      <c r="G1070" s="488"/>
      <c r="H1070" s="488"/>
      <c r="I1070" s="488"/>
      <c r="J1070" s="495" t="str">
        <f>IF(基本情報入力シート!M1109="","",基本情報入力シート!M1109)</f>
        <v/>
      </c>
      <c r="K1070" s="495" t="str">
        <f>IF(基本情報入力シート!R1109="","",基本情報入力シート!R1109)</f>
        <v/>
      </c>
      <c r="L1070" s="495" t="str">
        <f>IF(基本情報入力シート!W1109="","",基本情報入力シート!W1109)</f>
        <v/>
      </c>
      <c r="M1070" s="503" t="str">
        <f>IF(基本情報入力シート!X1109="","",基本情報入力シート!X1109)</f>
        <v/>
      </c>
      <c r="N1070" s="513" t="str">
        <f>IF(基本情報入力シート!Y1109="","",基本情報入力シート!Y1109)</f>
        <v/>
      </c>
      <c r="O1070" s="606"/>
      <c r="P1070" s="610"/>
      <c r="Q1070" s="610"/>
      <c r="R1070" s="614" t="e">
        <v>#N/A</v>
      </c>
      <c r="S1070" s="618"/>
      <c r="T1070" s="623"/>
      <c r="U1070" s="623"/>
      <c r="V1070" s="627" t="e">
        <v>#N/A</v>
      </c>
      <c r="W1070" s="634"/>
      <c r="X1070" s="638"/>
      <c r="Y1070" s="614" t="e">
        <v>#N/A</v>
      </c>
      <c r="Z1070" s="614"/>
      <c r="AA1070" s="618"/>
      <c r="AB1070" s="637"/>
      <c r="AC1070" s="651" t="e">
        <v>#N/A</v>
      </c>
      <c r="AD1070" s="653" t="str">
        <f t="shared" si="32"/>
        <v/>
      </c>
      <c r="AE1070" s="583" t="str">
        <f t="shared" si="33"/>
        <v/>
      </c>
      <c r="AF1070" s="654" t="str">
        <f>IF(O1070="","",'別紙様式3-2（４・５月）'!O1072&amp;'別紙様式3-2（４・５月）'!P1072&amp;'別紙様式3-2（４・５月）'!Q1072&amp;"から"&amp;O1070)</f>
        <v/>
      </c>
      <c r="AG1070" s="654" t="str">
        <f>IF(OR(W1070="",W1070="―"),"",'別紙様式3-2（４・５月）'!O1072&amp;'別紙様式3-2（４・５月）'!P1072&amp;'別紙様式3-2（４・５月）'!Q1072&amp;"から"&amp;W1070)</f>
        <v/>
      </c>
    </row>
    <row r="1071" spans="1:33" ht="24.9" customHeight="1">
      <c r="A1071" s="592">
        <v>1058</v>
      </c>
      <c r="B1071" s="488" t="str">
        <f>IF(基本情報入力シート!C1110="","",基本情報入力シート!C1110)</f>
        <v/>
      </c>
      <c r="C1071" s="488"/>
      <c r="D1071" s="488"/>
      <c r="E1071" s="488"/>
      <c r="F1071" s="488"/>
      <c r="G1071" s="488"/>
      <c r="H1071" s="488"/>
      <c r="I1071" s="488"/>
      <c r="J1071" s="495" t="str">
        <f>IF(基本情報入力シート!M1110="","",基本情報入力シート!M1110)</f>
        <v/>
      </c>
      <c r="K1071" s="495" t="str">
        <f>IF(基本情報入力シート!R1110="","",基本情報入力シート!R1110)</f>
        <v/>
      </c>
      <c r="L1071" s="495" t="str">
        <f>IF(基本情報入力シート!W1110="","",基本情報入力シート!W1110)</f>
        <v/>
      </c>
      <c r="M1071" s="503" t="str">
        <f>IF(基本情報入力シート!X1110="","",基本情報入力シート!X1110)</f>
        <v/>
      </c>
      <c r="N1071" s="513" t="str">
        <f>IF(基本情報入力シート!Y1110="","",基本情報入力シート!Y1110)</f>
        <v/>
      </c>
      <c r="O1071" s="606"/>
      <c r="P1071" s="610"/>
      <c r="Q1071" s="610"/>
      <c r="R1071" s="614" t="e">
        <v>#N/A</v>
      </c>
      <c r="S1071" s="618"/>
      <c r="T1071" s="623"/>
      <c r="U1071" s="623"/>
      <c r="V1071" s="627" t="e">
        <v>#N/A</v>
      </c>
      <c r="W1071" s="634"/>
      <c r="X1071" s="638"/>
      <c r="Y1071" s="614" t="e">
        <v>#N/A</v>
      </c>
      <c r="Z1071" s="614"/>
      <c r="AA1071" s="618"/>
      <c r="AB1071" s="637"/>
      <c r="AC1071" s="651" t="e">
        <v>#N/A</v>
      </c>
      <c r="AD1071" s="653" t="str">
        <f t="shared" si="32"/>
        <v/>
      </c>
      <c r="AE1071" s="583" t="str">
        <f t="shared" si="33"/>
        <v/>
      </c>
      <c r="AF1071" s="654" t="str">
        <f>IF(O1071="","",'別紙様式3-2（４・５月）'!O1073&amp;'別紙様式3-2（４・５月）'!P1073&amp;'別紙様式3-2（４・５月）'!Q1073&amp;"から"&amp;O1071)</f>
        <v/>
      </c>
      <c r="AG1071" s="654" t="str">
        <f>IF(OR(W1071="",W1071="―"),"",'別紙様式3-2（４・５月）'!O1073&amp;'別紙様式3-2（４・５月）'!P1073&amp;'別紙様式3-2（４・５月）'!Q1073&amp;"から"&amp;W1071)</f>
        <v/>
      </c>
    </row>
    <row r="1072" spans="1:33" ht="24.9" customHeight="1">
      <c r="A1072" s="592">
        <v>1059</v>
      </c>
      <c r="B1072" s="488" t="str">
        <f>IF(基本情報入力シート!C1111="","",基本情報入力シート!C1111)</f>
        <v/>
      </c>
      <c r="C1072" s="488"/>
      <c r="D1072" s="488"/>
      <c r="E1072" s="488"/>
      <c r="F1072" s="488"/>
      <c r="G1072" s="488"/>
      <c r="H1072" s="488"/>
      <c r="I1072" s="488"/>
      <c r="J1072" s="495" t="str">
        <f>IF(基本情報入力シート!M1111="","",基本情報入力シート!M1111)</f>
        <v/>
      </c>
      <c r="K1072" s="495" t="str">
        <f>IF(基本情報入力シート!R1111="","",基本情報入力シート!R1111)</f>
        <v/>
      </c>
      <c r="L1072" s="495" t="str">
        <f>IF(基本情報入力シート!W1111="","",基本情報入力シート!W1111)</f>
        <v/>
      </c>
      <c r="M1072" s="503" t="str">
        <f>IF(基本情報入力シート!X1111="","",基本情報入力シート!X1111)</f>
        <v/>
      </c>
      <c r="N1072" s="513" t="str">
        <f>IF(基本情報入力シート!Y1111="","",基本情報入力シート!Y1111)</f>
        <v/>
      </c>
      <c r="O1072" s="606"/>
      <c r="P1072" s="610"/>
      <c r="Q1072" s="610"/>
      <c r="R1072" s="614" t="e">
        <v>#N/A</v>
      </c>
      <c r="S1072" s="618"/>
      <c r="T1072" s="623"/>
      <c r="U1072" s="623"/>
      <c r="V1072" s="627" t="e">
        <v>#N/A</v>
      </c>
      <c r="W1072" s="634"/>
      <c r="X1072" s="638"/>
      <c r="Y1072" s="614" t="e">
        <v>#N/A</v>
      </c>
      <c r="Z1072" s="614"/>
      <c r="AA1072" s="618"/>
      <c r="AB1072" s="637"/>
      <c r="AC1072" s="651" t="e">
        <v>#N/A</v>
      </c>
      <c r="AD1072" s="653" t="str">
        <f t="shared" si="32"/>
        <v/>
      </c>
      <c r="AE1072" s="583" t="str">
        <f t="shared" si="33"/>
        <v/>
      </c>
      <c r="AF1072" s="654" t="str">
        <f>IF(O1072="","",'別紙様式3-2（４・５月）'!O1074&amp;'別紙様式3-2（４・５月）'!P1074&amp;'別紙様式3-2（４・５月）'!Q1074&amp;"から"&amp;O1072)</f>
        <v/>
      </c>
      <c r="AG1072" s="654" t="str">
        <f>IF(OR(W1072="",W1072="―"),"",'別紙様式3-2（４・５月）'!O1074&amp;'別紙様式3-2（４・５月）'!P1074&amp;'別紙様式3-2（４・５月）'!Q1074&amp;"から"&amp;W1072)</f>
        <v/>
      </c>
    </row>
    <row r="1073" spans="1:33" ht="24.9" customHeight="1">
      <c r="A1073" s="592">
        <v>1060</v>
      </c>
      <c r="B1073" s="488" t="str">
        <f>IF(基本情報入力シート!C1112="","",基本情報入力シート!C1112)</f>
        <v/>
      </c>
      <c r="C1073" s="488"/>
      <c r="D1073" s="488"/>
      <c r="E1073" s="488"/>
      <c r="F1073" s="488"/>
      <c r="G1073" s="488"/>
      <c r="H1073" s="488"/>
      <c r="I1073" s="488"/>
      <c r="J1073" s="495" t="str">
        <f>IF(基本情報入力シート!M1112="","",基本情報入力シート!M1112)</f>
        <v/>
      </c>
      <c r="K1073" s="495" t="str">
        <f>IF(基本情報入力シート!R1112="","",基本情報入力シート!R1112)</f>
        <v/>
      </c>
      <c r="L1073" s="495" t="str">
        <f>IF(基本情報入力シート!W1112="","",基本情報入力シート!W1112)</f>
        <v/>
      </c>
      <c r="M1073" s="503" t="str">
        <f>IF(基本情報入力シート!X1112="","",基本情報入力シート!X1112)</f>
        <v/>
      </c>
      <c r="N1073" s="513" t="str">
        <f>IF(基本情報入力シート!Y1112="","",基本情報入力シート!Y1112)</f>
        <v/>
      </c>
      <c r="O1073" s="606"/>
      <c r="P1073" s="610"/>
      <c r="Q1073" s="610"/>
      <c r="R1073" s="614" t="e">
        <v>#N/A</v>
      </c>
      <c r="S1073" s="618"/>
      <c r="T1073" s="623"/>
      <c r="U1073" s="623"/>
      <c r="V1073" s="627" t="e">
        <v>#N/A</v>
      </c>
      <c r="W1073" s="634"/>
      <c r="X1073" s="638"/>
      <c r="Y1073" s="614" t="e">
        <v>#N/A</v>
      </c>
      <c r="Z1073" s="614"/>
      <c r="AA1073" s="618"/>
      <c r="AB1073" s="637"/>
      <c r="AC1073" s="651" t="e">
        <v>#N/A</v>
      </c>
      <c r="AD1073" s="653" t="str">
        <f t="shared" si="32"/>
        <v/>
      </c>
      <c r="AE1073" s="583" t="str">
        <f t="shared" si="33"/>
        <v/>
      </c>
      <c r="AF1073" s="654" t="str">
        <f>IF(O1073="","",'別紙様式3-2（４・５月）'!O1075&amp;'別紙様式3-2（４・５月）'!P1075&amp;'別紙様式3-2（４・５月）'!Q1075&amp;"から"&amp;O1073)</f>
        <v/>
      </c>
      <c r="AG1073" s="654" t="str">
        <f>IF(OR(W1073="",W1073="―"),"",'別紙様式3-2（４・５月）'!O1075&amp;'別紙様式3-2（４・５月）'!P1075&amp;'別紙様式3-2（４・５月）'!Q1075&amp;"から"&amp;W1073)</f>
        <v/>
      </c>
    </row>
    <row r="1074" spans="1:33" ht="24.9" customHeight="1">
      <c r="A1074" s="592">
        <v>1061</v>
      </c>
      <c r="B1074" s="488" t="str">
        <f>IF(基本情報入力シート!C1113="","",基本情報入力シート!C1113)</f>
        <v/>
      </c>
      <c r="C1074" s="488"/>
      <c r="D1074" s="488"/>
      <c r="E1074" s="488"/>
      <c r="F1074" s="488"/>
      <c r="G1074" s="488"/>
      <c r="H1074" s="488"/>
      <c r="I1074" s="488"/>
      <c r="J1074" s="495" t="str">
        <f>IF(基本情報入力シート!M1113="","",基本情報入力シート!M1113)</f>
        <v/>
      </c>
      <c r="K1074" s="495" t="str">
        <f>IF(基本情報入力シート!R1113="","",基本情報入力シート!R1113)</f>
        <v/>
      </c>
      <c r="L1074" s="495" t="str">
        <f>IF(基本情報入力シート!W1113="","",基本情報入力シート!W1113)</f>
        <v/>
      </c>
      <c r="M1074" s="503" t="str">
        <f>IF(基本情報入力シート!X1113="","",基本情報入力シート!X1113)</f>
        <v/>
      </c>
      <c r="N1074" s="513" t="str">
        <f>IF(基本情報入力シート!Y1113="","",基本情報入力シート!Y1113)</f>
        <v/>
      </c>
      <c r="O1074" s="606"/>
      <c r="P1074" s="610"/>
      <c r="Q1074" s="610"/>
      <c r="R1074" s="614" t="e">
        <v>#N/A</v>
      </c>
      <c r="S1074" s="618"/>
      <c r="T1074" s="623"/>
      <c r="U1074" s="623"/>
      <c r="V1074" s="627" t="e">
        <v>#N/A</v>
      </c>
      <c r="W1074" s="634"/>
      <c r="X1074" s="638"/>
      <c r="Y1074" s="614" t="e">
        <v>#N/A</v>
      </c>
      <c r="Z1074" s="614"/>
      <c r="AA1074" s="618"/>
      <c r="AB1074" s="637"/>
      <c r="AC1074" s="651" t="e">
        <v>#N/A</v>
      </c>
      <c r="AD1074" s="653" t="str">
        <f t="shared" si="32"/>
        <v/>
      </c>
      <c r="AE1074" s="583" t="str">
        <f t="shared" si="33"/>
        <v/>
      </c>
      <c r="AF1074" s="654" t="str">
        <f>IF(O1074="","",'別紙様式3-2（４・５月）'!O1076&amp;'別紙様式3-2（４・５月）'!P1076&amp;'別紙様式3-2（４・５月）'!Q1076&amp;"から"&amp;O1074)</f>
        <v/>
      </c>
      <c r="AG1074" s="654" t="str">
        <f>IF(OR(W1074="",W1074="―"),"",'別紙様式3-2（４・５月）'!O1076&amp;'別紙様式3-2（４・５月）'!P1076&amp;'別紙様式3-2（４・５月）'!Q1076&amp;"から"&amp;W1074)</f>
        <v/>
      </c>
    </row>
    <row r="1075" spans="1:33" ht="24.9" customHeight="1">
      <c r="A1075" s="592">
        <v>1062</v>
      </c>
      <c r="B1075" s="488" t="str">
        <f>IF(基本情報入力シート!C1114="","",基本情報入力シート!C1114)</f>
        <v/>
      </c>
      <c r="C1075" s="488"/>
      <c r="D1075" s="488"/>
      <c r="E1075" s="488"/>
      <c r="F1075" s="488"/>
      <c r="G1075" s="488"/>
      <c r="H1075" s="488"/>
      <c r="I1075" s="488"/>
      <c r="J1075" s="495" t="str">
        <f>IF(基本情報入力シート!M1114="","",基本情報入力シート!M1114)</f>
        <v/>
      </c>
      <c r="K1075" s="495" t="str">
        <f>IF(基本情報入力シート!R1114="","",基本情報入力シート!R1114)</f>
        <v/>
      </c>
      <c r="L1075" s="495" t="str">
        <f>IF(基本情報入力シート!W1114="","",基本情報入力シート!W1114)</f>
        <v/>
      </c>
      <c r="M1075" s="503" t="str">
        <f>IF(基本情報入力シート!X1114="","",基本情報入力シート!X1114)</f>
        <v/>
      </c>
      <c r="N1075" s="513" t="str">
        <f>IF(基本情報入力シート!Y1114="","",基本情報入力シート!Y1114)</f>
        <v/>
      </c>
      <c r="O1075" s="606"/>
      <c r="P1075" s="610"/>
      <c r="Q1075" s="610"/>
      <c r="R1075" s="614" t="e">
        <v>#N/A</v>
      </c>
      <c r="S1075" s="618"/>
      <c r="T1075" s="623"/>
      <c r="U1075" s="623"/>
      <c r="V1075" s="627" t="e">
        <v>#N/A</v>
      </c>
      <c r="W1075" s="634"/>
      <c r="X1075" s="638"/>
      <c r="Y1075" s="614" t="e">
        <v>#N/A</v>
      </c>
      <c r="Z1075" s="614"/>
      <c r="AA1075" s="618"/>
      <c r="AB1075" s="637"/>
      <c r="AC1075" s="651" t="e">
        <v>#N/A</v>
      </c>
      <c r="AD1075" s="653" t="str">
        <f t="shared" si="32"/>
        <v/>
      </c>
      <c r="AE1075" s="583" t="str">
        <f t="shared" si="33"/>
        <v/>
      </c>
      <c r="AF1075" s="654" t="str">
        <f>IF(O1075="","",'別紙様式3-2（４・５月）'!O1077&amp;'別紙様式3-2（４・５月）'!P1077&amp;'別紙様式3-2（４・５月）'!Q1077&amp;"から"&amp;O1075)</f>
        <v/>
      </c>
      <c r="AG1075" s="654" t="str">
        <f>IF(OR(W1075="",W1075="―"),"",'別紙様式3-2（４・５月）'!O1077&amp;'別紙様式3-2（４・５月）'!P1077&amp;'別紙様式3-2（４・５月）'!Q1077&amp;"から"&amp;W1075)</f>
        <v/>
      </c>
    </row>
    <row r="1076" spans="1:33" ht="24.9" customHeight="1">
      <c r="A1076" s="592">
        <v>1063</v>
      </c>
      <c r="B1076" s="488" t="str">
        <f>IF(基本情報入力シート!C1115="","",基本情報入力シート!C1115)</f>
        <v/>
      </c>
      <c r="C1076" s="488"/>
      <c r="D1076" s="488"/>
      <c r="E1076" s="488"/>
      <c r="F1076" s="488"/>
      <c r="G1076" s="488"/>
      <c r="H1076" s="488"/>
      <c r="I1076" s="488"/>
      <c r="J1076" s="495" t="str">
        <f>IF(基本情報入力シート!M1115="","",基本情報入力シート!M1115)</f>
        <v/>
      </c>
      <c r="K1076" s="495" t="str">
        <f>IF(基本情報入力シート!R1115="","",基本情報入力シート!R1115)</f>
        <v/>
      </c>
      <c r="L1076" s="495" t="str">
        <f>IF(基本情報入力シート!W1115="","",基本情報入力シート!W1115)</f>
        <v/>
      </c>
      <c r="M1076" s="503" t="str">
        <f>IF(基本情報入力シート!X1115="","",基本情報入力シート!X1115)</f>
        <v/>
      </c>
      <c r="N1076" s="513" t="str">
        <f>IF(基本情報入力シート!Y1115="","",基本情報入力シート!Y1115)</f>
        <v/>
      </c>
      <c r="O1076" s="606"/>
      <c r="P1076" s="610"/>
      <c r="Q1076" s="610"/>
      <c r="R1076" s="614" t="e">
        <v>#N/A</v>
      </c>
      <c r="S1076" s="618"/>
      <c r="T1076" s="623"/>
      <c r="U1076" s="623"/>
      <c r="V1076" s="627" t="e">
        <v>#N/A</v>
      </c>
      <c r="W1076" s="634"/>
      <c r="X1076" s="638"/>
      <c r="Y1076" s="614" t="e">
        <v>#N/A</v>
      </c>
      <c r="Z1076" s="614"/>
      <c r="AA1076" s="618"/>
      <c r="AB1076" s="637"/>
      <c r="AC1076" s="651" t="e">
        <v>#N/A</v>
      </c>
      <c r="AD1076" s="653" t="str">
        <f t="shared" si="32"/>
        <v/>
      </c>
      <c r="AE1076" s="583" t="str">
        <f t="shared" si="33"/>
        <v/>
      </c>
      <c r="AF1076" s="654" t="str">
        <f>IF(O1076="","",'別紙様式3-2（４・５月）'!O1078&amp;'別紙様式3-2（４・５月）'!P1078&amp;'別紙様式3-2（４・５月）'!Q1078&amp;"から"&amp;O1076)</f>
        <v/>
      </c>
      <c r="AG1076" s="654" t="str">
        <f>IF(OR(W1076="",W1076="―"),"",'別紙様式3-2（４・５月）'!O1078&amp;'別紙様式3-2（４・５月）'!P1078&amp;'別紙様式3-2（４・５月）'!Q1078&amp;"から"&amp;W1076)</f>
        <v/>
      </c>
    </row>
    <row r="1077" spans="1:33" ht="24.9" customHeight="1">
      <c r="A1077" s="592">
        <v>1064</v>
      </c>
      <c r="B1077" s="488" t="str">
        <f>IF(基本情報入力シート!C1116="","",基本情報入力シート!C1116)</f>
        <v/>
      </c>
      <c r="C1077" s="488"/>
      <c r="D1077" s="488"/>
      <c r="E1077" s="488"/>
      <c r="F1077" s="488"/>
      <c r="G1077" s="488"/>
      <c r="H1077" s="488"/>
      <c r="I1077" s="488"/>
      <c r="J1077" s="495" t="str">
        <f>IF(基本情報入力シート!M1116="","",基本情報入力シート!M1116)</f>
        <v/>
      </c>
      <c r="K1077" s="495" t="str">
        <f>IF(基本情報入力シート!R1116="","",基本情報入力シート!R1116)</f>
        <v/>
      </c>
      <c r="L1077" s="495" t="str">
        <f>IF(基本情報入力シート!W1116="","",基本情報入力シート!W1116)</f>
        <v/>
      </c>
      <c r="M1077" s="503" t="str">
        <f>IF(基本情報入力シート!X1116="","",基本情報入力シート!X1116)</f>
        <v/>
      </c>
      <c r="N1077" s="513" t="str">
        <f>IF(基本情報入力シート!Y1116="","",基本情報入力シート!Y1116)</f>
        <v/>
      </c>
      <c r="O1077" s="606"/>
      <c r="P1077" s="610"/>
      <c r="Q1077" s="610"/>
      <c r="R1077" s="614" t="e">
        <v>#N/A</v>
      </c>
      <c r="S1077" s="618"/>
      <c r="T1077" s="623"/>
      <c r="U1077" s="623"/>
      <c r="V1077" s="627" t="e">
        <v>#N/A</v>
      </c>
      <c r="W1077" s="634"/>
      <c r="X1077" s="638"/>
      <c r="Y1077" s="614" t="e">
        <v>#N/A</v>
      </c>
      <c r="Z1077" s="614"/>
      <c r="AA1077" s="618"/>
      <c r="AB1077" s="637"/>
      <c r="AC1077" s="651" t="e">
        <v>#N/A</v>
      </c>
      <c r="AD1077" s="653" t="str">
        <f t="shared" si="32"/>
        <v/>
      </c>
      <c r="AE1077" s="583" t="str">
        <f t="shared" si="33"/>
        <v/>
      </c>
      <c r="AF1077" s="654" t="str">
        <f>IF(O1077="","",'別紙様式3-2（４・５月）'!O1079&amp;'別紙様式3-2（４・５月）'!P1079&amp;'別紙様式3-2（４・５月）'!Q1079&amp;"から"&amp;O1077)</f>
        <v/>
      </c>
      <c r="AG1077" s="654" t="str">
        <f>IF(OR(W1077="",W1077="―"),"",'別紙様式3-2（４・５月）'!O1079&amp;'別紙様式3-2（４・５月）'!P1079&amp;'別紙様式3-2（４・５月）'!Q1079&amp;"から"&amp;W1077)</f>
        <v/>
      </c>
    </row>
    <row r="1078" spans="1:33" ht="24.9" customHeight="1">
      <c r="A1078" s="592">
        <v>1065</v>
      </c>
      <c r="B1078" s="488" t="str">
        <f>IF(基本情報入力シート!C1117="","",基本情報入力シート!C1117)</f>
        <v/>
      </c>
      <c r="C1078" s="488"/>
      <c r="D1078" s="488"/>
      <c r="E1078" s="488"/>
      <c r="F1078" s="488"/>
      <c r="G1078" s="488"/>
      <c r="H1078" s="488"/>
      <c r="I1078" s="488"/>
      <c r="J1078" s="495" t="str">
        <f>IF(基本情報入力シート!M1117="","",基本情報入力シート!M1117)</f>
        <v/>
      </c>
      <c r="K1078" s="495" t="str">
        <f>IF(基本情報入力シート!R1117="","",基本情報入力シート!R1117)</f>
        <v/>
      </c>
      <c r="L1078" s="495" t="str">
        <f>IF(基本情報入力シート!W1117="","",基本情報入力シート!W1117)</f>
        <v/>
      </c>
      <c r="M1078" s="503" t="str">
        <f>IF(基本情報入力シート!X1117="","",基本情報入力シート!X1117)</f>
        <v/>
      </c>
      <c r="N1078" s="513" t="str">
        <f>IF(基本情報入力シート!Y1117="","",基本情報入力シート!Y1117)</f>
        <v/>
      </c>
      <c r="O1078" s="606"/>
      <c r="P1078" s="610"/>
      <c r="Q1078" s="610"/>
      <c r="R1078" s="614" t="e">
        <v>#N/A</v>
      </c>
      <c r="S1078" s="618"/>
      <c r="T1078" s="623"/>
      <c r="U1078" s="623"/>
      <c r="V1078" s="627" t="e">
        <v>#N/A</v>
      </c>
      <c r="W1078" s="634"/>
      <c r="X1078" s="638"/>
      <c r="Y1078" s="614" t="e">
        <v>#N/A</v>
      </c>
      <c r="Z1078" s="614"/>
      <c r="AA1078" s="618"/>
      <c r="AB1078" s="637"/>
      <c r="AC1078" s="651" t="e">
        <v>#N/A</v>
      </c>
      <c r="AD1078" s="653" t="str">
        <f t="shared" si="32"/>
        <v/>
      </c>
      <c r="AE1078" s="583" t="str">
        <f t="shared" si="33"/>
        <v/>
      </c>
      <c r="AF1078" s="654" t="str">
        <f>IF(O1078="","",'別紙様式3-2（４・５月）'!O1080&amp;'別紙様式3-2（４・５月）'!P1080&amp;'別紙様式3-2（４・５月）'!Q1080&amp;"から"&amp;O1078)</f>
        <v/>
      </c>
      <c r="AG1078" s="654" t="str">
        <f>IF(OR(W1078="",W1078="―"),"",'別紙様式3-2（４・５月）'!O1080&amp;'別紙様式3-2（４・５月）'!P1080&amp;'別紙様式3-2（４・５月）'!Q1080&amp;"から"&amp;W1078)</f>
        <v/>
      </c>
    </row>
    <row r="1079" spans="1:33" ht="24.9" customHeight="1">
      <c r="A1079" s="592">
        <v>1066</v>
      </c>
      <c r="B1079" s="488" t="str">
        <f>IF(基本情報入力シート!C1118="","",基本情報入力シート!C1118)</f>
        <v/>
      </c>
      <c r="C1079" s="488"/>
      <c r="D1079" s="488"/>
      <c r="E1079" s="488"/>
      <c r="F1079" s="488"/>
      <c r="G1079" s="488"/>
      <c r="H1079" s="488"/>
      <c r="I1079" s="488"/>
      <c r="J1079" s="495" t="str">
        <f>IF(基本情報入力シート!M1118="","",基本情報入力シート!M1118)</f>
        <v/>
      </c>
      <c r="K1079" s="495" t="str">
        <f>IF(基本情報入力シート!R1118="","",基本情報入力シート!R1118)</f>
        <v/>
      </c>
      <c r="L1079" s="495" t="str">
        <f>IF(基本情報入力シート!W1118="","",基本情報入力シート!W1118)</f>
        <v/>
      </c>
      <c r="M1079" s="503" t="str">
        <f>IF(基本情報入力シート!X1118="","",基本情報入力シート!X1118)</f>
        <v/>
      </c>
      <c r="N1079" s="513" t="str">
        <f>IF(基本情報入力シート!Y1118="","",基本情報入力シート!Y1118)</f>
        <v/>
      </c>
      <c r="O1079" s="606"/>
      <c r="P1079" s="610"/>
      <c r="Q1079" s="610"/>
      <c r="R1079" s="614" t="e">
        <v>#N/A</v>
      </c>
      <c r="S1079" s="618"/>
      <c r="T1079" s="623"/>
      <c r="U1079" s="623"/>
      <c r="V1079" s="627" t="e">
        <v>#N/A</v>
      </c>
      <c r="W1079" s="634"/>
      <c r="X1079" s="638"/>
      <c r="Y1079" s="614" t="e">
        <v>#N/A</v>
      </c>
      <c r="Z1079" s="614"/>
      <c r="AA1079" s="618"/>
      <c r="AB1079" s="637"/>
      <c r="AC1079" s="651" t="e">
        <v>#N/A</v>
      </c>
      <c r="AD1079" s="653" t="str">
        <f t="shared" si="32"/>
        <v/>
      </c>
      <c r="AE1079" s="583" t="str">
        <f t="shared" si="33"/>
        <v/>
      </c>
      <c r="AF1079" s="654" t="str">
        <f>IF(O1079="","",'別紙様式3-2（４・５月）'!O1081&amp;'別紙様式3-2（４・５月）'!P1081&amp;'別紙様式3-2（４・５月）'!Q1081&amp;"から"&amp;O1079)</f>
        <v/>
      </c>
      <c r="AG1079" s="654" t="str">
        <f>IF(OR(W1079="",W1079="―"),"",'別紙様式3-2（４・５月）'!O1081&amp;'別紙様式3-2（４・５月）'!P1081&amp;'別紙様式3-2（４・５月）'!Q1081&amp;"から"&amp;W1079)</f>
        <v/>
      </c>
    </row>
    <row r="1080" spans="1:33" ht="24.9" customHeight="1">
      <c r="A1080" s="592">
        <v>1067</v>
      </c>
      <c r="B1080" s="488" t="str">
        <f>IF(基本情報入力シート!C1119="","",基本情報入力シート!C1119)</f>
        <v/>
      </c>
      <c r="C1080" s="488"/>
      <c r="D1080" s="488"/>
      <c r="E1080" s="488"/>
      <c r="F1080" s="488"/>
      <c r="G1080" s="488"/>
      <c r="H1080" s="488"/>
      <c r="I1080" s="488"/>
      <c r="J1080" s="495" t="str">
        <f>IF(基本情報入力シート!M1119="","",基本情報入力シート!M1119)</f>
        <v/>
      </c>
      <c r="K1080" s="495" t="str">
        <f>IF(基本情報入力シート!R1119="","",基本情報入力シート!R1119)</f>
        <v/>
      </c>
      <c r="L1080" s="495" t="str">
        <f>IF(基本情報入力シート!W1119="","",基本情報入力シート!W1119)</f>
        <v/>
      </c>
      <c r="M1080" s="503" t="str">
        <f>IF(基本情報入力シート!X1119="","",基本情報入力シート!X1119)</f>
        <v/>
      </c>
      <c r="N1080" s="513" t="str">
        <f>IF(基本情報入力シート!Y1119="","",基本情報入力シート!Y1119)</f>
        <v/>
      </c>
      <c r="O1080" s="606"/>
      <c r="P1080" s="610"/>
      <c r="Q1080" s="610"/>
      <c r="R1080" s="614" t="e">
        <v>#N/A</v>
      </c>
      <c r="S1080" s="618"/>
      <c r="T1080" s="623"/>
      <c r="U1080" s="623"/>
      <c r="V1080" s="627" t="e">
        <v>#N/A</v>
      </c>
      <c r="W1080" s="634"/>
      <c r="X1080" s="638"/>
      <c r="Y1080" s="614" t="e">
        <v>#N/A</v>
      </c>
      <c r="Z1080" s="614"/>
      <c r="AA1080" s="618"/>
      <c r="AB1080" s="637"/>
      <c r="AC1080" s="651" t="e">
        <v>#N/A</v>
      </c>
      <c r="AD1080" s="653" t="str">
        <f t="shared" si="32"/>
        <v/>
      </c>
      <c r="AE1080" s="583" t="str">
        <f t="shared" si="33"/>
        <v/>
      </c>
      <c r="AF1080" s="654" t="str">
        <f>IF(O1080="","",'別紙様式3-2（４・５月）'!O1082&amp;'別紙様式3-2（４・５月）'!P1082&amp;'別紙様式3-2（４・５月）'!Q1082&amp;"から"&amp;O1080)</f>
        <v/>
      </c>
      <c r="AG1080" s="654" t="str">
        <f>IF(OR(W1080="",W1080="―"),"",'別紙様式3-2（４・５月）'!O1082&amp;'別紙様式3-2（４・５月）'!P1082&amp;'別紙様式3-2（４・５月）'!Q1082&amp;"から"&amp;W1080)</f>
        <v/>
      </c>
    </row>
    <row r="1081" spans="1:33" ht="24.9" customHeight="1">
      <c r="A1081" s="592">
        <v>1068</v>
      </c>
      <c r="B1081" s="488" t="str">
        <f>IF(基本情報入力シート!C1120="","",基本情報入力シート!C1120)</f>
        <v/>
      </c>
      <c r="C1081" s="488"/>
      <c r="D1081" s="488"/>
      <c r="E1081" s="488"/>
      <c r="F1081" s="488"/>
      <c r="G1081" s="488"/>
      <c r="H1081" s="488"/>
      <c r="I1081" s="488"/>
      <c r="J1081" s="495" t="str">
        <f>IF(基本情報入力シート!M1120="","",基本情報入力シート!M1120)</f>
        <v/>
      </c>
      <c r="K1081" s="495" t="str">
        <f>IF(基本情報入力シート!R1120="","",基本情報入力シート!R1120)</f>
        <v/>
      </c>
      <c r="L1081" s="495" t="str">
        <f>IF(基本情報入力シート!W1120="","",基本情報入力シート!W1120)</f>
        <v/>
      </c>
      <c r="M1081" s="503" t="str">
        <f>IF(基本情報入力シート!X1120="","",基本情報入力シート!X1120)</f>
        <v/>
      </c>
      <c r="N1081" s="513" t="str">
        <f>IF(基本情報入力シート!Y1120="","",基本情報入力シート!Y1120)</f>
        <v/>
      </c>
      <c r="O1081" s="606"/>
      <c r="P1081" s="610"/>
      <c r="Q1081" s="610"/>
      <c r="R1081" s="614" t="e">
        <v>#N/A</v>
      </c>
      <c r="S1081" s="618"/>
      <c r="T1081" s="623"/>
      <c r="U1081" s="623"/>
      <c r="V1081" s="627" t="e">
        <v>#N/A</v>
      </c>
      <c r="W1081" s="634"/>
      <c r="X1081" s="638"/>
      <c r="Y1081" s="614" t="e">
        <v>#N/A</v>
      </c>
      <c r="Z1081" s="614"/>
      <c r="AA1081" s="618"/>
      <c r="AB1081" s="637"/>
      <c r="AC1081" s="651" t="e">
        <v>#N/A</v>
      </c>
      <c r="AD1081" s="653" t="str">
        <f t="shared" si="32"/>
        <v/>
      </c>
      <c r="AE1081" s="583" t="str">
        <f t="shared" si="33"/>
        <v/>
      </c>
      <c r="AF1081" s="654" t="str">
        <f>IF(O1081="","",'別紙様式3-2（４・５月）'!O1083&amp;'別紙様式3-2（４・５月）'!P1083&amp;'別紙様式3-2（４・５月）'!Q1083&amp;"から"&amp;O1081)</f>
        <v/>
      </c>
      <c r="AG1081" s="654" t="str">
        <f>IF(OR(W1081="",W1081="―"),"",'別紙様式3-2（４・５月）'!O1083&amp;'別紙様式3-2（４・５月）'!P1083&amp;'別紙様式3-2（４・５月）'!Q1083&amp;"から"&amp;W1081)</f>
        <v/>
      </c>
    </row>
    <row r="1082" spans="1:33" ht="24.9" customHeight="1">
      <c r="A1082" s="592">
        <v>1069</v>
      </c>
      <c r="B1082" s="488" t="str">
        <f>IF(基本情報入力シート!C1121="","",基本情報入力シート!C1121)</f>
        <v/>
      </c>
      <c r="C1082" s="488"/>
      <c r="D1082" s="488"/>
      <c r="E1082" s="488"/>
      <c r="F1082" s="488"/>
      <c r="G1082" s="488"/>
      <c r="H1082" s="488"/>
      <c r="I1082" s="488"/>
      <c r="J1082" s="495" t="str">
        <f>IF(基本情報入力シート!M1121="","",基本情報入力シート!M1121)</f>
        <v/>
      </c>
      <c r="K1082" s="495" t="str">
        <f>IF(基本情報入力シート!R1121="","",基本情報入力シート!R1121)</f>
        <v/>
      </c>
      <c r="L1082" s="495" t="str">
        <f>IF(基本情報入力シート!W1121="","",基本情報入力シート!W1121)</f>
        <v/>
      </c>
      <c r="M1082" s="503" t="str">
        <f>IF(基本情報入力シート!X1121="","",基本情報入力シート!X1121)</f>
        <v/>
      </c>
      <c r="N1082" s="513" t="str">
        <f>IF(基本情報入力シート!Y1121="","",基本情報入力シート!Y1121)</f>
        <v/>
      </c>
      <c r="O1082" s="606"/>
      <c r="P1082" s="610"/>
      <c r="Q1082" s="610"/>
      <c r="R1082" s="614" t="e">
        <v>#N/A</v>
      </c>
      <c r="S1082" s="618"/>
      <c r="T1082" s="623"/>
      <c r="U1082" s="623"/>
      <c r="V1082" s="627" t="e">
        <v>#N/A</v>
      </c>
      <c r="W1082" s="634"/>
      <c r="X1082" s="638"/>
      <c r="Y1082" s="614" t="e">
        <v>#N/A</v>
      </c>
      <c r="Z1082" s="614"/>
      <c r="AA1082" s="618"/>
      <c r="AB1082" s="637"/>
      <c r="AC1082" s="651" t="e">
        <v>#N/A</v>
      </c>
      <c r="AD1082" s="653" t="str">
        <f t="shared" si="32"/>
        <v/>
      </c>
      <c r="AE1082" s="583" t="str">
        <f t="shared" si="33"/>
        <v/>
      </c>
      <c r="AF1082" s="654" t="str">
        <f>IF(O1082="","",'別紙様式3-2（４・５月）'!O1084&amp;'別紙様式3-2（４・５月）'!P1084&amp;'別紙様式3-2（４・５月）'!Q1084&amp;"から"&amp;O1082)</f>
        <v/>
      </c>
      <c r="AG1082" s="654" t="str">
        <f>IF(OR(W1082="",W1082="―"),"",'別紙様式3-2（４・５月）'!O1084&amp;'別紙様式3-2（４・５月）'!P1084&amp;'別紙様式3-2（４・５月）'!Q1084&amp;"から"&amp;W1082)</f>
        <v/>
      </c>
    </row>
    <row r="1083" spans="1:33" ht="24.9" customHeight="1">
      <c r="A1083" s="592">
        <v>1070</v>
      </c>
      <c r="B1083" s="488" t="str">
        <f>IF(基本情報入力シート!C1122="","",基本情報入力シート!C1122)</f>
        <v/>
      </c>
      <c r="C1083" s="488"/>
      <c r="D1083" s="488"/>
      <c r="E1083" s="488"/>
      <c r="F1083" s="488"/>
      <c r="G1083" s="488"/>
      <c r="H1083" s="488"/>
      <c r="I1083" s="488"/>
      <c r="J1083" s="495" t="str">
        <f>IF(基本情報入力シート!M1122="","",基本情報入力シート!M1122)</f>
        <v/>
      </c>
      <c r="K1083" s="495" t="str">
        <f>IF(基本情報入力シート!R1122="","",基本情報入力シート!R1122)</f>
        <v/>
      </c>
      <c r="L1083" s="495" t="str">
        <f>IF(基本情報入力シート!W1122="","",基本情報入力シート!W1122)</f>
        <v/>
      </c>
      <c r="M1083" s="503" t="str">
        <f>IF(基本情報入力シート!X1122="","",基本情報入力シート!X1122)</f>
        <v/>
      </c>
      <c r="N1083" s="513" t="str">
        <f>IF(基本情報入力シート!Y1122="","",基本情報入力シート!Y1122)</f>
        <v/>
      </c>
      <c r="O1083" s="606"/>
      <c r="P1083" s="610"/>
      <c r="Q1083" s="610"/>
      <c r="R1083" s="614" t="e">
        <v>#N/A</v>
      </c>
      <c r="S1083" s="618"/>
      <c r="T1083" s="623"/>
      <c r="U1083" s="623"/>
      <c r="V1083" s="627" t="e">
        <v>#N/A</v>
      </c>
      <c r="W1083" s="634"/>
      <c r="X1083" s="638"/>
      <c r="Y1083" s="614" t="e">
        <v>#N/A</v>
      </c>
      <c r="Z1083" s="614"/>
      <c r="AA1083" s="618"/>
      <c r="AB1083" s="637"/>
      <c r="AC1083" s="651" t="e">
        <v>#N/A</v>
      </c>
      <c r="AD1083" s="653" t="str">
        <f t="shared" si="32"/>
        <v/>
      </c>
      <c r="AE1083" s="583" t="str">
        <f t="shared" si="33"/>
        <v/>
      </c>
      <c r="AF1083" s="654" t="str">
        <f>IF(O1083="","",'別紙様式3-2（４・５月）'!O1085&amp;'別紙様式3-2（４・５月）'!P1085&amp;'別紙様式3-2（４・５月）'!Q1085&amp;"から"&amp;O1083)</f>
        <v/>
      </c>
      <c r="AG1083" s="654" t="str">
        <f>IF(OR(W1083="",W1083="―"),"",'別紙様式3-2（４・５月）'!O1085&amp;'別紙様式3-2（４・５月）'!P1085&amp;'別紙様式3-2（４・５月）'!Q1085&amp;"から"&amp;W1083)</f>
        <v/>
      </c>
    </row>
    <row r="1084" spans="1:33" ht="24.9" customHeight="1">
      <c r="A1084" s="592">
        <v>1071</v>
      </c>
      <c r="B1084" s="488" t="str">
        <f>IF(基本情報入力シート!C1123="","",基本情報入力シート!C1123)</f>
        <v/>
      </c>
      <c r="C1084" s="488"/>
      <c r="D1084" s="488"/>
      <c r="E1084" s="488"/>
      <c r="F1084" s="488"/>
      <c r="G1084" s="488"/>
      <c r="H1084" s="488"/>
      <c r="I1084" s="488"/>
      <c r="J1084" s="495" t="str">
        <f>IF(基本情報入力シート!M1123="","",基本情報入力シート!M1123)</f>
        <v/>
      </c>
      <c r="K1084" s="495" t="str">
        <f>IF(基本情報入力シート!R1123="","",基本情報入力シート!R1123)</f>
        <v/>
      </c>
      <c r="L1084" s="495" t="str">
        <f>IF(基本情報入力シート!W1123="","",基本情報入力シート!W1123)</f>
        <v/>
      </c>
      <c r="M1084" s="503" t="str">
        <f>IF(基本情報入力シート!X1123="","",基本情報入力シート!X1123)</f>
        <v/>
      </c>
      <c r="N1084" s="513" t="str">
        <f>IF(基本情報入力シート!Y1123="","",基本情報入力シート!Y1123)</f>
        <v/>
      </c>
      <c r="O1084" s="606"/>
      <c r="P1084" s="610"/>
      <c r="Q1084" s="610"/>
      <c r="R1084" s="614" t="e">
        <v>#N/A</v>
      </c>
      <c r="S1084" s="618"/>
      <c r="T1084" s="623"/>
      <c r="U1084" s="623"/>
      <c r="V1084" s="627" t="e">
        <v>#N/A</v>
      </c>
      <c r="W1084" s="634"/>
      <c r="X1084" s="638"/>
      <c r="Y1084" s="614" t="e">
        <v>#N/A</v>
      </c>
      <c r="Z1084" s="614"/>
      <c r="AA1084" s="618"/>
      <c r="AB1084" s="637"/>
      <c r="AC1084" s="651" t="e">
        <v>#N/A</v>
      </c>
      <c r="AD1084" s="653" t="str">
        <f t="shared" si="32"/>
        <v/>
      </c>
      <c r="AE1084" s="583" t="str">
        <f t="shared" si="33"/>
        <v/>
      </c>
      <c r="AF1084" s="654" t="str">
        <f>IF(O1084="","",'別紙様式3-2（４・５月）'!O1086&amp;'別紙様式3-2（４・５月）'!P1086&amp;'別紙様式3-2（４・５月）'!Q1086&amp;"から"&amp;O1084)</f>
        <v/>
      </c>
      <c r="AG1084" s="654" t="str">
        <f>IF(OR(W1084="",W1084="―"),"",'別紙様式3-2（４・５月）'!O1086&amp;'別紙様式3-2（４・５月）'!P1086&amp;'別紙様式3-2（４・５月）'!Q1086&amp;"から"&amp;W1084)</f>
        <v/>
      </c>
    </row>
    <row r="1085" spans="1:33" ht="24.9" customHeight="1">
      <c r="A1085" s="592">
        <v>1072</v>
      </c>
      <c r="B1085" s="488" t="str">
        <f>IF(基本情報入力シート!C1124="","",基本情報入力シート!C1124)</f>
        <v/>
      </c>
      <c r="C1085" s="488"/>
      <c r="D1085" s="488"/>
      <c r="E1085" s="488"/>
      <c r="F1085" s="488"/>
      <c r="G1085" s="488"/>
      <c r="H1085" s="488"/>
      <c r="I1085" s="488"/>
      <c r="J1085" s="495" t="str">
        <f>IF(基本情報入力シート!M1124="","",基本情報入力シート!M1124)</f>
        <v/>
      </c>
      <c r="K1085" s="495" t="str">
        <f>IF(基本情報入力シート!R1124="","",基本情報入力シート!R1124)</f>
        <v/>
      </c>
      <c r="L1085" s="495" t="str">
        <f>IF(基本情報入力シート!W1124="","",基本情報入力シート!W1124)</f>
        <v/>
      </c>
      <c r="M1085" s="503" t="str">
        <f>IF(基本情報入力シート!X1124="","",基本情報入力シート!X1124)</f>
        <v/>
      </c>
      <c r="N1085" s="513" t="str">
        <f>IF(基本情報入力シート!Y1124="","",基本情報入力シート!Y1124)</f>
        <v/>
      </c>
      <c r="O1085" s="606"/>
      <c r="P1085" s="610"/>
      <c r="Q1085" s="610"/>
      <c r="R1085" s="614" t="e">
        <v>#N/A</v>
      </c>
      <c r="S1085" s="618"/>
      <c r="T1085" s="623"/>
      <c r="U1085" s="623"/>
      <c r="V1085" s="627" t="e">
        <v>#N/A</v>
      </c>
      <c r="W1085" s="634"/>
      <c r="X1085" s="638"/>
      <c r="Y1085" s="614" t="e">
        <v>#N/A</v>
      </c>
      <c r="Z1085" s="614"/>
      <c r="AA1085" s="618"/>
      <c r="AB1085" s="637"/>
      <c r="AC1085" s="651" t="e">
        <v>#N/A</v>
      </c>
      <c r="AD1085" s="653" t="str">
        <f t="shared" si="32"/>
        <v/>
      </c>
      <c r="AE1085" s="583" t="str">
        <f t="shared" si="33"/>
        <v/>
      </c>
      <c r="AF1085" s="654" t="str">
        <f>IF(O1085="","",'別紙様式3-2（４・５月）'!O1087&amp;'別紙様式3-2（４・５月）'!P1087&amp;'別紙様式3-2（４・５月）'!Q1087&amp;"から"&amp;O1085)</f>
        <v/>
      </c>
      <c r="AG1085" s="654" t="str">
        <f>IF(OR(W1085="",W1085="―"),"",'別紙様式3-2（４・５月）'!O1087&amp;'別紙様式3-2（４・５月）'!P1087&amp;'別紙様式3-2（４・５月）'!Q1087&amp;"から"&amp;W1085)</f>
        <v/>
      </c>
    </row>
    <row r="1086" spans="1:33" ht="24.9" customHeight="1">
      <c r="A1086" s="592">
        <v>1073</v>
      </c>
      <c r="B1086" s="488" t="str">
        <f>IF(基本情報入力シート!C1125="","",基本情報入力シート!C1125)</f>
        <v/>
      </c>
      <c r="C1086" s="488"/>
      <c r="D1086" s="488"/>
      <c r="E1086" s="488"/>
      <c r="F1086" s="488"/>
      <c r="G1086" s="488"/>
      <c r="H1086" s="488"/>
      <c r="I1086" s="488"/>
      <c r="J1086" s="495" t="str">
        <f>IF(基本情報入力シート!M1125="","",基本情報入力シート!M1125)</f>
        <v/>
      </c>
      <c r="K1086" s="495" t="str">
        <f>IF(基本情報入力シート!R1125="","",基本情報入力シート!R1125)</f>
        <v/>
      </c>
      <c r="L1086" s="495" t="str">
        <f>IF(基本情報入力シート!W1125="","",基本情報入力シート!W1125)</f>
        <v/>
      </c>
      <c r="M1086" s="503" t="str">
        <f>IF(基本情報入力シート!X1125="","",基本情報入力シート!X1125)</f>
        <v/>
      </c>
      <c r="N1086" s="513" t="str">
        <f>IF(基本情報入力シート!Y1125="","",基本情報入力シート!Y1125)</f>
        <v/>
      </c>
      <c r="O1086" s="606"/>
      <c r="P1086" s="610"/>
      <c r="Q1086" s="610"/>
      <c r="R1086" s="614" t="e">
        <v>#N/A</v>
      </c>
      <c r="S1086" s="618"/>
      <c r="T1086" s="623"/>
      <c r="U1086" s="623"/>
      <c r="V1086" s="627" t="e">
        <v>#N/A</v>
      </c>
      <c r="W1086" s="634"/>
      <c r="X1086" s="638"/>
      <c r="Y1086" s="614" t="e">
        <v>#N/A</v>
      </c>
      <c r="Z1086" s="614"/>
      <c r="AA1086" s="618"/>
      <c r="AB1086" s="637"/>
      <c r="AC1086" s="651" t="e">
        <v>#N/A</v>
      </c>
      <c r="AD1086" s="653" t="str">
        <f t="shared" si="32"/>
        <v/>
      </c>
      <c r="AE1086" s="583" t="str">
        <f t="shared" si="33"/>
        <v/>
      </c>
      <c r="AF1086" s="654" t="str">
        <f>IF(O1086="","",'別紙様式3-2（４・５月）'!O1088&amp;'別紙様式3-2（４・５月）'!P1088&amp;'別紙様式3-2（４・５月）'!Q1088&amp;"から"&amp;O1086)</f>
        <v/>
      </c>
      <c r="AG1086" s="654" t="str">
        <f>IF(OR(W1086="",W1086="―"),"",'別紙様式3-2（４・５月）'!O1088&amp;'別紙様式3-2（４・５月）'!P1088&amp;'別紙様式3-2（４・５月）'!Q1088&amp;"から"&amp;W1086)</f>
        <v/>
      </c>
    </row>
    <row r="1087" spans="1:33" ht="24.9" customHeight="1">
      <c r="A1087" s="592">
        <v>1074</v>
      </c>
      <c r="B1087" s="488" t="str">
        <f>IF(基本情報入力シート!C1126="","",基本情報入力シート!C1126)</f>
        <v/>
      </c>
      <c r="C1087" s="488"/>
      <c r="D1087" s="488"/>
      <c r="E1087" s="488"/>
      <c r="F1087" s="488"/>
      <c r="G1087" s="488"/>
      <c r="H1087" s="488"/>
      <c r="I1087" s="488"/>
      <c r="J1087" s="495" t="str">
        <f>IF(基本情報入力シート!M1126="","",基本情報入力シート!M1126)</f>
        <v/>
      </c>
      <c r="K1087" s="495" t="str">
        <f>IF(基本情報入力シート!R1126="","",基本情報入力シート!R1126)</f>
        <v/>
      </c>
      <c r="L1087" s="495" t="str">
        <f>IF(基本情報入力シート!W1126="","",基本情報入力シート!W1126)</f>
        <v/>
      </c>
      <c r="M1087" s="503" t="str">
        <f>IF(基本情報入力シート!X1126="","",基本情報入力シート!X1126)</f>
        <v/>
      </c>
      <c r="N1087" s="513" t="str">
        <f>IF(基本情報入力シート!Y1126="","",基本情報入力シート!Y1126)</f>
        <v/>
      </c>
      <c r="O1087" s="606"/>
      <c r="P1087" s="610"/>
      <c r="Q1087" s="610"/>
      <c r="R1087" s="614" t="e">
        <v>#N/A</v>
      </c>
      <c r="S1087" s="618"/>
      <c r="T1087" s="623"/>
      <c r="U1087" s="623"/>
      <c r="V1087" s="627" t="e">
        <v>#N/A</v>
      </c>
      <c r="W1087" s="634"/>
      <c r="X1087" s="638"/>
      <c r="Y1087" s="614" t="e">
        <v>#N/A</v>
      </c>
      <c r="Z1087" s="614"/>
      <c r="AA1087" s="618"/>
      <c r="AB1087" s="637"/>
      <c r="AC1087" s="651" t="e">
        <v>#N/A</v>
      </c>
      <c r="AD1087" s="653" t="str">
        <f t="shared" si="32"/>
        <v/>
      </c>
      <c r="AE1087" s="583" t="str">
        <f t="shared" si="33"/>
        <v/>
      </c>
      <c r="AF1087" s="654" t="str">
        <f>IF(O1087="","",'別紙様式3-2（４・５月）'!O1089&amp;'別紙様式3-2（４・５月）'!P1089&amp;'別紙様式3-2（４・５月）'!Q1089&amp;"から"&amp;O1087)</f>
        <v/>
      </c>
      <c r="AG1087" s="654" t="str">
        <f>IF(OR(W1087="",W1087="―"),"",'別紙様式3-2（４・５月）'!O1089&amp;'別紙様式3-2（４・５月）'!P1089&amp;'別紙様式3-2（４・５月）'!Q1089&amp;"から"&amp;W1087)</f>
        <v/>
      </c>
    </row>
    <row r="1088" spans="1:33" ht="24.9" customHeight="1">
      <c r="A1088" s="592">
        <v>1075</v>
      </c>
      <c r="B1088" s="488" t="str">
        <f>IF(基本情報入力シート!C1127="","",基本情報入力シート!C1127)</f>
        <v/>
      </c>
      <c r="C1088" s="488"/>
      <c r="D1088" s="488"/>
      <c r="E1088" s="488"/>
      <c r="F1088" s="488"/>
      <c r="G1088" s="488"/>
      <c r="H1088" s="488"/>
      <c r="I1088" s="488"/>
      <c r="J1088" s="495" t="str">
        <f>IF(基本情報入力シート!M1127="","",基本情報入力シート!M1127)</f>
        <v/>
      </c>
      <c r="K1088" s="495" t="str">
        <f>IF(基本情報入力シート!R1127="","",基本情報入力シート!R1127)</f>
        <v/>
      </c>
      <c r="L1088" s="495" t="str">
        <f>IF(基本情報入力シート!W1127="","",基本情報入力シート!W1127)</f>
        <v/>
      </c>
      <c r="M1088" s="503" t="str">
        <f>IF(基本情報入力シート!X1127="","",基本情報入力シート!X1127)</f>
        <v/>
      </c>
      <c r="N1088" s="513" t="str">
        <f>IF(基本情報入力シート!Y1127="","",基本情報入力シート!Y1127)</f>
        <v/>
      </c>
      <c r="O1088" s="606"/>
      <c r="P1088" s="610"/>
      <c r="Q1088" s="610"/>
      <c r="R1088" s="614" t="e">
        <v>#N/A</v>
      </c>
      <c r="S1088" s="618"/>
      <c r="T1088" s="623"/>
      <c r="U1088" s="623"/>
      <c r="V1088" s="627" t="e">
        <v>#N/A</v>
      </c>
      <c r="W1088" s="634"/>
      <c r="X1088" s="638"/>
      <c r="Y1088" s="614" t="e">
        <v>#N/A</v>
      </c>
      <c r="Z1088" s="614"/>
      <c r="AA1088" s="618"/>
      <c r="AB1088" s="637"/>
      <c r="AC1088" s="651" t="e">
        <v>#N/A</v>
      </c>
      <c r="AD1088" s="653" t="str">
        <f t="shared" si="32"/>
        <v/>
      </c>
      <c r="AE1088" s="583" t="str">
        <f t="shared" si="33"/>
        <v/>
      </c>
      <c r="AF1088" s="654" t="str">
        <f>IF(O1088="","",'別紙様式3-2（４・５月）'!O1090&amp;'別紙様式3-2（４・５月）'!P1090&amp;'別紙様式3-2（４・５月）'!Q1090&amp;"から"&amp;O1088)</f>
        <v/>
      </c>
      <c r="AG1088" s="654" t="str">
        <f>IF(OR(W1088="",W1088="―"),"",'別紙様式3-2（４・５月）'!O1090&amp;'別紙様式3-2（４・５月）'!P1090&amp;'別紙様式3-2（４・５月）'!Q1090&amp;"から"&amp;W1088)</f>
        <v/>
      </c>
    </row>
    <row r="1089" spans="1:33" ht="24.9" customHeight="1">
      <c r="A1089" s="592">
        <v>1076</v>
      </c>
      <c r="B1089" s="488" t="str">
        <f>IF(基本情報入力シート!C1128="","",基本情報入力シート!C1128)</f>
        <v/>
      </c>
      <c r="C1089" s="488"/>
      <c r="D1089" s="488"/>
      <c r="E1089" s="488"/>
      <c r="F1089" s="488"/>
      <c r="G1089" s="488"/>
      <c r="H1089" s="488"/>
      <c r="I1089" s="488"/>
      <c r="J1089" s="495" t="str">
        <f>IF(基本情報入力シート!M1128="","",基本情報入力シート!M1128)</f>
        <v/>
      </c>
      <c r="K1089" s="495" t="str">
        <f>IF(基本情報入力シート!R1128="","",基本情報入力シート!R1128)</f>
        <v/>
      </c>
      <c r="L1089" s="495" t="str">
        <f>IF(基本情報入力シート!W1128="","",基本情報入力シート!W1128)</f>
        <v/>
      </c>
      <c r="M1089" s="503" t="str">
        <f>IF(基本情報入力シート!X1128="","",基本情報入力シート!X1128)</f>
        <v/>
      </c>
      <c r="N1089" s="513" t="str">
        <f>IF(基本情報入力シート!Y1128="","",基本情報入力シート!Y1128)</f>
        <v/>
      </c>
      <c r="O1089" s="606"/>
      <c r="P1089" s="610"/>
      <c r="Q1089" s="610"/>
      <c r="R1089" s="614" t="e">
        <v>#N/A</v>
      </c>
      <c r="S1089" s="618"/>
      <c r="T1089" s="623"/>
      <c r="U1089" s="623"/>
      <c r="V1089" s="627" t="e">
        <v>#N/A</v>
      </c>
      <c r="W1089" s="634"/>
      <c r="X1089" s="638"/>
      <c r="Y1089" s="614" t="e">
        <v>#N/A</v>
      </c>
      <c r="Z1089" s="614"/>
      <c r="AA1089" s="618"/>
      <c r="AB1089" s="637"/>
      <c r="AC1089" s="651" t="e">
        <v>#N/A</v>
      </c>
      <c r="AD1089" s="653" t="str">
        <f t="shared" si="32"/>
        <v/>
      </c>
      <c r="AE1089" s="583" t="str">
        <f t="shared" si="33"/>
        <v/>
      </c>
      <c r="AF1089" s="654" t="str">
        <f>IF(O1089="","",'別紙様式3-2（４・５月）'!O1091&amp;'別紙様式3-2（４・５月）'!P1091&amp;'別紙様式3-2（４・５月）'!Q1091&amp;"から"&amp;O1089)</f>
        <v/>
      </c>
      <c r="AG1089" s="654" t="str">
        <f>IF(OR(W1089="",W1089="―"),"",'別紙様式3-2（４・５月）'!O1091&amp;'別紙様式3-2（４・５月）'!P1091&amp;'別紙様式3-2（４・５月）'!Q1091&amp;"から"&amp;W1089)</f>
        <v/>
      </c>
    </row>
    <row r="1090" spans="1:33" ht="24.9" customHeight="1">
      <c r="A1090" s="592">
        <v>1077</v>
      </c>
      <c r="B1090" s="488" t="str">
        <f>IF(基本情報入力シート!C1129="","",基本情報入力シート!C1129)</f>
        <v/>
      </c>
      <c r="C1090" s="488"/>
      <c r="D1090" s="488"/>
      <c r="E1090" s="488"/>
      <c r="F1090" s="488"/>
      <c r="G1090" s="488"/>
      <c r="H1090" s="488"/>
      <c r="I1090" s="488"/>
      <c r="J1090" s="495" t="str">
        <f>IF(基本情報入力シート!M1129="","",基本情報入力シート!M1129)</f>
        <v/>
      </c>
      <c r="K1090" s="495" t="str">
        <f>IF(基本情報入力シート!R1129="","",基本情報入力シート!R1129)</f>
        <v/>
      </c>
      <c r="L1090" s="495" t="str">
        <f>IF(基本情報入力シート!W1129="","",基本情報入力シート!W1129)</f>
        <v/>
      </c>
      <c r="M1090" s="503" t="str">
        <f>IF(基本情報入力シート!X1129="","",基本情報入力シート!X1129)</f>
        <v/>
      </c>
      <c r="N1090" s="513" t="str">
        <f>IF(基本情報入力シート!Y1129="","",基本情報入力シート!Y1129)</f>
        <v/>
      </c>
      <c r="O1090" s="606"/>
      <c r="P1090" s="610"/>
      <c r="Q1090" s="610"/>
      <c r="R1090" s="614" t="e">
        <v>#N/A</v>
      </c>
      <c r="S1090" s="618"/>
      <c r="T1090" s="623"/>
      <c r="U1090" s="623"/>
      <c r="V1090" s="627" t="e">
        <v>#N/A</v>
      </c>
      <c r="W1090" s="634"/>
      <c r="X1090" s="638"/>
      <c r="Y1090" s="614" t="e">
        <v>#N/A</v>
      </c>
      <c r="Z1090" s="614"/>
      <c r="AA1090" s="618"/>
      <c r="AB1090" s="637"/>
      <c r="AC1090" s="651" t="e">
        <v>#N/A</v>
      </c>
      <c r="AD1090" s="653" t="str">
        <f t="shared" si="32"/>
        <v/>
      </c>
      <c r="AE1090" s="583" t="str">
        <f t="shared" si="33"/>
        <v/>
      </c>
      <c r="AF1090" s="654" t="str">
        <f>IF(O1090="","",'別紙様式3-2（４・５月）'!O1092&amp;'別紙様式3-2（４・５月）'!P1092&amp;'別紙様式3-2（４・５月）'!Q1092&amp;"から"&amp;O1090)</f>
        <v/>
      </c>
      <c r="AG1090" s="654" t="str">
        <f>IF(OR(W1090="",W1090="―"),"",'別紙様式3-2（４・５月）'!O1092&amp;'別紙様式3-2（４・５月）'!P1092&amp;'別紙様式3-2（４・５月）'!Q1092&amp;"から"&amp;W1090)</f>
        <v/>
      </c>
    </row>
    <row r="1091" spans="1:33" ht="24.9" customHeight="1">
      <c r="A1091" s="592">
        <v>1078</v>
      </c>
      <c r="B1091" s="488" t="str">
        <f>IF(基本情報入力シート!C1130="","",基本情報入力シート!C1130)</f>
        <v/>
      </c>
      <c r="C1091" s="488"/>
      <c r="D1091" s="488"/>
      <c r="E1091" s="488"/>
      <c r="F1091" s="488"/>
      <c r="G1091" s="488"/>
      <c r="H1091" s="488"/>
      <c r="I1091" s="488"/>
      <c r="J1091" s="495" t="str">
        <f>IF(基本情報入力シート!M1130="","",基本情報入力シート!M1130)</f>
        <v/>
      </c>
      <c r="K1091" s="495" t="str">
        <f>IF(基本情報入力シート!R1130="","",基本情報入力シート!R1130)</f>
        <v/>
      </c>
      <c r="L1091" s="495" t="str">
        <f>IF(基本情報入力シート!W1130="","",基本情報入力シート!W1130)</f>
        <v/>
      </c>
      <c r="M1091" s="503" t="str">
        <f>IF(基本情報入力シート!X1130="","",基本情報入力シート!X1130)</f>
        <v/>
      </c>
      <c r="N1091" s="513" t="str">
        <f>IF(基本情報入力シート!Y1130="","",基本情報入力シート!Y1130)</f>
        <v/>
      </c>
      <c r="O1091" s="606"/>
      <c r="P1091" s="610"/>
      <c r="Q1091" s="610"/>
      <c r="R1091" s="614" t="e">
        <v>#N/A</v>
      </c>
      <c r="S1091" s="618"/>
      <c r="T1091" s="623"/>
      <c r="U1091" s="623"/>
      <c r="V1091" s="627" t="e">
        <v>#N/A</v>
      </c>
      <c r="W1091" s="634"/>
      <c r="X1091" s="638"/>
      <c r="Y1091" s="614" t="e">
        <v>#N/A</v>
      </c>
      <c r="Z1091" s="614"/>
      <c r="AA1091" s="618"/>
      <c r="AB1091" s="637"/>
      <c r="AC1091" s="651" t="e">
        <v>#N/A</v>
      </c>
      <c r="AD1091" s="653" t="str">
        <f t="shared" si="32"/>
        <v/>
      </c>
      <c r="AE1091" s="583" t="str">
        <f t="shared" si="33"/>
        <v/>
      </c>
      <c r="AF1091" s="654" t="str">
        <f>IF(O1091="","",'別紙様式3-2（４・５月）'!O1093&amp;'別紙様式3-2（４・５月）'!P1093&amp;'別紙様式3-2（４・５月）'!Q1093&amp;"から"&amp;O1091)</f>
        <v/>
      </c>
      <c r="AG1091" s="654" t="str">
        <f>IF(OR(W1091="",W1091="―"),"",'別紙様式3-2（４・５月）'!O1093&amp;'別紙様式3-2（４・５月）'!P1093&amp;'別紙様式3-2（４・５月）'!Q1093&amp;"から"&amp;W1091)</f>
        <v/>
      </c>
    </row>
    <row r="1092" spans="1:33" ht="24.9" customHeight="1">
      <c r="A1092" s="592">
        <v>1079</v>
      </c>
      <c r="B1092" s="488" t="str">
        <f>IF(基本情報入力シート!C1131="","",基本情報入力シート!C1131)</f>
        <v/>
      </c>
      <c r="C1092" s="488"/>
      <c r="D1092" s="488"/>
      <c r="E1092" s="488"/>
      <c r="F1092" s="488"/>
      <c r="G1092" s="488"/>
      <c r="H1092" s="488"/>
      <c r="I1092" s="488"/>
      <c r="J1092" s="495" t="str">
        <f>IF(基本情報入力シート!M1131="","",基本情報入力シート!M1131)</f>
        <v/>
      </c>
      <c r="K1092" s="495" t="str">
        <f>IF(基本情報入力シート!R1131="","",基本情報入力シート!R1131)</f>
        <v/>
      </c>
      <c r="L1092" s="495" t="str">
        <f>IF(基本情報入力シート!W1131="","",基本情報入力シート!W1131)</f>
        <v/>
      </c>
      <c r="M1092" s="503" t="str">
        <f>IF(基本情報入力シート!X1131="","",基本情報入力シート!X1131)</f>
        <v/>
      </c>
      <c r="N1092" s="513" t="str">
        <f>IF(基本情報入力シート!Y1131="","",基本情報入力シート!Y1131)</f>
        <v/>
      </c>
      <c r="O1092" s="606"/>
      <c r="P1092" s="610"/>
      <c r="Q1092" s="610"/>
      <c r="R1092" s="614" t="e">
        <v>#N/A</v>
      </c>
      <c r="S1092" s="618"/>
      <c r="T1092" s="623"/>
      <c r="U1092" s="623"/>
      <c r="V1092" s="627" t="e">
        <v>#N/A</v>
      </c>
      <c r="W1092" s="634"/>
      <c r="X1092" s="638"/>
      <c r="Y1092" s="614" t="e">
        <v>#N/A</v>
      </c>
      <c r="Z1092" s="614"/>
      <c r="AA1092" s="618"/>
      <c r="AB1092" s="637"/>
      <c r="AC1092" s="651" t="e">
        <v>#N/A</v>
      </c>
      <c r="AD1092" s="653" t="str">
        <f t="shared" si="32"/>
        <v/>
      </c>
      <c r="AE1092" s="583" t="str">
        <f t="shared" si="33"/>
        <v/>
      </c>
      <c r="AF1092" s="654" t="str">
        <f>IF(O1092="","",'別紙様式3-2（４・５月）'!O1094&amp;'別紙様式3-2（４・５月）'!P1094&amp;'別紙様式3-2（４・５月）'!Q1094&amp;"から"&amp;O1092)</f>
        <v/>
      </c>
      <c r="AG1092" s="654" t="str">
        <f>IF(OR(W1092="",W1092="―"),"",'別紙様式3-2（４・５月）'!O1094&amp;'別紙様式3-2（４・５月）'!P1094&amp;'別紙様式3-2（４・５月）'!Q1094&amp;"から"&amp;W1092)</f>
        <v/>
      </c>
    </row>
    <row r="1093" spans="1:33" ht="24.9" customHeight="1">
      <c r="A1093" s="592">
        <v>1080</v>
      </c>
      <c r="B1093" s="488" t="str">
        <f>IF(基本情報入力シート!C1132="","",基本情報入力シート!C1132)</f>
        <v/>
      </c>
      <c r="C1093" s="488"/>
      <c r="D1093" s="488"/>
      <c r="E1093" s="488"/>
      <c r="F1093" s="488"/>
      <c r="G1093" s="488"/>
      <c r="H1093" s="488"/>
      <c r="I1093" s="488"/>
      <c r="J1093" s="495" t="str">
        <f>IF(基本情報入力シート!M1132="","",基本情報入力シート!M1132)</f>
        <v/>
      </c>
      <c r="K1093" s="495" t="str">
        <f>IF(基本情報入力シート!R1132="","",基本情報入力シート!R1132)</f>
        <v/>
      </c>
      <c r="L1093" s="495" t="str">
        <f>IF(基本情報入力シート!W1132="","",基本情報入力シート!W1132)</f>
        <v/>
      </c>
      <c r="M1093" s="503" t="str">
        <f>IF(基本情報入力シート!X1132="","",基本情報入力シート!X1132)</f>
        <v/>
      </c>
      <c r="N1093" s="513" t="str">
        <f>IF(基本情報入力シート!Y1132="","",基本情報入力シート!Y1132)</f>
        <v/>
      </c>
      <c r="O1093" s="606"/>
      <c r="P1093" s="610"/>
      <c r="Q1093" s="610"/>
      <c r="R1093" s="614" t="e">
        <v>#N/A</v>
      </c>
      <c r="S1093" s="618"/>
      <c r="T1093" s="623"/>
      <c r="U1093" s="623"/>
      <c r="V1093" s="627" t="e">
        <v>#N/A</v>
      </c>
      <c r="W1093" s="634"/>
      <c r="X1093" s="638"/>
      <c r="Y1093" s="614" t="e">
        <v>#N/A</v>
      </c>
      <c r="Z1093" s="614"/>
      <c r="AA1093" s="618"/>
      <c r="AB1093" s="637"/>
      <c r="AC1093" s="651" t="e">
        <v>#N/A</v>
      </c>
      <c r="AD1093" s="653" t="str">
        <f t="shared" si="32"/>
        <v/>
      </c>
      <c r="AE1093" s="583" t="str">
        <f t="shared" si="33"/>
        <v/>
      </c>
      <c r="AF1093" s="654" t="str">
        <f>IF(O1093="","",'別紙様式3-2（４・５月）'!O1095&amp;'別紙様式3-2（４・５月）'!P1095&amp;'別紙様式3-2（４・５月）'!Q1095&amp;"から"&amp;O1093)</f>
        <v/>
      </c>
      <c r="AG1093" s="654" t="str">
        <f>IF(OR(W1093="",W1093="―"),"",'別紙様式3-2（４・５月）'!O1095&amp;'別紙様式3-2（４・５月）'!P1095&amp;'別紙様式3-2（４・５月）'!Q1095&amp;"から"&amp;W1093)</f>
        <v/>
      </c>
    </row>
    <row r="1094" spans="1:33" ht="24.9" customHeight="1">
      <c r="A1094" s="592">
        <v>1081</v>
      </c>
      <c r="B1094" s="488" t="str">
        <f>IF(基本情報入力シート!C1133="","",基本情報入力シート!C1133)</f>
        <v/>
      </c>
      <c r="C1094" s="488"/>
      <c r="D1094" s="488"/>
      <c r="E1094" s="488"/>
      <c r="F1094" s="488"/>
      <c r="G1094" s="488"/>
      <c r="H1094" s="488"/>
      <c r="I1094" s="488"/>
      <c r="J1094" s="495" t="str">
        <f>IF(基本情報入力シート!M1133="","",基本情報入力シート!M1133)</f>
        <v/>
      </c>
      <c r="K1094" s="495" t="str">
        <f>IF(基本情報入力シート!R1133="","",基本情報入力シート!R1133)</f>
        <v/>
      </c>
      <c r="L1094" s="495" t="str">
        <f>IF(基本情報入力シート!W1133="","",基本情報入力シート!W1133)</f>
        <v/>
      </c>
      <c r="M1094" s="503" t="str">
        <f>IF(基本情報入力シート!X1133="","",基本情報入力シート!X1133)</f>
        <v/>
      </c>
      <c r="N1094" s="513" t="str">
        <f>IF(基本情報入力シート!Y1133="","",基本情報入力シート!Y1133)</f>
        <v/>
      </c>
      <c r="O1094" s="606"/>
      <c r="P1094" s="610"/>
      <c r="Q1094" s="610"/>
      <c r="R1094" s="614" t="e">
        <v>#N/A</v>
      </c>
      <c r="S1094" s="618"/>
      <c r="T1094" s="623"/>
      <c r="U1094" s="623"/>
      <c r="V1094" s="627" t="e">
        <v>#N/A</v>
      </c>
      <c r="W1094" s="634"/>
      <c r="X1094" s="638"/>
      <c r="Y1094" s="614" t="e">
        <v>#N/A</v>
      </c>
      <c r="Z1094" s="614"/>
      <c r="AA1094" s="618"/>
      <c r="AB1094" s="637"/>
      <c r="AC1094" s="651" t="e">
        <v>#N/A</v>
      </c>
      <c r="AD1094" s="653" t="str">
        <f t="shared" si="32"/>
        <v/>
      </c>
      <c r="AE1094" s="583" t="str">
        <f t="shared" si="33"/>
        <v/>
      </c>
      <c r="AF1094" s="654" t="str">
        <f>IF(O1094="","",'別紙様式3-2（４・５月）'!O1096&amp;'別紙様式3-2（４・５月）'!P1096&amp;'別紙様式3-2（４・５月）'!Q1096&amp;"から"&amp;O1094)</f>
        <v/>
      </c>
      <c r="AG1094" s="654" t="str">
        <f>IF(OR(W1094="",W1094="―"),"",'別紙様式3-2（４・５月）'!O1096&amp;'別紙様式3-2（４・５月）'!P1096&amp;'別紙様式3-2（４・５月）'!Q1096&amp;"から"&amp;W1094)</f>
        <v/>
      </c>
    </row>
    <row r="1095" spans="1:33" ht="24.9" customHeight="1">
      <c r="A1095" s="592">
        <v>1082</v>
      </c>
      <c r="B1095" s="488" t="str">
        <f>IF(基本情報入力シート!C1134="","",基本情報入力シート!C1134)</f>
        <v/>
      </c>
      <c r="C1095" s="488"/>
      <c r="D1095" s="488"/>
      <c r="E1095" s="488"/>
      <c r="F1095" s="488"/>
      <c r="G1095" s="488"/>
      <c r="H1095" s="488"/>
      <c r="I1095" s="488"/>
      <c r="J1095" s="495" t="str">
        <f>IF(基本情報入力シート!M1134="","",基本情報入力シート!M1134)</f>
        <v/>
      </c>
      <c r="K1095" s="495" t="str">
        <f>IF(基本情報入力シート!R1134="","",基本情報入力シート!R1134)</f>
        <v/>
      </c>
      <c r="L1095" s="495" t="str">
        <f>IF(基本情報入力シート!W1134="","",基本情報入力シート!W1134)</f>
        <v/>
      </c>
      <c r="M1095" s="503" t="str">
        <f>IF(基本情報入力シート!X1134="","",基本情報入力シート!X1134)</f>
        <v/>
      </c>
      <c r="N1095" s="513" t="str">
        <f>IF(基本情報入力シート!Y1134="","",基本情報入力シート!Y1134)</f>
        <v/>
      </c>
      <c r="O1095" s="606"/>
      <c r="P1095" s="610"/>
      <c r="Q1095" s="610"/>
      <c r="R1095" s="614" t="e">
        <v>#N/A</v>
      </c>
      <c r="S1095" s="618"/>
      <c r="T1095" s="623"/>
      <c r="U1095" s="623"/>
      <c r="V1095" s="627" t="e">
        <v>#N/A</v>
      </c>
      <c r="W1095" s="634"/>
      <c r="X1095" s="638"/>
      <c r="Y1095" s="614" t="e">
        <v>#N/A</v>
      </c>
      <c r="Z1095" s="614"/>
      <c r="AA1095" s="618"/>
      <c r="AB1095" s="637"/>
      <c r="AC1095" s="651" t="e">
        <v>#N/A</v>
      </c>
      <c r="AD1095" s="653" t="str">
        <f t="shared" si="32"/>
        <v/>
      </c>
      <c r="AE1095" s="583" t="str">
        <f t="shared" si="33"/>
        <v/>
      </c>
      <c r="AF1095" s="654" t="str">
        <f>IF(O1095="","",'別紙様式3-2（４・５月）'!O1097&amp;'別紙様式3-2（４・５月）'!P1097&amp;'別紙様式3-2（４・５月）'!Q1097&amp;"から"&amp;O1095)</f>
        <v/>
      </c>
      <c r="AG1095" s="654" t="str">
        <f>IF(OR(W1095="",W1095="―"),"",'別紙様式3-2（４・５月）'!O1097&amp;'別紙様式3-2（４・５月）'!P1097&amp;'別紙様式3-2（４・５月）'!Q1097&amp;"から"&amp;W1095)</f>
        <v/>
      </c>
    </row>
    <row r="1096" spans="1:33" ht="24.9" customHeight="1">
      <c r="A1096" s="592">
        <v>1083</v>
      </c>
      <c r="B1096" s="488" t="str">
        <f>IF(基本情報入力シート!C1135="","",基本情報入力シート!C1135)</f>
        <v/>
      </c>
      <c r="C1096" s="488"/>
      <c r="D1096" s="488"/>
      <c r="E1096" s="488"/>
      <c r="F1096" s="488"/>
      <c r="G1096" s="488"/>
      <c r="H1096" s="488"/>
      <c r="I1096" s="488"/>
      <c r="J1096" s="495" t="str">
        <f>IF(基本情報入力シート!M1135="","",基本情報入力シート!M1135)</f>
        <v/>
      </c>
      <c r="K1096" s="495" t="str">
        <f>IF(基本情報入力シート!R1135="","",基本情報入力シート!R1135)</f>
        <v/>
      </c>
      <c r="L1096" s="495" t="str">
        <f>IF(基本情報入力シート!W1135="","",基本情報入力シート!W1135)</f>
        <v/>
      </c>
      <c r="M1096" s="503" t="str">
        <f>IF(基本情報入力シート!X1135="","",基本情報入力シート!X1135)</f>
        <v/>
      </c>
      <c r="N1096" s="513" t="str">
        <f>IF(基本情報入力シート!Y1135="","",基本情報入力シート!Y1135)</f>
        <v/>
      </c>
      <c r="O1096" s="606"/>
      <c r="P1096" s="610"/>
      <c r="Q1096" s="610"/>
      <c r="R1096" s="614" t="e">
        <v>#N/A</v>
      </c>
      <c r="S1096" s="618"/>
      <c r="T1096" s="623"/>
      <c r="U1096" s="623"/>
      <c r="V1096" s="627" t="e">
        <v>#N/A</v>
      </c>
      <c r="W1096" s="634"/>
      <c r="X1096" s="638"/>
      <c r="Y1096" s="614" t="e">
        <v>#N/A</v>
      </c>
      <c r="Z1096" s="614"/>
      <c r="AA1096" s="618"/>
      <c r="AB1096" s="637"/>
      <c r="AC1096" s="651" t="e">
        <v>#N/A</v>
      </c>
      <c r="AD1096" s="653" t="str">
        <f t="shared" si="32"/>
        <v/>
      </c>
      <c r="AE1096" s="583" t="str">
        <f t="shared" si="33"/>
        <v/>
      </c>
      <c r="AF1096" s="654" t="str">
        <f>IF(O1096="","",'別紙様式3-2（４・５月）'!O1098&amp;'別紙様式3-2（４・５月）'!P1098&amp;'別紙様式3-2（４・５月）'!Q1098&amp;"から"&amp;O1096)</f>
        <v/>
      </c>
      <c r="AG1096" s="654" t="str">
        <f>IF(OR(W1096="",W1096="―"),"",'別紙様式3-2（４・５月）'!O1098&amp;'別紙様式3-2（４・５月）'!P1098&amp;'別紙様式3-2（４・５月）'!Q1098&amp;"から"&amp;W1096)</f>
        <v/>
      </c>
    </row>
    <row r="1097" spans="1:33" ht="24.9" customHeight="1">
      <c r="A1097" s="592">
        <v>1084</v>
      </c>
      <c r="B1097" s="488" t="str">
        <f>IF(基本情報入力シート!C1136="","",基本情報入力シート!C1136)</f>
        <v/>
      </c>
      <c r="C1097" s="488"/>
      <c r="D1097" s="488"/>
      <c r="E1097" s="488"/>
      <c r="F1097" s="488"/>
      <c r="G1097" s="488"/>
      <c r="H1097" s="488"/>
      <c r="I1097" s="488"/>
      <c r="J1097" s="495" t="str">
        <f>IF(基本情報入力シート!M1136="","",基本情報入力シート!M1136)</f>
        <v/>
      </c>
      <c r="K1097" s="495" t="str">
        <f>IF(基本情報入力シート!R1136="","",基本情報入力シート!R1136)</f>
        <v/>
      </c>
      <c r="L1097" s="495" t="str">
        <f>IF(基本情報入力シート!W1136="","",基本情報入力シート!W1136)</f>
        <v/>
      </c>
      <c r="M1097" s="503" t="str">
        <f>IF(基本情報入力シート!X1136="","",基本情報入力シート!X1136)</f>
        <v/>
      </c>
      <c r="N1097" s="513" t="str">
        <f>IF(基本情報入力シート!Y1136="","",基本情報入力シート!Y1136)</f>
        <v/>
      </c>
      <c r="O1097" s="606"/>
      <c r="P1097" s="610"/>
      <c r="Q1097" s="610"/>
      <c r="R1097" s="614" t="e">
        <v>#N/A</v>
      </c>
      <c r="S1097" s="618"/>
      <c r="T1097" s="623"/>
      <c r="U1097" s="623"/>
      <c r="V1097" s="627" t="e">
        <v>#N/A</v>
      </c>
      <c r="W1097" s="634"/>
      <c r="X1097" s="638"/>
      <c r="Y1097" s="614" t="e">
        <v>#N/A</v>
      </c>
      <c r="Z1097" s="614"/>
      <c r="AA1097" s="618"/>
      <c r="AB1097" s="637"/>
      <c r="AC1097" s="651" t="e">
        <v>#N/A</v>
      </c>
      <c r="AD1097" s="653" t="str">
        <f t="shared" si="32"/>
        <v/>
      </c>
      <c r="AE1097" s="583" t="str">
        <f t="shared" si="33"/>
        <v/>
      </c>
      <c r="AF1097" s="654" t="str">
        <f>IF(O1097="","",'別紙様式3-2（４・５月）'!O1099&amp;'別紙様式3-2（４・５月）'!P1099&amp;'別紙様式3-2（４・５月）'!Q1099&amp;"から"&amp;O1097)</f>
        <v/>
      </c>
      <c r="AG1097" s="654" t="str">
        <f>IF(OR(W1097="",W1097="―"),"",'別紙様式3-2（４・５月）'!O1099&amp;'別紙様式3-2（４・５月）'!P1099&amp;'別紙様式3-2（４・５月）'!Q1099&amp;"から"&amp;W1097)</f>
        <v/>
      </c>
    </row>
    <row r="1098" spans="1:33" ht="24.9" customHeight="1">
      <c r="A1098" s="592">
        <v>1085</v>
      </c>
      <c r="B1098" s="488" t="str">
        <f>IF(基本情報入力シート!C1137="","",基本情報入力シート!C1137)</f>
        <v/>
      </c>
      <c r="C1098" s="488"/>
      <c r="D1098" s="488"/>
      <c r="E1098" s="488"/>
      <c r="F1098" s="488"/>
      <c r="G1098" s="488"/>
      <c r="H1098" s="488"/>
      <c r="I1098" s="488"/>
      <c r="J1098" s="495" t="str">
        <f>IF(基本情報入力シート!M1137="","",基本情報入力シート!M1137)</f>
        <v/>
      </c>
      <c r="K1098" s="495" t="str">
        <f>IF(基本情報入力シート!R1137="","",基本情報入力シート!R1137)</f>
        <v/>
      </c>
      <c r="L1098" s="495" t="str">
        <f>IF(基本情報入力シート!W1137="","",基本情報入力シート!W1137)</f>
        <v/>
      </c>
      <c r="M1098" s="503" t="str">
        <f>IF(基本情報入力シート!X1137="","",基本情報入力シート!X1137)</f>
        <v/>
      </c>
      <c r="N1098" s="513" t="str">
        <f>IF(基本情報入力シート!Y1137="","",基本情報入力シート!Y1137)</f>
        <v/>
      </c>
      <c r="O1098" s="606"/>
      <c r="P1098" s="610"/>
      <c r="Q1098" s="610"/>
      <c r="R1098" s="614" t="e">
        <v>#N/A</v>
      </c>
      <c r="S1098" s="618"/>
      <c r="T1098" s="623"/>
      <c r="U1098" s="623"/>
      <c r="V1098" s="627" t="e">
        <v>#N/A</v>
      </c>
      <c r="W1098" s="634"/>
      <c r="X1098" s="638"/>
      <c r="Y1098" s="614" t="e">
        <v>#N/A</v>
      </c>
      <c r="Z1098" s="614"/>
      <c r="AA1098" s="618"/>
      <c r="AB1098" s="637"/>
      <c r="AC1098" s="651" t="e">
        <v>#N/A</v>
      </c>
      <c r="AD1098" s="653" t="str">
        <f t="shared" si="32"/>
        <v/>
      </c>
      <c r="AE1098" s="583" t="str">
        <f t="shared" si="33"/>
        <v/>
      </c>
      <c r="AF1098" s="654" t="str">
        <f>IF(O1098="","",'別紙様式3-2（４・５月）'!O1100&amp;'別紙様式3-2（４・５月）'!P1100&amp;'別紙様式3-2（４・５月）'!Q1100&amp;"から"&amp;O1098)</f>
        <v/>
      </c>
      <c r="AG1098" s="654" t="str">
        <f>IF(OR(W1098="",W1098="―"),"",'別紙様式3-2（４・５月）'!O1100&amp;'別紙様式3-2（４・５月）'!P1100&amp;'別紙様式3-2（４・５月）'!Q1100&amp;"から"&amp;W1098)</f>
        <v/>
      </c>
    </row>
    <row r="1099" spans="1:33" ht="24.9" customHeight="1">
      <c r="A1099" s="592">
        <v>1086</v>
      </c>
      <c r="B1099" s="488" t="str">
        <f>IF(基本情報入力シート!C1138="","",基本情報入力シート!C1138)</f>
        <v/>
      </c>
      <c r="C1099" s="488"/>
      <c r="D1099" s="488"/>
      <c r="E1099" s="488"/>
      <c r="F1099" s="488"/>
      <c r="G1099" s="488"/>
      <c r="H1099" s="488"/>
      <c r="I1099" s="488"/>
      <c r="J1099" s="495" t="str">
        <f>IF(基本情報入力シート!M1138="","",基本情報入力シート!M1138)</f>
        <v/>
      </c>
      <c r="K1099" s="495" t="str">
        <f>IF(基本情報入力シート!R1138="","",基本情報入力シート!R1138)</f>
        <v/>
      </c>
      <c r="L1099" s="495" t="str">
        <f>IF(基本情報入力シート!W1138="","",基本情報入力シート!W1138)</f>
        <v/>
      </c>
      <c r="M1099" s="503" t="str">
        <f>IF(基本情報入力シート!X1138="","",基本情報入力シート!X1138)</f>
        <v/>
      </c>
      <c r="N1099" s="513" t="str">
        <f>IF(基本情報入力シート!Y1138="","",基本情報入力シート!Y1138)</f>
        <v/>
      </c>
      <c r="O1099" s="606"/>
      <c r="P1099" s="610"/>
      <c r="Q1099" s="610"/>
      <c r="R1099" s="614" t="e">
        <v>#N/A</v>
      </c>
      <c r="S1099" s="618"/>
      <c r="T1099" s="623"/>
      <c r="U1099" s="623"/>
      <c r="V1099" s="627" t="e">
        <v>#N/A</v>
      </c>
      <c r="W1099" s="634"/>
      <c r="X1099" s="638"/>
      <c r="Y1099" s="614" t="e">
        <v>#N/A</v>
      </c>
      <c r="Z1099" s="614"/>
      <c r="AA1099" s="618"/>
      <c r="AB1099" s="637"/>
      <c r="AC1099" s="651" t="e">
        <v>#N/A</v>
      </c>
      <c r="AD1099" s="653" t="str">
        <f t="shared" si="32"/>
        <v/>
      </c>
      <c r="AE1099" s="583" t="str">
        <f t="shared" si="33"/>
        <v/>
      </c>
      <c r="AF1099" s="654" t="str">
        <f>IF(O1099="","",'別紙様式3-2（４・５月）'!O1101&amp;'別紙様式3-2（４・５月）'!P1101&amp;'別紙様式3-2（４・５月）'!Q1101&amp;"から"&amp;O1099)</f>
        <v/>
      </c>
      <c r="AG1099" s="654" t="str">
        <f>IF(OR(W1099="",W1099="―"),"",'別紙様式3-2（４・５月）'!O1101&amp;'別紙様式3-2（４・５月）'!P1101&amp;'別紙様式3-2（４・５月）'!Q1101&amp;"から"&amp;W1099)</f>
        <v/>
      </c>
    </row>
    <row r="1100" spans="1:33" ht="24.9" customHeight="1">
      <c r="A1100" s="592">
        <v>1087</v>
      </c>
      <c r="B1100" s="488" t="str">
        <f>IF(基本情報入力シート!C1139="","",基本情報入力シート!C1139)</f>
        <v/>
      </c>
      <c r="C1100" s="488"/>
      <c r="D1100" s="488"/>
      <c r="E1100" s="488"/>
      <c r="F1100" s="488"/>
      <c r="G1100" s="488"/>
      <c r="H1100" s="488"/>
      <c r="I1100" s="488"/>
      <c r="J1100" s="495" t="str">
        <f>IF(基本情報入力シート!M1139="","",基本情報入力シート!M1139)</f>
        <v/>
      </c>
      <c r="K1100" s="495" t="str">
        <f>IF(基本情報入力シート!R1139="","",基本情報入力シート!R1139)</f>
        <v/>
      </c>
      <c r="L1100" s="495" t="str">
        <f>IF(基本情報入力シート!W1139="","",基本情報入力シート!W1139)</f>
        <v/>
      </c>
      <c r="M1100" s="503" t="str">
        <f>IF(基本情報入力シート!X1139="","",基本情報入力シート!X1139)</f>
        <v/>
      </c>
      <c r="N1100" s="513" t="str">
        <f>IF(基本情報入力シート!Y1139="","",基本情報入力シート!Y1139)</f>
        <v/>
      </c>
      <c r="O1100" s="606"/>
      <c r="P1100" s="610"/>
      <c r="Q1100" s="610"/>
      <c r="R1100" s="614" t="e">
        <v>#N/A</v>
      </c>
      <c r="S1100" s="618"/>
      <c r="T1100" s="623"/>
      <c r="U1100" s="623"/>
      <c r="V1100" s="627" t="e">
        <v>#N/A</v>
      </c>
      <c r="W1100" s="634"/>
      <c r="X1100" s="638"/>
      <c r="Y1100" s="614" t="e">
        <v>#N/A</v>
      </c>
      <c r="Z1100" s="614"/>
      <c r="AA1100" s="618"/>
      <c r="AB1100" s="637"/>
      <c r="AC1100" s="651" t="e">
        <v>#N/A</v>
      </c>
      <c r="AD1100" s="653" t="str">
        <f t="shared" si="32"/>
        <v/>
      </c>
      <c r="AE1100" s="583" t="str">
        <f t="shared" si="33"/>
        <v/>
      </c>
      <c r="AF1100" s="654" t="str">
        <f>IF(O1100="","",'別紙様式3-2（４・５月）'!O1102&amp;'別紙様式3-2（４・５月）'!P1102&amp;'別紙様式3-2（４・５月）'!Q1102&amp;"から"&amp;O1100)</f>
        <v/>
      </c>
      <c r="AG1100" s="654" t="str">
        <f>IF(OR(W1100="",W1100="―"),"",'別紙様式3-2（４・５月）'!O1102&amp;'別紙様式3-2（４・５月）'!P1102&amp;'別紙様式3-2（４・５月）'!Q1102&amp;"から"&amp;W1100)</f>
        <v/>
      </c>
    </row>
    <row r="1101" spans="1:33" ht="24.9" customHeight="1">
      <c r="A1101" s="592">
        <v>1088</v>
      </c>
      <c r="B1101" s="488" t="str">
        <f>IF(基本情報入力シート!C1140="","",基本情報入力シート!C1140)</f>
        <v/>
      </c>
      <c r="C1101" s="488"/>
      <c r="D1101" s="488"/>
      <c r="E1101" s="488"/>
      <c r="F1101" s="488"/>
      <c r="G1101" s="488"/>
      <c r="H1101" s="488"/>
      <c r="I1101" s="488"/>
      <c r="J1101" s="495" t="str">
        <f>IF(基本情報入力シート!M1140="","",基本情報入力シート!M1140)</f>
        <v/>
      </c>
      <c r="K1101" s="495" t="str">
        <f>IF(基本情報入力シート!R1140="","",基本情報入力シート!R1140)</f>
        <v/>
      </c>
      <c r="L1101" s="495" t="str">
        <f>IF(基本情報入力シート!W1140="","",基本情報入力シート!W1140)</f>
        <v/>
      </c>
      <c r="M1101" s="503" t="str">
        <f>IF(基本情報入力シート!X1140="","",基本情報入力シート!X1140)</f>
        <v/>
      </c>
      <c r="N1101" s="513" t="str">
        <f>IF(基本情報入力シート!Y1140="","",基本情報入力シート!Y1140)</f>
        <v/>
      </c>
      <c r="O1101" s="606"/>
      <c r="P1101" s="610"/>
      <c r="Q1101" s="610"/>
      <c r="R1101" s="614" t="e">
        <v>#N/A</v>
      </c>
      <c r="S1101" s="618"/>
      <c r="T1101" s="623"/>
      <c r="U1101" s="623"/>
      <c r="V1101" s="627" t="e">
        <v>#N/A</v>
      </c>
      <c r="W1101" s="634"/>
      <c r="X1101" s="638"/>
      <c r="Y1101" s="614" t="e">
        <v>#N/A</v>
      </c>
      <c r="Z1101" s="614"/>
      <c r="AA1101" s="618"/>
      <c r="AB1101" s="637"/>
      <c r="AC1101" s="651" t="e">
        <v>#N/A</v>
      </c>
      <c r="AD1101" s="653" t="str">
        <f t="shared" si="32"/>
        <v/>
      </c>
      <c r="AE1101" s="583" t="str">
        <f t="shared" si="33"/>
        <v/>
      </c>
      <c r="AF1101" s="654" t="str">
        <f>IF(O1101="","",'別紙様式3-2（４・５月）'!O1103&amp;'別紙様式3-2（４・５月）'!P1103&amp;'別紙様式3-2（４・５月）'!Q1103&amp;"から"&amp;O1101)</f>
        <v/>
      </c>
      <c r="AG1101" s="654" t="str">
        <f>IF(OR(W1101="",W1101="―"),"",'別紙様式3-2（４・５月）'!O1103&amp;'別紙様式3-2（４・５月）'!P1103&amp;'別紙様式3-2（４・５月）'!Q1103&amp;"から"&amp;W1101)</f>
        <v/>
      </c>
    </row>
    <row r="1102" spans="1:33" ht="24.9" customHeight="1">
      <c r="A1102" s="592">
        <v>1089</v>
      </c>
      <c r="B1102" s="488" t="str">
        <f>IF(基本情報入力シート!C1141="","",基本情報入力シート!C1141)</f>
        <v/>
      </c>
      <c r="C1102" s="488"/>
      <c r="D1102" s="488"/>
      <c r="E1102" s="488"/>
      <c r="F1102" s="488"/>
      <c r="G1102" s="488"/>
      <c r="H1102" s="488"/>
      <c r="I1102" s="488"/>
      <c r="J1102" s="495" t="str">
        <f>IF(基本情報入力シート!M1141="","",基本情報入力シート!M1141)</f>
        <v/>
      </c>
      <c r="K1102" s="495" t="str">
        <f>IF(基本情報入力シート!R1141="","",基本情報入力シート!R1141)</f>
        <v/>
      </c>
      <c r="L1102" s="495" t="str">
        <f>IF(基本情報入力シート!W1141="","",基本情報入力シート!W1141)</f>
        <v/>
      </c>
      <c r="M1102" s="503" t="str">
        <f>IF(基本情報入力シート!X1141="","",基本情報入力シート!X1141)</f>
        <v/>
      </c>
      <c r="N1102" s="513" t="str">
        <f>IF(基本情報入力シート!Y1141="","",基本情報入力シート!Y1141)</f>
        <v/>
      </c>
      <c r="O1102" s="606"/>
      <c r="P1102" s="610"/>
      <c r="Q1102" s="610"/>
      <c r="R1102" s="614" t="e">
        <v>#N/A</v>
      </c>
      <c r="S1102" s="618"/>
      <c r="T1102" s="623"/>
      <c r="U1102" s="623"/>
      <c r="V1102" s="627" t="e">
        <v>#N/A</v>
      </c>
      <c r="W1102" s="634"/>
      <c r="X1102" s="638"/>
      <c r="Y1102" s="614" t="e">
        <v>#N/A</v>
      </c>
      <c r="Z1102" s="614"/>
      <c r="AA1102" s="618"/>
      <c r="AB1102" s="637"/>
      <c r="AC1102" s="651" t="e">
        <v>#N/A</v>
      </c>
      <c r="AD1102" s="653" t="str">
        <f t="shared" ref="AD1102:AD1165" si="34">IF(OR(O1102="新加算Ⅰ",O1102="新加算Ⅱ",O1102="新加算Ⅴ（１）",O1102="新加算Ⅴ（２）",O1102="新加算Ⅴ（３）",O1102="新加算Ⅴ（４）",O1102="新加算Ⅴ（５）",O1102="新加算Ⅴ（６）",O1102="新加算Ⅴ（７）",O1102="新加算Ⅴ（９）",O1102="新加算Ⅴ（10）",O1102="新加算Ⅴ（12）"),IF(AND(N1102&lt;&gt;"訪問型サービス（総合事業）",N1102&lt;&gt;"通所型サービス（総合事業）",N1102&lt;&gt;"（介護予防）短期入所生活介護",N1102&lt;&gt;"（介護予防）短期入所療養介護（老健）",N1102&lt;&gt;"（介護予防）短期入所療養介護 （病院等（老健以外）)",N1102&lt;&gt;"（介護予防）短期入所療養介護（医療院）"),1,""),"")</f>
        <v/>
      </c>
      <c r="AE1102" s="583" t="str">
        <f t="shared" ref="AE1102:AE1165" si="35">IF(OR(W1102="新加算Ⅰ",W1102="新加算Ⅱ"),IF(AND(N1102&lt;&gt;"訪問型サービス（総合事業）",N1102&lt;&gt;"通所型サービス（総合事業）",N1102&lt;&gt;"（介護予防）短期入所生活介護",N1102&lt;&gt;"（介護予防）短期入所療養介護（老健）",N1102&lt;&gt;"（介護予防）短期入所療養介護 （病院等（老健以外）)",N1102&lt;&gt;"（介護予防）短期入所療養介護（医療院）"),1,""),"")</f>
        <v/>
      </c>
      <c r="AF1102" s="654" t="str">
        <f>IF(O1102="","",'別紙様式3-2（４・５月）'!O1104&amp;'別紙様式3-2（４・５月）'!P1104&amp;'別紙様式3-2（４・５月）'!Q1104&amp;"から"&amp;O1102)</f>
        <v/>
      </c>
      <c r="AG1102" s="654" t="str">
        <f>IF(OR(W1102="",W1102="―"),"",'別紙様式3-2（４・５月）'!O1104&amp;'別紙様式3-2（４・５月）'!P1104&amp;'別紙様式3-2（４・５月）'!Q1104&amp;"から"&amp;W1102)</f>
        <v/>
      </c>
    </row>
    <row r="1103" spans="1:33" ht="24.9" customHeight="1">
      <c r="A1103" s="592">
        <v>1090</v>
      </c>
      <c r="B1103" s="488" t="str">
        <f>IF(基本情報入力シート!C1142="","",基本情報入力シート!C1142)</f>
        <v/>
      </c>
      <c r="C1103" s="488"/>
      <c r="D1103" s="488"/>
      <c r="E1103" s="488"/>
      <c r="F1103" s="488"/>
      <c r="G1103" s="488"/>
      <c r="H1103" s="488"/>
      <c r="I1103" s="488"/>
      <c r="J1103" s="495" t="str">
        <f>IF(基本情報入力シート!M1142="","",基本情報入力シート!M1142)</f>
        <v/>
      </c>
      <c r="K1103" s="495" t="str">
        <f>IF(基本情報入力シート!R1142="","",基本情報入力シート!R1142)</f>
        <v/>
      </c>
      <c r="L1103" s="495" t="str">
        <f>IF(基本情報入力シート!W1142="","",基本情報入力シート!W1142)</f>
        <v/>
      </c>
      <c r="M1103" s="503" t="str">
        <f>IF(基本情報入力シート!X1142="","",基本情報入力シート!X1142)</f>
        <v/>
      </c>
      <c r="N1103" s="513" t="str">
        <f>IF(基本情報入力シート!Y1142="","",基本情報入力シート!Y1142)</f>
        <v/>
      </c>
      <c r="O1103" s="606"/>
      <c r="P1103" s="610"/>
      <c r="Q1103" s="610"/>
      <c r="R1103" s="614" t="e">
        <v>#N/A</v>
      </c>
      <c r="S1103" s="618"/>
      <c r="T1103" s="623"/>
      <c r="U1103" s="623"/>
      <c r="V1103" s="627" t="e">
        <v>#N/A</v>
      </c>
      <c r="W1103" s="634"/>
      <c r="X1103" s="638"/>
      <c r="Y1103" s="614" t="e">
        <v>#N/A</v>
      </c>
      <c r="Z1103" s="614"/>
      <c r="AA1103" s="618"/>
      <c r="AB1103" s="637"/>
      <c r="AC1103" s="651" t="e">
        <v>#N/A</v>
      </c>
      <c r="AD1103" s="653" t="str">
        <f t="shared" si="34"/>
        <v/>
      </c>
      <c r="AE1103" s="583" t="str">
        <f t="shared" si="35"/>
        <v/>
      </c>
      <c r="AF1103" s="654" t="str">
        <f>IF(O1103="","",'別紙様式3-2（４・５月）'!O1105&amp;'別紙様式3-2（４・５月）'!P1105&amp;'別紙様式3-2（４・５月）'!Q1105&amp;"から"&amp;O1103)</f>
        <v/>
      </c>
      <c r="AG1103" s="654" t="str">
        <f>IF(OR(W1103="",W1103="―"),"",'別紙様式3-2（４・５月）'!O1105&amp;'別紙様式3-2（４・５月）'!P1105&amp;'別紙様式3-2（４・５月）'!Q1105&amp;"から"&amp;W1103)</f>
        <v/>
      </c>
    </row>
    <row r="1104" spans="1:33" ht="24.9" customHeight="1">
      <c r="A1104" s="592">
        <v>1091</v>
      </c>
      <c r="B1104" s="488" t="str">
        <f>IF(基本情報入力シート!C1143="","",基本情報入力シート!C1143)</f>
        <v/>
      </c>
      <c r="C1104" s="488"/>
      <c r="D1104" s="488"/>
      <c r="E1104" s="488"/>
      <c r="F1104" s="488"/>
      <c r="G1104" s="488"/>
      <c r="H1104" s="488"/>
      <c r="I1104" s="488"/>
      <c r="J1104" s="495" t="str">
        <f>IF(基本情報入力シート!M1143="","",基本情報入力シート!M1143)</f>
        <v/>
      </c>
      <c r="K1104" s="495" t="str">
        <f>IF(基本情報入力シート!R1143="","",基本情報入力シート!R1143)</f>
        <v/>
      </c>
      <c r="L1104" s="495" t="str">
        <f>IF(基本情報入力シート!W1143="","",基本情報入力シート!W1143)</f>
        <v/>
      </c>
      <c r="M1104" s="503" t="str">
        <f>IF(基本情報入力シート!X1143="","",基本情報入力シート!X1143)</f>
        <v/>
      </c>
      <c r="N1104" s="513" t="str">
        <f>IF(基本情報入力シート!Y1143="","",基本情報入力シート!Y1143)</f>
        <v/>
      </c>
      <c r="O1104" s="606"/>
      <c r="P1104" s="610"/>
      <c r="Q1104" s="610"/>
      <c r="R1104" s="614" t="e">
        <v>#N/A</v>
      </c>
      <c r="S1104" s="618"/>
      <c r="T1104" s="623"/>
      <c r="U1104" s="623"/>
      <c r="V1104" s="627" t="e">
        <v>#N/A</v>
      </c>
      <c r="W1104" s="634"/>
      <c r="X1104" s="638"/>
      <c r="Y1104" s="614" t="e">
        <v>#N/A</v>
      </c>
      <c r="Z1104" s="614"/>
      <c r="AA1104" s="618"/>
      <c r="AB1104" s="637"/>
      <c r="AC1104" s="651" t="e">
        <v>#N/A</v>
      </c>
      <c r="AD1104" s="653" t="str">
        <f t="shared" si="34"/>
        <v/>
      </c>
      <c r="AE1104" s="583" t="str">
        <f t="shared" si="35"/>
        <v/>
      </c>
      <c r="AF1104" s="654" t="str">
        <f>IF(O1104="","",'別紙様式3-2（４・５月）'!O1106&amp;'別紙様式3-2（４・５月）'!P1106&amp;'別紙様式3-2（４・５月）'!Q1106&amp;"から"&amp;O1104)</f>
        <v/>
      </c>
      <c r="AG1104" s="654" t="str">
        <f>IF(OR(W1104="",W1104="―"),"",'別紙様式3-2（４・５月）'!O1106&amp;'別紙様式3-2（４・５月）'!P1106&amp;'別紙様式3-2（４・５月）'!Q1106&amp;"から"&amp;W1104)</f>
        <v/>
      </c>
    </row>
    <row r="1105" spans="1:33" ht="24.9" customHeight="1">
      <c r="A1105" s="592">
        <v>1092</v>
      </c>
      <c r="B1105" s="488" t="str">
        <f>IF(基本情報入力シート!C1144="","",基本情報入力シート!C1144)</f>
        <v/>
      </c>
      <c r="C1105" s="488"/>
      <c r="D1105" s="488"/>
      <c r="E1105" s="488"/>
      <c r="F1105" s="488"/>
      <c r="G1105" s="488"/>
      <c r="H1105" s="488"/>
      <c r="I1105" s="488"/>
      <c r="J1105" s="495" t="str">
        <f>IF(基本情報入力シート!M1144="","",基本情報入力シート!M1144)</f>
        <v/>
      </c>
      <c r="K1105" s="495" t="str">
        <f>IF(基本情報入力シート!R1144="","",基本情報入力シート!R1144)</f>
        <v/>
      </c>
      <c r="L1105" s="495" t="str">
        <f>IF(基本情報入力シート!W1144="","",基本情報入力シート!W1144)</f>
        <v/>
      </c>
      <c r="M1105" s="503" t="str">
        <f>IF(基本情報入力シート!X1144="","",基本情報入力シート!X1144)</f>
        <v/>
      </c>
      <c r="N1105" s="513" t="str">
        <f>IF(基本情報入力シート!Y1144="","",基本情報入力シート!Y1144)</f>
        <v/>
      </c>
      <c r="O1105" s="606"/>
      <c r="P1105" s="610"/>
      <c r="Q1105" s="610"/>
      <c r="R1105" s="614" t="e">
        <v>#N/A</v>
      </c>
      <c r="S1105" s="618"/>
      <c r="T1105" s="623"/>
      <c r="U1105" s="623"/>
      <c r="V1105" s="627" t="e">
        <v>#N/A</v>
      </c>
      <c r="W1105" s="634"/>
      <c r="X1105" s="638"/>
      <c r="Y1105" s="614" t="e">
        <v>#N/A</v>
      </c>
      <c r="Z1105" s="614"/>
      <c r="AA1105" s="618"/>
      <c r="AB1105" s="637"/>
      <c r="AC1105" s="651" t="e">
        <v>#N/A</v>
      </c>
      <c r="AD1105" s="653" t="str">
        <f t="shared" si="34"/>
        <v/>
      </c>
      <c r="AE1105" s="583" t="str">
        <f t="shared" si="35"/>
        <v/>
      </c>
      <c r="AF1105" s="654" t="str">
        <f>IF(O1105="","",'別紙様式3-2（４・５月）'!O1107&amp;'別紙様式3-2（４・５月）'!P1107&amp;'別紙様式3-2（４・５月）'!Q1107&amp;"から"&amp;O1105)</f>
        <v/>
      </c>
      <c r="AG1105" s="654" t="str">
        <f>IF(OR(W1105="",W1105="―"),"",'別紙様式3-2（４・５月）'!O1107&amp;'別紙様式3-2（４・５月）'!P1107&amp;'別紙様式3-2（４・５月）'!Q1107&amp;"から"&amp;W1105)</f>
        <v/>
      </c>
    </row>
    <row r="1106" spans="1:33" ht="24.9" customHeight="1">
      <c r="A1106" s="592">
        <v>1093</v>
      </c>
      <c r="B1106" s="488" t="str">
        <f>IF(基本情報入力シート!C1145="","",基本情報入力シート!C1145)</f>
        <v/>
      </c>
      <c r="C1106" s="488"/>
      <c r="D1106" s="488"/>
      <c r="E1106" s="488"/>
      <c r="F1106" s="488"/>
      <c r="G1106" s="488"/>
      <c r="H1106" s="488"/>
      <c r="I1106" s="488"/>
      <c r="J1106" s="495" t="str">
        <f>IF(基本情報入力シート!M1145="","",基本情報入力シート!M1145)</f>
        <v/>
      </c>
      <c r="K1106" s="495" t="str">
        <f>IF(基本情報入力シート!R1145="","",基本情報入力シート!R1145)</f>
        <v/>
      </c>
      <c r="L1106" s="495" t="str">
        <f>IF(基本情報入力シート!W1145="","",基本情報入力シート!W1145)</f>
        <v/>
      </c>
      <c r="M1106" s="503" t="str">
        <f>IF(基本情報入力シート!X1145="","",基本情報入力シート!X1145)</f>
        <v/>
      </c>
      <c r="N1106" s="513" t="str">
        <f>IF(基本情報入力シート!Y1145="","",基本情報入力シート!Y1145)</f>
        <v/>
      </c>
      <c r="O1106" s="606"/>
      <c r="P1106" s="610"/>
      <c r="Q1106" s="610"/>
      <c r="R1106" s="614" t="e">
        <v>#N/A</v>
      </c>
      <c r="S1106" s="618"/>
      <c r="T1106" s="623"/>
      <c r="U1106" s="623"/>
      <c r="V1106" s="627" t="e">
        <v>#N/A</v>
      </c>
      <c r="W1106" s="634"/>
      <c r="X1106" s="638"/>
      <c r="Y1106" s="614" t="e">
        <v>#N/A</v>
      </c>
      <c r="Z1106" s="614"/>
      <c r="AA1106" s="618"/>
      <c r="AB1106" s="637"/>
      <c r="AC1106" s="651" t="e">
        <v>#N/A</v>
      </c>
      <c r="AD1106" s="653" t="str">
        <f t="shared" si="34"/>
        <v/>
      </c>
      <c r="AE1106" s="583" t="str">
        <f t="shared" si="35"/>
        <v/>
      </c>
      <c r="AF1106" s="654" t="str">
        <f>IF(O1106="","",'別紙様式3-2（４・５月）'!O1108&amp;'別紙様式3-2（４・５月）'!P1108&amp;'別紙様式3-2（４・５月）'!Q1108&amp;"から"&amp;O1106)</f>
        <v/>
      </c>
      <c r="AG1106" s="654" t="str">
        <f>IF(OR(W1106="",W1106="―"),"",'別紙様式3-2（４・５月）'!O1108&amp;'別紙様式3-2（４・５月）'!P1108&amp;'別紙様式3-2（４・５月）'!Q1108&amp;"から"&amp;W1106)</f>
        <v/>
      </c>
    </row>
    <row r="1107" spans="1:33" ht="24.9" customHeight="1">
      <c r="A1107" s="592">
        <v>1094</v>
      </c>
      <c r="B1107" s="488" t="str">
        <f>IF(基本情報入力シート!C1146="","",基本情報入力シート!C1146)</f>
        <v/>
      </c>
      <c r="C1107" s="488"/>
      <c r="D1107" s="488"/>
      <c r="E1107" s="488"/>
      <c r="F1107" s="488"/>
      <c r="G1107" s="488"/>
      <c r="H1107" s="488"/>
      <c r="I1107" s="488"/>
      <c r="J1107" s="495" t="str">
        <f>IF(基本情報入力シート!M1146="","",基本情報入力シート!M1146)</f>
        <v/>
      </c>
      <c r="K1107" s="495" t="str">
        <f>IF(基本情報入力シート!R1146="","",基本情報入力シート!R1146)</f>
        <v/>
      </c>
      <c r="L1107" s="495" t="str">
        <f>IF(基本情報入力シート!W1146="","",基本情報入力シート!W1146)</f>
        <v/>
      </c>
      <c r="M1107" s="503" t="str">
        <f>IF(基本情報入力シート!X1146="","",基本情報入力シート!X1146)</f>
        <v/>
      </c>
      <c r="N1107" s="513" t="str">
        <f>IF(基本情報入力シート!Y1146="","",基本情報入力シート!Y1146)</f>
        <v/>
      </c>
      <c r="O1107" s="606"/>
      <c r="P1107" s="610"/>
      <c r="Q1107" s="610"/>
      <c r="R1107" s="614" t="e">
        <v>#N/A</v>
      </c>
      <c r="S1107" s="618"/>
      <c r="T1107" s="623"/>
      <c r="U1107" s="623"/>
      <c r="V1107" s="627" t="e">
        <v>#N/A</v>
      </c>
      <c r="W1107" s="634"/>
      <c r="X1107" s="638"/>
      <c r="Y1107" s="614" t="e">
        <v>#N/A</v>
      </c>
      <c r="Z1107" s="614"/>
      <c r="AA1107" s="618"/>
      <c r="AB1107" s="637"/>
      <c r="AC1107" s="651" t="e">
        <v>#N/A</v>
      </c>
      <c r="AD1107" s="653" t="str">
        <f t="shared" si="34"/>
        <v/>
      </c>
      <c r="AE1107" s="583" t="str">
        <f t="shared" si="35"/>
        <v/>
      </c>
      <c r="AF1107" s="654" t="str">
        <f>IF(O1107="","",'別紙様式3-2（４・５月）'!O1109&amp;'別紙様式3-2（４・５月）'!P1109&amp;'別紙様式3-2（４・５月）'!Q1109&amp;"から"&amp;O1107)</f>
        <v/>
      </c>
      <c r="AG1107" s="654" t="str">
        <f>IF(OR(W1107="",W1107="―"),"",'別紙様式3-2（４・５月）'!O1109&amp;'別紙様式3-2（４・５月）'!P1109&amp;'別紙様式3-2（４・５月）'!Q1109&amp;"から"&amp;W1107)</f>
        <v/>
      </c>
    </row>
    <row r="1108" spans="1:33" ht="24.9" customHeight="1">
      <c r="A1108" s="592">
        <v>1095</v>
      </c>
      <c r="B1108" s="488" t="str">
        <f>IF(基本情報入力シート!C1147="","",基本情報入力シート!C1147)</f>
        <v/>
      </c>
      <c r="C1108" s="488"/>
      <c r="D1108" s="488"/>
      <c r="E1108" s="488"/>
      <c r="F1108" s="488"/>
      <c r="G1108" s="488"/>
      <c r="H1108" s="488"/>
      <c r="I1108" s="488"/>
      <c r="J1108" s="495" t="str">
        <f>IF(基本情報入力シート!M1147="","",基本情報入力シート!M1147)</f>
        <v/>
      </c>
      <c r="K1108" s="495" t="str">
        <f>IF(基本情報入力シート!R1147="","",基本情報入力シート!R1147)</f>
        <v/>
      </c>
      <c r="L1108" s="495" t="str">
        <f>IF(基本情報入力シート!W1147="","",基本情報入力シート!W1147)</f>
        <v/>
      </c>
      <c r="M1108" s="503" t="str">
        <f>IF(基本情報入力シート!X1147="","",基本情報入力シート!X1147)</f>
        <v/>
      </c>
      <c r="N1108" s="513" t="str">
        <f>IF(基本情報入力シート!Y1147="","",基本情報入力シート!Y1147)</f>
        <v/>
      </c>
      <c r="O1108" s="606"/>
      <c r="P1108" s="610"/>
      <c r="Q1108" s="610"/>
      <c r="R1108" s="614" t="e">
        <v>#N/A</v>
      </c>
      <c r="S1108" s="618"/>
      <c r="T1108" s="623"/>
      <c r="U1108" s="623"/>
      <c r="V1108" s="627" t="e">
        <v>#N/A</v>
      </c>
      <c r="W1108" s="634"/>
      <c r="X1108" s="638"/>
      <c r="Y1108" s="614" t="e">
        <v>#N/A</v>
      </c>
      <c r="Z1108" s="614"/>
      <c r="AA1108" s="618"/>
      <c r="AB1108" s="637"/>
      <c r="AC1108" s="651" t="e">
        <v>#N/A</v>
      </c>
      <c r="AD1108" s="653" t="str">
        <f t="shared" si="34"/>
        <v/>
      </c>
      <c r="AE1108" s="583" t="str">
        <f t="shared" si="35"/>
        <v/>
      </c>
      <c r="AF1108" s="654" t="str">
        <f>IF(O1108="","",'別紙様式3-2（４・５月）'!O1110&amp;'別紙様式3-2（４・５月）'!P1110&amp;'別紙様式3-2（４・５月）'!Q1110&amp;"から"&amp;O1108)</f>
        <v/>
      </c>
      <c r="AG1108" s="654" t="str">
        <f>IF(OR(W1108="",W1108="―"),"",'別紙様式3-2（４・５月）'!O1110&amp;'別紙様式3-2（４・５月）'!P1110&amp;'別紙様式3-2（４・５月）'!Q1110&amp;"から"&amp;W1108)</f>
        <v/>
      </c>
    </row>
    <row r="1109" spans="1:33" ht="24.9" customHeight="1">
      <c r="A1109" s="592">
        <v>1096</v>
      </c>
      <c r="B1109" s="488" t="str">
        <f>IF(基本情報入力シート!C1148="","",基本情報入力シート!C1148)</f>
        <v/>
      </c>
      <c r="C1109" s="488"/>
      <c r="D1109" s="488"/>
      <c r="E1109" s="488"/>
      <c r="F1109" s="488"/>
      <c r="G1109" s="488"/>
      <c r="H1109" s="488"/>
      <c r="I1109" s="488"/>
      <c r="J1109" s="495" t="str">
        <f>IF(基本情報入力シート!M1148="","",基本情報入力シート!M1148)</f>
        <v/>
      </c>
      <c r="K1109" s="495" t="str">
        <f>IF(基本情報入力シート!R1148="","",基本情報入力シート!R1148)</f>
        <v/>
      </c>
      <c r="L1109" s="495" t="str">
        <f>IF(基本情報入力シート!W1148="","",基本情報入力シート!W1148)</f>
        <v/>
      </c>
      <c r="M1109" s="503" t="str">
        <f>IF(基本情報入力シート!X1148="","",基本情報入力シート!X1148)</f>
        <v/>
      </c>
      <c r="N1109" s="513" t="str">
        <f>IF(基本情報入力シート!Y1148="","",基本情報入力シート!Y1148)</f>
        <v/>
      </c>
      <c r="O1109" s="606"/>
      <c r="P1109" s="610"/>
      <c r="Q1109" s="610"/>
      <c r="R1109" s="614" t="e">
        <v>#N/A</v>
      </c>
      <c r="S1109" s="618"/>
      <c r="T1109" s="623"/>
      <c r="U1109" s="623"/>
      <c r="V1109" s="627" t="e">
        <v>#N/A</v>
      </c>
      <c r="W1109" s="634"/>
      <c r="X1109" s="638"/>
      <c r="Y1109" s="614" t="e">
        <v>#N/A</v>
      </c>
      <c r="Z1109" s="614"/>
      <c r="AA1109" s="618"/>
      <c r="AB1109" s="637"/>
      <c r="AC1109" s="651" t="e">
        <v>#N/A</v>
      </c>
      <c r="AD1109" s="653" t="str">
        <f t="shared" si="34"/>
        <v/>
      </c>
      <c r="AE1109" s="583" t="str">
        <f t="shared" si="35"/>
        <v/>
      </c>
      <c r="AF1109" s="654" t="str">
        <f>IF(O1109="","",'別紙様式3-2（４・５月）'!O1111&amp;'別紙様式3-2（４・５月）'!P1111&amp;'別紙様式3-2（４・５月）'!Q1111&amp;"から"&amp;O1109)</f>
        <v/>
      </c>
      <c r="AG1109" s="654" t="str">
        <f>IF(OR(W1109="",W1109="―"),"",'別紙様式3-2（４・５月）'!O1111&amp;'別紙様式3-2（４・５月）'!P1111&amp;'別紙様式3-2（４・５月）'!Q1111&amp;"から"&amp;W1109)</f>
        <v/>
      </c>
    </row>
    <row r="1110" spans="1:33" ht="24.9" customHeight="1">
      <c r="A1110" s="592">
        <v>1097</v>
      </c>
      <c r="B1110" s="488" t="str">
        <f>IF(基本情報入力シート!C1149="","",基本情報入力シート!C1149)</f>
        <v/>
      </c>
      <c r="C1110" s="488"/>
      <c r="D1110" s="488"/>
      <c r="E1110" s="488"/>
      <c r="F1110" s="488"/>
      <c r="G1110" s="488"/>
      <c r="H1110" s="488"/>
      <c r="I1110" s="488"/>
      <c r="J1110" s="495" t="str">
        <f>IF(基本情報入力シート!M1149="","",基本情報入力シート!M1149)</f>
        <v/>
      </c>
      <c r="K1110" s="495" t="str">
        <f>IF(基本情報入力シート!R1149="","",基本情報入力シート!R1149)</f>
        <v/>
      </c>
      <c r="L1110" s="495" t="str">
        <f>IF(基本情報入力シート!W1149="","",基本情報入力シート!W1149)</f>
        <v/>
      </c>
      <c r="M1110" s="503" t="str">
        <f>IF(基本情報入力シート!X1149="","",基本情報入力シート!X1149)</f>
        <v/>
      </c>
      <c r="N1110" s="513" t="str">
        <f>IF(基本情報入力シート!Y1149="","",基本情報入力シート!Y1149)</f>
        <v/>
      </c>
      <c r="O1110" s="606"/>
      <c r="P1110" s="610"/>
      <c r="Q1110" s="610"/>
      <c r="R1110" s="614" t="e">
        <v>#N/A</v>
      </c>
      <c r="S1110" s="618"/>
      <c r="T1110" s="623"/>
      <c r="U1110" s="623"/>
      <c r="V1110" s="627" t="e">
        <v>#N/A</v>
      </c>
      <c r="W1110" s="634"/>
      <c r="X1110" s="638"/>
      <c r="Y1110" s="614" t="e">
        <v>#N/A</v>
      </c>
      <c r="Z1110" s="614"/>
      <c r="AA1110" s="618"/>
      <c r="AB1110" s="637"/>
      <c r="AC1110" s="651" t="e">
        <v>#N/A</v>
      </c>
      <c r="AD1110" s="653" t="str">
        <f t="shared" si="34"/>
        <v/>
      </c>
      <c r="AE1110" s="583" t="str">
        <f t="shared" si="35"/>
        <v/>
      </c>
      <c r="AF1110" s="654" t="str">
        <f>IF(O1110="","",'別紙様式3-2（４・５月）'!O1112&amp;'別紙様式3-2（４・５月）'!P1112&amp;'別紙様式3-2（４・５月）'!Q1112&amp;"から"&amp;O1110)</f>
        <v/>
      </c>
      <c r="AG1110" s="654" t="str">
        <f>IF(OR(W1110="",W1110="―"),"",'別紙様式3-2（４・５月）'!O1112&amp;'別紙様式3-2（４・５月）'!P1112&amp;'別紙様式3-2（４・５月）'!Q1112&amp;"から"&amp;W1110)</f>
        <v/>
      </c>
    </row>
    <row r="1111" spans="1:33" ht="24.9" customHeight="1">
      <c r="A1111" s="592">
        <v>1098</v>
      </c>
      <c r="B1111" s="488" t="str">
        <f>IF(基本情報入力シート!C1150="","",基本情報入力シート!C1150)</f>
        <v/>
      </c>
      <c r="C1111" s="488"/>
      <c r="D1111" s="488"/>
      <c r="E1111" s="488"/>
      <c r="F1111" s="488"/>
      <c r="G1111" s="488"/>
      <c r="H1111" s="488"/>
      <c r="I1111" s="488"/>
      <c r="J1111" s="495" t="str">
        <f>IF(基本情報入力シート!M1150="","",基本情報入力シート!M1150)</f>
        <v/>
      </c>
      <c r="K1111" s="495" t="str">
        <f>IF(基本情報入力シート!R1150="","",基本情報入力シート!R1150)</f>
        <v/>
      </c>
      <c r="L1111" s="495" t="str">
        <f>IF(基本情報入力シート!W1150="","",基本情報入力シート!W1150)</f>
        <v/>
      </c>
      <c r="M1111" s="503" t="str">
        <f>IF(基本情報入力シート!X1150="","",基本情報入力シート!X1150)</f>
        <v/>
      </c>
      <c r="N1111" s="513" t="str">
        <f>IF(基本情報入力シート!Y1150="","",基本情報入力シート!Y1150)</f>
        <v/>
      </c>
      <c r="O1111" s="606"/>
      <c r="P1111" s="610"/>
      <c r="Q1111" s="610"/>
      <c r="R1111" s="614" t="e">
        <v>#N/A</v>
      </c>
      <c r="S1111" s="618"/>
      <c r="T1111" s="623"/>
      <c r="U1111" s="623"/>
      <c r="V1111" s="627" t="e">
        <v>#N/A</v>
      </c>
      <c r="W1111" s="634"/>
      <c r="X1111" s="638"/>
      <c r="Y1111" s="614" t="e">
        <v>#N/A</v>
      </c>
      <c r="Z1111" s="614"/>
      <c r="AA1111" s="618"/>
      <c r="AB1111" s="637"/>
      <c r="AC1111" s="651" t="e">
        <v>#N/A</v>
      </c>
      <c r="AD1111" s="653" t="str">
        <f t="shared" si="34"/>
        <v/>
      </c>
      <c r="AE1111" s="583" t="str">
        <f t="shared" si="35"/>
        <v/>
      </c>
      <c r="AF1111" s="654" t="str">
        <f>IF(O1111="","",'別紙様式3-2（４・５月）'!O1113&amp;'別紙様式3-2（４・５月）'!P1113&amp;'別紙様式3-2（４・５月）'!Q1113&amp;"から"&amp;O1111)</f>
        <v/>
      </c>
      <c r="AG1111" s="654" t="str">
        <f>IF(OR(W1111="",W1111="―"),"",'別紙様式3-2（４・５月）'!O1113&amp;'別紙様式3-2（４・５月）'!P1113&amp;'別紙様式3-2（４・５月）'!Q1113&amp;"から"&amp;W1111)</f>
        <v/>
      </c>
    </row>
    <row r="1112" spans="1:33" ht="24.9" customHeight="1">
      <c r="A1112" s="592">
        <v>1099</v>
      </c>
      <c r="B1112" s="488" t="str">
        <f>IF(基本情報入力シート!C1151="","",基本情報入力シート!C1151)</f>
        <v/>
      </c>
      <c r="C1112" s="488"/>
      <c r="D1112" s="488"/>
      <c r="E1112" s="488"/>
      <c r="F1112" s="488"/>
      <c r="G1112" s="488"/>
      <c r="H1112" s="488"/>
      <c r="I1112" s="488"/>
      <c r="J1112" s="495" t="str">
        <f>IF(基本情報入力シート!M1151="","",基本情報入力シート!M1151)</f>
        <v/>
      </c>
      <c r="K1112" s="495" t="str">
        <f>IF(基本情報入力シート!R1151="","",基本情報入力シート!R1151)</f>
        <v/>
      </c>
      <c r="L1112" s="495" t="str">
        <f>IF(基本情報入力シート!W1151="","",基本情報入力シート!W1151)</f>
        <v/>
      </c>
      <c r="M1112" s="503" t="str">
        <f>IF(基本情報入力シート!X1151="","",基本情報入力シート!X1151)</f>
        <v/>
      </c>
      <c r="N1112" s="513" t="str">
        <f>IF(基本情報入力シート!Y1151="","",基本情報入力シート!Y1151)</f>
        <v/>
      </c>
      <c r="O1112" s="606"/>
      <c r="P1112" s="610"/>
      <c r="Q1112" s="610"/>
      <c r="R1112" s="614" t="e">
        <v>#N/A</v>
      </c>
      <c r="S1112" s="618"/>
      <c r="T1112" s="623"/>
      <c r="U1112" s="623"/>
      <c r="V1112" s="627" t="e">
        <v>#N/A</v>
      </c>
      <c r="W1112" s="634"/>
      <c r="X1112" s="638"/>
      <c r="Y1112" s="614" t="e">
        <v>#N/A</v>
      </c>
      <c r="Z1112" s="614"/>
      <c r="AA1112" s="618"/>
      <c r="AB1112" s="637"/>
      <c r="AC1112" s="651" t="e">
        <v>#N/A</v>
      </c>
      <c r="AD1112" s="653" t="str">
        <f t="shared" si="34"/>
        <v/>
      </c>
      <c r="AE1112" s="583" t="str">
        <f t="shared" si="35"/>
        <v/>
      </c>
      <c r="AF1112" s="654" t="str">
        <f>IF(O1112="","",'別紙様式3-2（４・５月）'!O1114&amp;'別紙様式3-2（４・５月）'!P1114&amp;'別紙様式3-2（４・５月）'!Q1114&amp;"から"&amp;O1112)</f>
        <v/>
      </c>
      <c r="AG1112" s="654" t="str">
        <f>IF(OR(W1112="",W1112="―"),"",'別紙様式3-2（４・５月）'!O1114&amp;'別紙様式3-2（４・５月）'!P1114&amp;'別紙様式3-2（４・５月）'!Q1114&amp;"から"&amp;W1112)</f>
        <v/>
      </c>
    </row>
    <row r="1113" spans="1:33" ht="24.9" customHeight="1">
      <c r="A1113" s="592">
        <v>1100</v>
      </c>
      <c r="B1113" s="488" t="str">
        <f>IF(基本情報入力シート!C1152="","",基本情報入力シート!C1152)</f>
        <v/>
      </c>
      <c r="C1113" s="488"/>
      <c r="D1113" s="488"/>
      <c r="E1113" s="488"/>
      <c r="F1113" s="488"/>
      <c r="G1113" s="488"/>
      <c r="H1113" s="488"/>
      <c r="I1113" s="488"/>
      <c r="J1113" s="495" t="str">
        <f>IF(基本情報入力シート!M1152="","",基本情報入力シート!M1152)</f>
        <v/>
      </c>
      <c r="K1113" s="495" t="str">
        <f>IF(基本情報入力シート!R1152="","",基本情報入力シート!R1152)</f>
        <v/>
      </c>
      <c r="L1113" s="495" t="str">
        <f>IF(基本情報入力シート!W1152="","",基本情報入力シート!W1152)</f>
        <v/>
      </c>
      <c r="M1113" s="503" t="str">
        <f>IF(基本情報入力シート!X1152="","",基本情報入力シート!X1152)</f>
        <v/>
      </c>
      <c r="N1113" s="513" t="str">
        <f>IF(基本情報入力シート!Y1152="","",基本情報入力シート!Y1152)</f>
        <v/>
      </c>
      <c r="O1113" s="606"/>
      <c r="P1113" s="610"/>
      <c r="Q1113" s="610"/>
      <c r="R1113" s="614" t="e">
        <v>#N/A</v>
      </c>
      <c r="S1113" s="618"/>
      <c r="T1113" s="623"/>
      <c r="U1113" s="623"/>
      <c r="V1113" s="627" t="e">
        <v>#N/A</v>
      </c>
      <c r="W1113" s="634"/>
      <c r="X1113" s="638"/>
      <c r="Y1113" s="614" t="e">
        <v>#N/A</v>
      </c>
      <c r="Z1113" s="614"/>
      <c r="AA1113" s="618"/>
      <c r="AB1113" s="637"/>
      <c r="AC1113" s="651" t="e">
        <v>#N/A</v>
      </c>
      <c r="AD1113" s="653" t="str">
        <f t="shared" si="34"/>
        <v/>
      </c>
      <c r="AE1113" s="583" t="str">
        <f t="shared" si="35"/>
        <v/>
      </c>
      <c r="AF1113" s="654" t="str">
        <f>IF(O1113="","",'別紙様式3-2（４・５月）'!O1115&amp;'別紙様式3-2（４・５月）'!P1115&amp;'別紙様式3-2（４・５月）'!Q1115&amp;"から"&amp;O1113)</f>
        <v/>
      </c>
      <c r="AG1113" s="654" t="str">
        <f>IF(OR(W1113="",W1113="―"),"",'別紙様式3-2（４・５月）'!O1115&amp;'別紙様式3-2（４・５月）'!P1115&amp;'別紙様式3-2（４・５月）'!Q1115&amp;"から"&amp;W1113)</f>
        <v/>
      </c>
    </row>
    <row r="1114" spans="1:33" ht="24.9" customHeight="1">
      <c r="A1114" s="592">
        <v>1101</v>
      </c>
      <c r="B1114" s="488" t="str">
        <f>IF(基本情報入力シート!C1153="","",基本情報入力シート!C1153)</f>
        <v/>
      </c>
      <c r="C1114" s="488"/>
      <c r="D1114" s="488"/>
      <c r="E1114" s="488"/>
      <c r="F1114" s="488"/>
      <c r="G1114" s="488"/>
      <c r="H1114" s="488"/>
      <c r="I1114" s="488"/>
      <c r="J1114" s="495" t="str">
        <f>IF(基本情報入力シート!M1153="","",基本情報入力シート!M1153)</f>
        <v/>
      </c>
      <c r="K1114" s="495" t="str">
        <f>IF(基本情報入力シート!R1153="","",基本情報入力シート!R1153)</f>
        <v/>
      </c>
      <c r="L1114" s="495" t="str">
        <f>IF(基本情報入力シート!W1153="","",基本情報入力シート!W1153)</f>
        <v/>
      </c>
      <c r="M1114" s="503" t="str">
        <f>IF(基本情報入力シート!X1153="","",基本情報入力シート!X1153)</f>
        <v/>
      </c>
      <c r="N1114" s="513" t="str">
        <f>IF(基本情報入力シート!Y1153="","",基本情報入力シート!Y1153)</f>
        <v/>
      </c>
      <c r="O1114" s="606"/>
      <c r="P1114" s="610"/>
      <c r="Q1114" s="610"/>
      <c r="R1114" s="614" t="e">
        <v>#N/A</v>
      </c>
      <c r="S1114" s="618"/>
      <c r="T1114" s="623"/>
      <c r="U1114" s="623"/>
      <c r="V1114" s="627" t="e">
        <v>#N/A</v>
      </c>
      <c r="W1114" s="634"/>
      <c r="X1114" s="638"/>
      <c r="Y1114" s="614" t="e">
        <v>#N/A</v>
      </c>
      <c r="Z1114" s="614"/>
      <c r="AA1114" s="618"/>
      <c r="AB1114" s="637"/>
      <c r="AC1114" s="651" t="e">
        <v>#N/A</v>
      </c>
      <c r="AD1114" s="653" t="str">
        <f t="shared" si="34"/>
        <v/>
      </c>
      <c r="AE1114" s="583" t="str">
        <f t="shared" si="35"/>
        <v/>
      </c>
      <c r="AF1114" s="654" t="str">
        <f>IF(O1114="","",'別紙様式3-2（４・５月）'!O1116&amp;'別紙様式3-2（４・５月）'!P1116&amp;'別紙様式3-2（４・５月）'!Q1116&amp;"から"&amp;O1114)</f>
        <v/>
      </c>
      <c r="AG1114" s="654" t="str">
        <f>IF(OR(W1114="",W1114="―"),"",'別紙様式3-2（４・５月）'!O1116&amp;'別紙様式3-2（４・５月）'!P1116&amp;'別紙様式3-2（４・５月）'!Q1116&amp;"から"&amp;W1114)</f>
        <v/>
      </c>
    </row>
    <row r="1115" spans="1:33" ht="24.9" customHeight="1">
      <c r="A1115" s="592">
        <v>1102</v>
      </c>
      <c r="B1115" s="488" t="str">
        <f>IF(基本情報入力シート!C1154="","",基本情報入力シート!C1154)</f>
        <v/>
      </c>
      <c r="C1115" s="488"/>
      <c r="D1115" s="488"/>
      <c r="E1115" s="488"/>
      <c r="F1115" s="488"/>
      <c r="G1115" s="488"/>
      <c r="H1115" s="488"/>
      <c r="I1115" s="488"/>
      <c r="J1115" s="495" t="str">
        <f>IF(基本情報入力シート!M1154="","",基本情報入力シート!M1154)</f>
        <v/>
      </c>
      <c r="K1115" s="495" t="str">
        <f>IF(基本情報入力シート!R1154="","",基本情報入力シート!R1154)</f>
        <v/>
      </c>
      <c r="L1115" s="495" t="str">
        <f>IF(基本情報入力シート!W1154="","",基本情報入力シート!W1154)</f>
        <v/>
      </c>
      <c r="M1115" s="503" t="str">
        <f>IF(基本情報入力シート!X1154="","",基本情報入力シート!X1154)</f>
        <v/>
      </c>
      <c r="N1115" s="513" t="str">
        <f>IF(基本情報入力シート!Y1154="","",基本情報入力シート!Y1154)</f>
        <v/>
      </c>
      <c r="O1115" s="606"/>
      <c r="P1115" s="610"/>
      <c r="Q1115" s="610"/>
      <c r="R1115" s="614" t="e">
        <v>#N/A</v>
      </c>
      <c r="S1115" s="618"/>
      <c r="T1115" s="623"/>
      <c r="U1115" s="623"/>
      <c r="V1115" s="627" t="e">
        <v>#N/A</v>
      </c>
      <c r="W1115" s="634"/>
      <c r="X1115" s="638"/>
      <c r="Y1115" s="614" t="e">
        <v>#N/A</v>
      </c>
      <c r="Z1115" s="614"/>
      <c r="AA1115" s="618"/>
      <c r="AB1115" s="637"/>
      <c r="AC1115" s="651" t="e">
        <v>#N/A</v>
      </c>
      <c r="AD1115" s="653" t="str">
        <f t="shared" si="34"/>
        <v/>
      </c>
      <c r="AE1115" s="583" t="str">
        <f t="shared" si="35"/>
        <v/>
      </c>
      <c r="AF1115" s="654" t="str">
        <f>IF(O1115="","",'別紙様式3-2（４・５月）'!O1117&amp;'別紙様式3-2（４・５月）'!P1117&amp;'別紙様式3-2（４・５月）'!Q1117&amp;"から"&amp;O1115)</f>
        <v/>
      </c>
      <c r="AG1115" s="654" t="str">
        <f>IF(OR(W1115="",W1115="―"),"",'別紙様式3-2（４・５月）'!O1117&amp;'別紙様式3-2（４・５月）'!P1117&amp;'別紙様式3-2（４・５月）'!Q1117&amp;"から"&amp;W1115)</f>
        <v/>
      </c>
    </row>
    <row r="1116" spans="1:33" ht="24.9" customHeight="1">
      <c r="A1116" s="592">
        <v>1103</v>
      </c>
      <c r="B1116" s="488" t="str">
        <f>IF(基本情報入力シート!C1155="","",基本情報入力シート!C1155)</f>
        <v/>
      </c>
      <c r="C1116" s="488"/>
      <c r="D1116" s="488"/>
      <c r="E1116" s="488"/>
      <c r="F1116" s="488"/>
      <c r="G1116" s="488"/>
      <c r="H1116" s="488"/>
      <c r="I1116" s="488"/>
      <c r="J1116" s="495" t="str">
        <f>IF(基本情報入力シート!M1155="","",基本情報入力シート!M1155)</f>
        <v/>
      </c>
      <c r="K1116" s="495" t="str">
        <f>IF(基本情報入力シート!R1155="","",基本情報入力シート!R1155)</f>
        <v/>
      </c>
      <c r="L1116" s="495" t="str">
        <f>IF(基本情報入力シート!W1155="","",基本情報入力シート!W1155)</f>
        <v/>
      </c>
      <c r="M1116" s="503" t="str">
        <f>IF(基本情報入力シート!X1155="","",基本情報入力シート!X1155)</f>
        <v/>
      </c>
      <c r="N1116" s="513" t="str">
        <f>IF(基本情報入力シート!Y1155="","",基本情報入力シート!Y1155)</f>
        <v/>
      </c>
      <c r="O1116" s="606"/>
      <c r="P1116" s="610"/>
      <c r="Q1116" s="610"/>
      <c r="R1116" s="614" t="e">
        <v>#N/A</v>
      </c>
      <c r="S1116" s="618"/>
      <c r="T1116" s="623"/>
      <c r="U1116" s="623"/>
      <c r="V1116" s="627" t="e">
        <v>#N/A</v>
      </c>
      <c r="W1116" s="634"/>
      <c r="X1116" s="638"/>
      <c r="Y1116" s="614" t="e">
        <v>#N/A</v>
      </c>
      <c r="Z1116" s="614"/>
      <c r="AA1116" s="618"/>
      <c r="AB1116" s="637"/>
      <c r="AC1116" s="651" t="e">
        <v>#N/A</v>
      </c>
      <c r="AD1116" s="653" t="str">
        <f t="shared" si="34"/>
        <v/>
      </c>
      <c r="AE1116" s="583" t="str">
        <f t="shared" si="35"/>
        <v/>
      </c>
      <c r="AF1116" s="654" t="str">
        <f>IF(O1116="","",'別紙様式3-2（４・５月）'!O1118&amp;'別紙様式3-2（４・５月）'!P1118&amp;'別紙様式3-2（４・５月）'!Q1118&amp;"から"&amp;O1116)</f>
        <v/>
      </c>
      <c r="AG1116" s="654" t="str">
        <f>IF(OR(W1116="",W1116="―"),"",'別紙様式3-2（４・５月）'!O1118&amp;'別紙様式3-2（４・５月）'!P1118&amp;'別紙様式3-2（４・５月）'!Q1118&amp;"から"&amp;W1116)</f>
        <v/>
      </c>
    </row>
    <row r="1117" spans="1:33" ht="24.9" customHeight="1">
      <c r="A1117" s="592">
        <v>1104</v>
      </c>
      <c r="B1117" s="488" t="str">
        <f>IF(基本情報入力シート!C1156="","",基本情報入力シート!C1156)</f>
        <v/>
      </c>
      <c r="C1117" s="488"/>
      <c r="D1117" s="488"/>
      <c r="E1117" s="488"/>
      <c r="F1117" s="488"/>
      <c r="G1117" s="488"/>
      <c r="H1117" s="488"/>
      <c r="I1117" s="488"/>
      <c r="J1117" s="495" t="str">
        <f>IF(基本情報入力シート!M1156="","",基本情報入力シート!M1156)</f>
        <v/>
      </c>
      <c r="K1117" s="495" t="str">
        <f>IF(基本情報入力シート!R1156="","",基本情報入力シート!R1156)</f>
        <v/>
      </c>
      <c r="L1117" s="495" t="str">
        <f>IF(基本情報入力シート!W1156="","",基本情報入力シート!W1156)</f>
        <v/>
      </c>
      <c r="M1117" s="503" t="str">
        <f>IF(基本情報入力シート!X1156="","",基本情報入力シート!X1156)</f>
        <v/>
      </c>
      <c r="N1117" s="513" t="str">
        <f>IF(基本情報入力シート!Y1156="","",基本情報入力シート!Y1156)</f>
        <v/>
      </c>
      <c r="O1117" s="606"/>
      <c r="P1117" s="610"/>
      <c r="Q1117" s="610"/>
      <c r="R1117" s="614" t="e">
        <v>#N/A</v>
      </c>
      <c r="S1117" s="618"/>
      <c r="T1117" s="623"/>
      <c r="U1117" s="623"/>
      <c r="V1117" s="627" t="e">
        <v>#N/A</v>
      </c>
      <c r="W1117" s="634"/>
      <c r="X1117" s="638"/>
      <c r="Y1117" s="614" t="e">
        <v>#N/A</v>
      </c>
      <c r="Z1117" s="614"/>
      <c r="AA1117" s="618"/>
      <c r="AB1117" s="637"/>
      <c r="AC1117" s="651" t="e">
        <v>#N/A</v>
      </c>
      <c r="AD1117" s="653" t="str">
        <f t="shared" si="34"/>
        <v/>
      </c>
      <c r="AE1117" s="583" t="str">
        <f t="shared" si="35"/>
        <v/>
      </c>
      <c r="AF1117" s="654" t="str">
        <f>IF(O1117="","",'別紙様式3-2（４・５月）'!O1119&amp;'別紙様式3-2（４・５月）'!P1119&amp;'別紙様式3-2（４・５月）'!Q1119&amp;"から"&amp;O1117)</f>
        <v/>
      </c>
      <c r="AG1117" s="654" t="str">
        <f>IF(OR(W1117="",W1117="―"),"",'別紙様式3-2（４・５月）'!O1119&amp;'別紙様式3-2（４・５月）'!P1119&amp;'別紙様式3-2（４・５月）'!Q1119&amp;"から"&amp;W1117)</f>
        <v/>
      </c>
    </row>
    <row r="1118" spans="1:33" ht="24.9" customHeight="1">
      <c r="A1118" s="592">
        <v>1105</v>
      </c>
      <c r="B1118" s="488" t="str">
        <f>IF(基本情報入力シート!C1157="","",基本情報入力シート!C1157)</f>
        <v/>
      </c>
      <c r="C1118" s="488"/>
      <c r="D1118" s="488"/>
      <c r="E1118" s="488"/>
      <c r="F1118" s="488"/>
      <c r="G1118" s="488"/>
      <c r="H1118" s="488"/>
      <c r="I1118" s="488"/>
      <c r="J1118" s="495" t="str">
        <f>IF(基本情報入力シート!M1157="","",基本情報入力シート!M1157)</f>
        <v/>
      </c>
      <c r="K1118" s="495" t="str">
        <f>IF(基本情報入力シート!R1157="","",基本情報入力シート!R1157)</f>
        <v/>
      </c>
      <c r="L1118" s="495" t="str">
        <f>IF(基本情報入力シート!W1157="","",基本情報入力シート!W1157)</f>
        <v/>
      </c>
      <c r="M1118" s="503" t="str">
        <f>IF(基本情報入力シート!X1157="","",基本情報入力シート!X1157)</f>
        <v/>
      </c>
      <c r="N1118" s="513" t="str">
        <f>IF(基本情報入力シート!Y1157="","",基本情報入力シート!Y1157)</f>
        <v/>
      </c>
      <c r="O1118" s="606"/>
      <c r="P1118" s="610"/>
      <c r="Q1118" s="610"/>
      <c r="R1118" s="614" t="e">
        <v>#N/A</v>
      </c>
      <c r="S1118" s="618"/>
      <c r="T1118" s="623"/>
      <c r="U1118" s="623"/>
      <c r="V1118" s="627" t="e">
        <v>#N/A</v>
      </c>
      <c r="W1118" s="634"/>
      <c r="X1118" s="638"/>
      <c r="Y1118" s="614" t="e">
        <v>#N/A</v>
      </c>
      <c r="Z1118" s="614"/>
      <c r="AA1118" s="618"/>
      <c r="AB1118" s="637"/>
      <c r="AC1118" s="651" t="e">
        <v>#N/A</v>
      </c>
      <c r="AD1118" s="653" t="str">
        <f t="shared" si="34"/>
        <v/>
      </c>
      <c r="AE1118" s="583" t="str">
        <f t="shared" si="35"/>
        <v/>
      </c>
      <c r="AF1118" s="654" t="str">
        <f>IF(O1118="","",'別紙様式3-2（４・５月）'!O1120&amp;'別紙様式3-2（４・５月）'!P1120&amp;'別紙様式3-2（４・５月）'!Q1120&amp;"から"&amp;O1118)</f>
        <v/>
      </c>
      <c r="AG1118" s="654" t="str">
        <f>IF(OR(W1118="",W1118="―"),"",'別紙様式3-2（４・５月）'!O1120&amp;'別紙様式3-2（４・５月）'!P1120&amp;'別紙様式3-2（４・５月）'!Q1120&amp;"から"&amp;W1118)</f>
        <v/>
      </c>
    </row>
    <row r="1119" spans="1:33" ht="24.9" customHeight="1">
      <c r="A1119" s="592">
        <v>1106</v>
      </c>
      <c r="B1119" s="488" t="str">
        <f>IF(基本情報入力シート!C1158="","",基本情報入力シート!C1158)</f>
        <v/>
      </c>
      <c r="C1119" s="488"/>
      <c r="D1119" s="488"/>
      <c r="E1119" s="488"/>
      <c r="F1119" s="488"/>
      <c r="G1119" s="488"/>
      <c r="H1119" s="488"/>
      <c r="I1119" s="488"/>
      <c r="J1119" s="495" t="str">
        <f>IF(基本情報入力シート!M1158="","",基本情報入力シート!M1158)</f>
        <v/>
      </c>
      <c r="K1119" s="495" t="str">
        <f>IF(基本情報入力シート!R1158="","",基本情報入力シート!R1158)</f>
        <v/>
      </c>
      <c r="L1119" s="495" t="str">
        <f>IF(基本情報入力シート!W1158="","",基本情報入力シート!W1158)</f>
        <v/>
      </c>
      <c r="M1119" s="503" t="str">
        <f>IF(基本情報入力シート!X1158="","",基本情報入力シート!X1158)</f>
        <v/>
      </c>
      <c r="N1119" s="513" t="str">
        <f>IF(基本情報入力シート!Y1158="","",基本情報入力シート!Y1158)</f>
        <v/>
      </c>
      <c r="O1119" s="606"/>
      <c r="P1119" s="610"/>
      <c r="Q1119" s="610"/>
      <c r="R1119" s="614" t="e">
        <v>#N/A</v>
      </c>
      <c r="S1119" s="618"/>
      <c r="T1119" s="623"/>
      <c r="U1119" s="623"/>
      <c r="V1119" s="627" t="e">
        <v>#N/A</v>
      </c>
      <c r="W1119" s="634"/>
      <c r="X1119" s="638"/>
      <c r="Y1119" s="614" t="e">
        <v>#N/A</v>
      </c>
      <c r="Z1119" s="614"/>
      <c r="AA1119" s="618"/>
      <c r="AB1119" s="637"/>
      <c r="AC1119" s="651" t="e">
        <v>#N/A</v>
      </c>
      <c r="AD1119" s="653" t="str">
        <f t="shared" si="34"/>
        <v/>
      </c>
      <c r="AE1119" s="583" t="str">
        <f t="shared" si="35"/>
        <v/>
      </c>
      <c r="AF1119" s="654" t="str">
        <f>IF(O1119="","",'別紙様式3-2（４・５月）'!O1121&amp;'別紙様式3-2（４・５月）'!P1121&amp;'別紙様式3-2（４・５月）'!Q1121&amp;"から"&amp;O1119)</f>
        <v/>
      </c>
      <c r="AG1119" s="654" t="str">
        <f>IF(OR(W1119="",W1119="―"),"",'別紙様式3-2（４・５月）'!O1121&amp;'別紙様式3-2（４・５月）'!P1121&amp;'別紙様式3-2（４・５月）'!Q1121&amp;"から"&amp;W1119)</f>
        <v/>
      </c>
    </row>
    <row r="1120" spans="1:33" ht="24.9" customHeight="1">
      <c r="A1120" s="592">
        <v>1107</v>
      </c>
      <c r="B1120" s="488" t="str">
        <f>IF(基本情報入力シート!C1159="","",基本情報入力シート!C1159)</f>
        <v/>
      </c>
      <c r="C1120" s="488"/>
      <c r="D1120" s="488"/>
      <c r="E1120" s="488"/>
      <c r="F1120" s="488"/>
      <c r="G1120" s="488"/>
      <c r="H1120" s="488"/>
      <c r="I1120" s="488"/>
      <c r="J1120" s="495" t="str">
        <f>IF(基本情報入力シート!M1159="","",基本情報入力シート!M1159)</f>
        <v/>
      </c>
      <c r="K1120" s="495" t="str">
        <f>IF(基本情報入力シート!R1159="","",基本情報入力シート!R1159)</f>
        <v/>
      </c>
      <c r="L1120" s="495" t="str">
        <f>IF(基本情報入力シート!W1159="","",基本情報入力シート!W1159)</f>
        <v/>
      </c>
      <c r="M1120" s="503" t="str">
        <f>IF(基本情報入力シート!X1159="","",基本情報入力シート!X1159)</f>
        <v/>
      </c>
      <c r="N1120" s="513" t="str">
        <f>IF(基本情報入力シート!Y1159="","",基本情報入力シート!Y1159)</f>
        <v/>
      </c>
      <c r="O1120" s="606"/>
      <c r="P1120" s="610"/>
      <c r="Q1120" s="610"/>
      <c r="R1120" s="614" t="e">
        <v>#N/A</v>
      </c>
      <c r="S1120" s="618"/>
      <c r="T1120" s="623"/>
      <c r="U1120" s="623"/>
      <c r="V1120" s="627" t="e">
        <v>#N/A</v>
      </c>
      <c r="W1120" s="634"/>
      <c r="X1120" s="638"/>
      <c r="Y1120" s="614" t="e">
        <v>#N/A</v>
      </c>
      <c r="Z1120" s="614"/>
      <c r="AA1120" s="618"/>
      <c r="AB1120" s="637"/>
      <c r="AC1120" s="651" t="e">
        <v>#N/A</v>
      </c>
      <c r="AD1120" s="653" t="str">
        <f t="shared" si="34"/>
        <v/>
      </c>
      <c r="AE1120" s="583" t="str">
        <f t="shared" si="35"/>
        <v/>
      </c>
      <c r="AF1120" s="654" t="str">
        <f>IF(O1120="","",'別紙様式3-2（４・５月）'!O1122&amp;'別紙様式3-2（４・５月）'!P1122&amp;'別紙様式3-2（４・５月）'!Q1122&amp;"から"&amp;O1120)</f>
        <v/>
      </c>
      <c r="AG1120" s="654" t="str">
        <f>IF(OR(W1120="",W1120="―"),"",'別紙様式3-2（４・５月）'!O1122&amp;'別紙様式3-2（４・５月）'!P1122&amp;'別紙様式3-2（４・５月）'!Q1122&amp;"から"&amp;W1120)</f>
        <v/>
      </c>
    </row>
    <row r="1121" spans="1:33" ht="24.9" customHeight="1">
      <c r="A1121" s="592">
        <v>1108</v>
      </c>
      <c r="B1121" s="488" t="str">
        <f>IF(基本情報入力シート!C1160="","",基本情報入力シート!C1160)</f>
        <v/>
      </c>
      <c r="C1121" s="488"/>
      <c r="D1121" s="488"/>
      <c r="E1121" s="488"/>
      <c r="F1121" s="488"/>
      <c r="G1121" s="488"/>
      <c r="H1121" s="488"/>
      <c r="I1121" s="488"/>
      <c r="J1121" s="495" t="str">
        <f>IF(基本情報入力シート!M1160="","",基本情報入力シート!M1160)</f>
        <v/>
      </c>
      <c r="K1121" s="495" t="str">
        <f>IF(基本情報入力シート!R1160="","",基本情報入力シート!R1160)</f>
        <v/>
      </c>
      <c r="L1121" s="495" t="str">
        <f>IF(基本情報入力シート!W1160="","",基本情報入力シート!W1160)</f>
        <v/>
      </c>
      <c r="M1121" s="503" t="str">
        <f>IF(基本情報入力シート!X1160="","",基本情報入力シート!X1160)</f>
        <v/>
      </c>
      <c r="N1121" s="513" t="str">
        <f>IF(基本情報入力シート!Y1160="","",基本情報入力シート!Y1160)</f>
        <v/>
      </c>
      <c r="O1121" s="606"/>
      <c r="P1121" s="610"/>
      <c r="Q1121" s="610"/>
      <c r="R1121" s="614" t="e">
        <v>#N/A</v>
      </c>
      <c r="S1121" s="618"/>
      <c r="T1121" s="623"/>
      <c r="U1121" s="623"/>
      <c r="V1121" s="627" t="e">
        <v>#N/A</v>
      </c>
      <c r="W1121" s="634"/>
      <c r="X1121" s="638"/>
      <c r="Y1121" s="614" t="e">
        <v>#N/A</v>
      </c>
      <c r="Z1121" s="614"/>
      <c r="AA1121" s="618"/>
      <c r="AB1121" s="637"/>
      <c r="AC1121" s="651" t="e">
        <v>#N/A</v>
      </c>
      <c r="AD1121" s="653" t="str">
        <f t="shared" si="34"/>
        <v/>
      </c>
      <c r="AE1121" s="583" t="str">
        <f t="shared" si="35"/>
        <v/>
      </c>
      <c r="AF1121" s="654" t="str">
        <f>IF(O1121="","",'別紙様式3-2（４・５月）'!O1123&amp;'別紙様式3-2（４・５月）'!P1123&amp;'別紙様式3-2（４・５月）'!Q1123&amp;"から"&amp;O1121)</f>
        <v/>
      </c>
      <c r="AG1121" s="654" t="str">
        <f>IF(OR(W1121="",W1121="―"),"",'別紙様式3-2（４・５月）'!O1123&amp;'別紙様式3-2（４・５月）'!P1123&amp;'別紙様式3-2（４・５月）'!Q1123&amp;"から"&amp;W1121)</f>
        <v/>
      </c>
    </row>
    <row r="1122" spans="1:33" ht="24.9" customHeight="1">
      <c r="A1122" s="592">
        <v>1109</v>
      </c>
      <c r="B1122" s="488" t="str">
        <f>IF(基本情報入力シート!C1161="","",基本情報入力シート!C1161)</f>
        <v/>
      </c>
      <c r="C1122" s="488"/>
      <c r="D1122" s="488"/>
      <c r="E1122" s="488"/>
      <c r="F1122" s="488"/>
      <c r="G1122" s="488"/>
      <c r="H1122" s="488"/>
      <c r="I1122" s="488"/>
      <c r="J1122" s="495" t="str">
        <f>IF(基本情報入力シート!M1161="","",基本情報入力シート!M1161)</f>
        <v/>
      </c>
      <c r="K1122" s="495" t="str">
        <f>IF(基本情報入力シート!R1161="","",基本情報入力シート!R1161)</f>
        <v/>
      </c>
      <c r="L1122" s="495" t="str">
        <f>IF(基本情報入力シート!W1161="","",基本情報入力シート!W1161)</f>
        <v/>
      </c>
      <c r="M1122" s="503" t="str">
        <f>IF(基本情報入力シート!X1161="","",基本情報入力シート!X1161)</f>
        <v/>
      </c>
      <c r="N1122" s="513" t="str">
        <f>IF(基本情報入力シート!Y1161="","",基本情報入力シート!Y1161)</f>
        <v/>
      </c>
      <c r="O1122" s="606"/>
      <c r="P1122" s="610"/>
      <c r="Q1122" s="610"/>
      <c r="R1122" s="614" t="e">
        <v>#N/A</v>
      </c>
      <c r="S1122" s="618"/>
      <c r="T1122" s="623"/>
      <c r="U1122" s="623"/>
      <c r="V1122" s="627" t="e">
        <v>#N/A</v>
      </c>
      <c r="W1122" s="634"/>
      <c r="X1122" s="638"/>
      <c r="Y1122" s="614" t="e">
        <v>#N/A</v>
      </c>
      <c r="Z1122" s="614"/>
      <c r="AA1122" s="618"/>
      <c r="AB1122" s="637"/>
      <c r="AC1122" s="651" t="e">
        <v>#N/A</v>
      </c>
      <c r="AD1122" s="653" t="str">
        <f t="shared" si="34"/>
        <v/>
      </c>
      <c r="AE1122" s="583" t="str">
        <f t="shared" si="35"/>
        <v/>
      </c>
      <c r="AF1122" s="654" t="str">
        <f>IF(O1122="","",'別紙様式3-2（４・５月）'!O1124&amp;'別紙様式3-2（４・５月）'!P1124&amp;'別紙様式3-2（４・５月）'!Q1124&amp;"から"&amp;O1122)</f>
        <v/>
      </c>
      <c r="AG1122" s="654" t="str">
        <f>IF(OR(W1122="",W1122="―"),"",'別紙様式3-2（４・５月）'!O1124&amp;'別紙様式3-2（４・５月）'!P1124&amp;'別紙様式3-2（４・５月）'!Q1124&amp;"から"&amp;W1122)</f>
        <v/>
      </c>
    </row>
    <row r="1123" spans="1:33" ht="24.9" customHeight="1">
      <c r="A1123" s="592">
        <v>1110</v>
      </c>
      <c r="B1123" s="488" t="str">
        <f>IF(基本情報入力シート!C1162="","",基本情報入力シート!C1162)</f>
        <v/>
      </c>
      <c r="C1123" s="488"/>
      <c r="D1123" s="488"/>
      <c r="E1123" s="488"/>
      <c r="F1123" s="488"/>
      <c r="G1123" s="488"/>
      <c r="H1123" s="488"/>
      <c r="I1123" s="488"/>
      <c r="J1123" s="495" t="str">
        <f>IF(基本情報入力シート!M1162="","",基本情報入力シート!M1162)</f>
        <v/>
      </c>
      <c r="K1123" s="495" t="str">
        <f>IF(基本情報入力シート!R1162="","",基本情報入力シート!R1162)</f>
        <v/>
      </c>
      <c r="L1123" s="495" t="str">
        <f>IF(基本情報入力シート!W1162="","",基本情報入力シート!W1162)</f>
        <v/>
      </c>
      <c r="M1123" s="503" t="str">
        <f>IF(基本情報入力シート!X1162="","",基本情報入力シート!X1162)</f>
        <v/>
      </c>
      <c r="N1123" s="513" t="str">
        <f>IF(基本情報入力シート!Y1162="","",基本情報入力シート!Y1162)</f>
        <v/>
      </c>
      <c r="O1123" s="606"/>
      <c r="P1123" s="610"/>
      <c r="Q1123" s="610"/>
      <c r="R1123" s="614" t="e">
        <v>#N/A</v>
      </c>
      <c r="S1123" s="618"/>
      <c r="T1123" s="623"/>
      <c r="U1123" s="623"/>
      <c r="V1123" s="627" t="e">
        <v>#N/A</v>
      </c>
      <c r="W1123" s="634"/>
      <c r="X1123" s="638"/>
      <c r="Y1123" s="614" t="e">
        <v>#N/A</v>
      </c>
      <c r="Z1123" s="614"/>
      <c r="AA1123" s="618"/>
      <c r="AB1123" s="637"/>
      <c r="AC1123" s="651" t="e">
        <v>#N/A</v>
      </c>
      <c r="AD1123" s="653" t="str">
        <f t="shared" si="34"/>
        <v/>
      </c>
      <c r="AE1123" s="583" t="str">
        <f t="shared" si="35"/>
        <v/>
      </c>
      <c r="AF1123" s="654" t="str">
        <f>IF(O1123="","",'別紙様式3-2（４・５月）'!O1125&amp;'別紙様式3-2（４・５月）'!P1125&amp;'別紙様式3-2（４・５月）'!Q1125&amp;"から"&amp;O1123)</f>
        <v/>
      </c>
      <c r="AG1123" s="654" t="str">
        <f>IF(OR(W1123="",W1123="―"),"",'別紙様式3-2（４・５月）'!O1125&amp;'別紙様式3-2（４・５月）'!P1125&amp;'別紙様式3-2（４・５月）'!Q1125&amp;"から"&amp;W1123)</f>
        <v/>
      </c>
    </row>
    <row r="1124" spans="1:33" ht="24.9" customHeight="1">
      <c r="A1124" s="592">
        <v>1111</v>
      </c>
      <c r="B1124" s="488" t="str">
        <f>IF(基本情報入力シート!C1163="","",基本情報入力シート!C1163)</f>
        <v/>
      </c>
      <c r="C1124" s="488"/>
      <c r="D1124" s="488"/>
      <c r="E1124" s="488"/>
      <c r="F1124" s="488"/>
      <c r="G1124" s="488"/>
      <c r="H1124" s="488"/>
      <c r="I1124" s="488"/>
      <c r="J1124" s="495" t="str">
        <f>IF(基本情報入力シート!M1163="","",基本情報入力シート!M1163)</f>
        <v/>
      </c>
      <c r="K1124" s="495" t="str">
        <f>IF(基本情報入力シート!R1163="","",基本情報入力シート!R1163)</f>
        <v/>
      </c>
      <c r="L1124" s="495" t="str">
        <f>IF(基本情報入力シート!W1163="","",基本情報入力シート!W1163)</f>
        <v/>
      </c>
      <c r="M1124" s="503" t="str">
        <f>IF(基本情報入力シート!X1163="","",基本情報入力シート!X1163)</f>
        <v/>
      </c>
      <c r="N1124" s="513" t="str">
        <f>IF(基本情報入力シート!Y1163="","",基本情報入力シート!Y1163)</f>
        <v/>
      </c>
      <c r="O1124" s="606"/>
      <c r="P1124" s="610"/>
      <c r="Q1124" s="610"/>
      <c r="R1124" s="614" t="e">
        <v>#N/A</v>
      </c>
      <c r="S1124" s="618"/>
      <c r="T1124" s="623"/>
      <c r="U1124" s="623"/>
      <c r="V1124" s="627" t="e">
        <v>#N/A</v>
      </c>
      <c r="W1124" s="634"/>
      <c r="X1124" s="638"/>
      <c r="Y1124" s="614" t="e">
        <v>#N/A</v>
      </c>
      <c r="Z1124" s="614"/>
      <c r="AA1124" s="618"/>
      <c r="AB1124" s="637"/>
      <c r="AC1124" s="651" t="e">
        <v>#N/A</v>
      </c>
      <c r="AD1124" s="653" t="str">
        <f t="shared" si="34"/>
        <v/>
      </c>
      <c r="AE1124" s="583" t="str">
        <f t="shared" si="35"/>
        <v/>
      </c>
      <c r="AF1124" s="654" t="str">
        <f>IF(O1124="","",'別紙様式3-2（４・５月）'!O1126&amp;'別紙様式3-2（４・５月）'!P1126&amp;'別紙様式3-2（４・５月）'!Q1126&amp;"から"&amp;O1124)</f>
        <v/>
      </c>
      <c r="AG1124" s="654" t="str">
        <f>IF(OR(W1124="",W1124="―"),"",'別紙様式3-2（４・５月）'!O1126&amp;'別紙様式3-2（４・５月）'!P1126&amp;'別紙様式3-2（４・５月）'!Q1126&amp;"から"&amp;W1124)</f>
        <v/>
      </c>
    </row>
    <row r="1125" spans="1:33" ht="24.9" customHeight="1">
      <c r="A1125" s="592">
        <v>1112</v>
      </c>
      <c r="B1125" s="488" t="str">
        <f>IF(基本情報入力シート!C1164="","",基本情報入力シート!C1164)</f>
        <v/>
      </c>
      <c r="C1125" s="488"/>
      <c r="D1125" s="488"/>
      <c r="E1125" s="488"/>
      <c r="F1125" s="488"/>
      <c r="G1125" s="488"/>
      <c r="H1125" s="488"/>
      <c r="I1125" s="488"/>
      <c r="J1125" s="495" t="str">
        <f>IF(基本情報入力シート!M1164="","",基本情報入力シート!M1164)</f>
        <v/>
      </c>
      <c r="K1125" s="495" t="str">
        <f>IF(基本情報入力シート!R1164="","",基本情報入力シート!R1164)</f>
        <v/>
      </c>
      <c r="L1125" s="495" t="str">
        <f>IF(基本情報入力シート!W1164="","",基本情報入力シート!W1164)</f>
        <v/>
      </c>
      <c r="M1125" s="503" t="str">
        <f>IF(基本情報入力シート!X1164="","",基本情報入力シート!X1164)</f>
        <v/>
      </c>
      <c r="N1125" s="513" t="str">
        <f>IF(基本情報入力シート!Y1164="","",基本情報入力シート!Y1164)</f>
        <v/>
      </c>
      <c r="O1125" s="606"/>
      <c r="P1125" s="610"/>
      <c r="Q1125" s="610"/>
      <c r="R1125" s="614" t="e">
        <v>#N/A</v>
      </c>
      <c r="S1125" s="618"/>
      <c r="T1125" s="623"/>
      <c r="U1125" s="623"/>
      <c r="V1125" s="627" t="e">
        <v>#N/A</v>
      </c>
      <c r="W1125" s="634"/>
      <c r="X1125" s="638"/>
      <c r="Y1125" s="614" t="e">
        <v>#N/A</v>
      </c>
      <c r="Z1125" s="614"/>
      <c r="AA1125" s="618"/>
      <c r="AB1125" s="637"/>
      <c r="AC1125" s="651" t="e">
        <v>#N/A</v>
      </c>
      <c r="AD1125" s="653" t="str">
        <f t="shared" si="34"/>
        <v/>
      </c>
      <c r="AE1125" s="583" t="str">
        <f t="shared" si="35"/>
        <v/>
      </c>
      <c r="AF1125" s="654" t="str">
        <f>IF(O1125="","",'別紙様式3-2（４・５月）'!O1127&amp;'別紙様式3-2（４・５月）'!P1127&amp;'別紙様式3-2（４・５月）'!Q1127&amp;"から"&amp;O1125)</f>
        <v/>
      </c>
      <c r="AG1125" s="654" t="str">
        <f>IF(OR(W1125="",W1125="―"),"",'別紙様式3-2（４・５月）'!O1127&amp;'別紙様式3-2（４・５月）'!P1127&amp;'別紙様式3-2（４・５月）'!Q1127&amp;"から"&amp;W1125)</f>
        <v/>
      </c>
    </row>
    <row r="1126" spans="1:33" ht="24.9" customHeight="1">
      <c r="A1126" s="592">
        <v>1113</v>
      </c>
      <c r="B1126" s="488" t="str">
        <f>IF(基本情報入力シート!C1165="","",基本情報入力シート!C1165)</f>
        <v/>
      </c>
      <c r="C1126" s="488"/>
      <c r="D1126" s="488"/>
      <c r="E1126" s="488"/>
      <c r="F1126" s="488"/>
      <c r="G1126" s="488"/>
      <c r="H1126" s="488"/>
      <c r="I1126" s="488"/>
      <c r="J1126" s="495" t="str">
        <f>IF(基本情報入力シート!M1165="","",基本情報入力シート!M1165)</f>
        <v/>
      </c>
      <c r="K1126" s="495" t="str">
        <f>IF(基本情報入力シート!R1165="","",基本情報入力シート!R1165)</f>
        <v/>
      </c>
      <c r="L1126" s="495" t="str">
        <f>IF(基本情報入力シート!W1165="","",基本情報入力シート!W1165)</f>
        <v/>
      </c>
      <c r="M1126" s="503" t="str">
        <f>IF(基本情報入力シート!X1165="","",基本情報入力シート!X1165)</f>
        <v/>
      </c>
      <c r="N1126" s="513" t="str">
        <f>IF(基本情報入力シート!Y1165="","",基本情報入力シート!Y1165)</f>
        <v/>
      </c>
      <c r="O1126" s="606"/>
      <c r="P1126" s="610"/>
      <c r="Q1126" s="610"/>
      <c r="R1126" s="614" t="e">
        <v>#N/A</v>
      </c>
      <c r="S1126" s="618"/>
      <c r="T1126" s="623"/>
      <c r="U1126" s="623"/>
      <c r="V1126" s="627" t="e">
        <v>#N/A</v>
      </c>
      <c r="W1126" s="634"/>
      <c r="X1126" s="638"/>
      <c r="Y1126" s="614" t="e">
        <v>#N/A</v>
      </c>
      <c r="Z1126" s="614"/>
      <c r="AA1126" s="618"/>
      <c r="AB1126" s="637"/>
      <c r="AC1126" s="651" t="e">
        <v>#N/A</v>
      </c>
      <c r="AD1126" s="653" t="str">
        <f t="shared" si="34"/>
        <v/>
      </c>
      <c r="AE1126" s="583" t="str">
        <f t="shared" si="35"/>
        <v/>
      </c>
      <c r="AF1126" s="654" t="str">
        <f>IF(O1126="","",'別紙様式3-2（４・５月）'!O1128&amp;'別紙様式3-2（４・５月）'!P1128&amp;'別紙様式3-2（４・５月）'!Q1128&amp;"から"&amp;O1126)</f>
        <v/>
      </c>
      <c r="AG1126" s="654" t="str">
        <f>IF(OR(W1126="",W1126="―"),"",'別紙様式3-2（４・５月）'!O1128&amp;'別紙様式3-2（４・５月）'!P1128&amp;'別紙様式3-2（４・５月）'!Q1128&amp;"から"&amp;W1126)</f>
        <v/>
      </c>
    </row>
    <row r="1127" spans="1:33" ht="24.9" customHeight="1">
      <c r="A1127" s="592">
        <v>1114</v>
      </c>
      <c r="B1127" s="488" t="str">
        <f>IF(基本情報入力シート!C1166="","",基本情報入力シート!C1166)</f>
        <v/>
      </c>
      <c r="C1127" s="488"/>
      <c r="D1127" s="488"/>
      <c r="E1127" s="488"/>
      <c r="F1127" s="488"/>
      <c r="G1127" s="488"/>
      <c r="H1127" s="488"/>
      <c r="I1127" s="488"/>
      <c r="J1127" s="495" t="str">
        <f>IF(基本情報入力シート!M1166="","",基本情報入力シート!M1166)</f>
        <v/>
      </c>
      <c r="K1127" s="495" t="str">
        <f>IF(基本情報入力シート!R1166="","",基本情報入力シート!R1166)</f>
        <v/>
      </c>
      <c r="L1127" s="495" t="str">
        <f>IF(基本情報入力シート!W1166="","",基本情報入力シート!W1166)</f>
        <v/>
      </c>
      <c r="M1127" s="503" t="str">
        <f>IF(基本情報入力シート!X1166="","",基本情報入力シート!X1166)</f>
        <v/>
      </c>
      <c r="N1127" s="513" t="str">
        <f>IF(基本情報入力シート!Y1166="","",基本情報入力シート!Y1166)</f>
        <v/>
      </c>
      <c r="O1127" s="606"/>
      <c r="P1127" s="610"/>
      <c r="Q1127" s="610"/>
      <c r="R1127" s="614" t="e">
        <v>#N/A</v>
      </c>
      <c r="S1127" s="618"/>
      <c r="T1127" s="623"/>
      <c r="U1127" s="623"/>
      <c r="V1127" s="627" t="e">
        <v>#N/A</v>
      </c>
      <c r="W1127" s="634"/>
      <c r="X1127" s="638"/>
      <c r="Y1127" s="614" t="e">
        <v>#N/A</v>
      </c>
      <c r="Z1127" s="614"/>
      <c r="AA1127" s="618"/>
      <c r="AB1127" s="637"/>
      <c r="AC1127" s="651" t="e">
        <v>#N/A</v>
      </c>
      <c r="AD1127" s="653" t="str">
        <f t="shared" si="34"/>
        <v/>
      </c>
      <c r="AE1127" s="583" t="str">
        <f t="shared" si="35"/>
        <v/>
      </c>
      <c r="AF1127" s="654" t="str">
        <f>IF(O1127="","",'別紙様式3-2（４・５月）'!O1129&amp;'別紙様式3-2（４・５月）'!P1129&amp;'別紙様式3-2（４・５月）'!Q1129&amp;"から"&amp;O1127)</f>
        <v/>
      </c>
      <c r="AG1127" s="654" t="str">
        <f>IF(OR(W1127="",W1127="―"),"",'別紙様式3-2（４・５月）'!O1129&amp;'別紙様式3-2（４・５月）'!P1129&amp;'別紙様式3-2（４・５月）'!Q1129&amp;"から"&amp;W1127)</f>
        <v/>
      </c>
    </row>
    <row r="1128" spans="1:33" ht="24.9" customHeight="1">
      <c r="A1128" s="592">
        <v>1115</v>
      </c>
      <c r="B1128" s="488" t="str">
        <f>IF(基本情報入力シート!C1167="","",基本情報入力シート!C1167)</f>
        <v/>
      </c>
      <c r="C1128" s="488"/>
      <c r="D1128" s="488"/>
      <c r="E1128" s="488"/>
      <c r="F1128" s="488"/>
      <c r="G1128" s="488"/>
      <c r="H1128" s="488"/>
      <c r="I1128" s="488"/>
      <c r="J1128" s="495" t="str">
        <f>IF(基本情報入力シート!M1167="","",基本情報入力シート!M1167)</f>
        <v/>
      </c>
      <c r="K1128" s="495" t="str">
        <f>IF(基本情報入力シート!R1167="","",基本情報入力シート!R1167)</f>
        <v/>
      </c>
      <c r="L1128" s="495" t="str">
        <f>IF(基本情報入力シート!W1167="","",基本情報入力シート!W1167)</f>
        <v/>
      </c>
      <c r="M1128" s="503" t="str">
        <f>IF(基本情報入力シート!X1167="","",基本情報入力シート!X1167)</f>
        <v/>
      </c>
      <c r="N1128" s="513" t="str">
        <f>IF(基本情報入力シート!Y1167="","",基本情報入力シート!Y1167)</f>
        <v/>
      </c>
      <c r="O1128" s="606"/>
      <c r="P1128" s="610"/>
      <c r="Q1128" s="610"/>
      <c r="R1128" s="614" t="e">
        <v>#N/A</v>
      </c>
      <c r="S1128" s="618"/>
      <c r="T1128" s="623"/>
      <c r="U1128" s="623"/>
      <c r="V1128" s="627" t="e">
        <v>#N/A</v>
      </c>
      <c r="W1128" s="634"/>
      <c r="X1128" s="638"/>
      <c r="Y1128" s="614" t="e">
        <v>#N/A</v>
      </c>
      <c r="Z1128" s="614"/>
      <c r="AA1128" s="618"/>
      <c r="AB1128" s="637"/>
      <c r="AC1128" s="651" t="e">
        <v>#N/A</v>
      </c>
      <c r="AD1128" s="653" t="str">
        <f t="shared" si="34"/>
        <v/>
      </c>
      <c r="AE1128" s="583" t="str">
        <f t="shared" si="35"/>
        <v/>
      </c>
      <c r="AF1128" s="654" t="str">
        <f>IF(O1128="","",'別紙様式3-2（４・５月）'!O1130&amp;'別紙様式3-2（４・５月）'!P1130&amp;'別紙様式3-2（４・５月）'!Q1130&amp;"から"&amp;O1128)</f>
        <v/>
      </c>
      <c r="AG1128" s="654" t="str">
        <f>IF(OR(W1128="",W1128="―"),"",'別紙様式3-2（４・５月）'!O1130&amp;'別紙様式3-2（４・５月）'!P1130&amp;'別紙様式3-2（４・５月）'!Q1130&amp;"から"&amp;W1128)</f>
        <v/>
      </c>
    </row>
    <row r="1129" spans="1:33" ht="24.9" customHeight="1">
      <c r="A1129" s="592">
        <v>1116</v>
      </c>
      <c r="B1129" s="488" t="str">
        <f>IF(基本情報入力シート!C1168="","",基本情報入力シート!C1168)</f>
        <v/>
      </c>
      <c r="C1129" s="488"/>
      <c r="D1129" s="488"/>
      <c r="E1129" s="488"/>
      <c r="F1129" s="488"/>
      <c r="G1129" s="488"/>
      <c r="H1129" s="488"/>
      <c r="I1129" s="488"/>
      <c r="J1129" s="495" t="str">
        <f>IF(基本情報入力シート!M1168="","",基本情報入力シート!M1168)</f>
        <v/>
      </c>
      <c r="K1129" s="495" t="str">
        <f>IF(基本情報入力シート!R1168="","",基本情報入力シート!R1168)</f>
        <v/>
      </c>
      <c r="L1129" s="495" t="str">
        <f>IF(基本情報入力シート!W1168="","",基本情報入力シート!W1168)</f>
        <v/>
      </c>
      <c r="M1129" s="503" t="str">
        <f>IF(基本情報入力シート!X1168="","",基本情報入力シート!X1168)</f>
        <v/>
      </c>
      <c r="N1129" s="513" t="str">
        <f>IF(基本情報入力シート!Y1168="","",基本情報入力シート!Y1168)</f>
        <v/>
      </c>
      <c r="O1129" s="606"/>
      <c r="P1129" s="610"/>
      <c r="Q1129" s="610"/>
      <c r="R1129" s="614" t="e">
        <v>#N/A</v>
      </c>
      <c r="S1129" s="618"/>
      <c r="T1129" s="623"/>
      <c r="U1129" s="623"/>
      <c r="V1129" s="627" t="e">
        <v>#N/A</v>
      </c>
      <c r="W1129" s="634"/>
      <c r="X1129" s="638"/>
      <c r="Y1129" s="614" t="e">
        <v>#N/A</v>
      </c>
      <c r="Z1129" s="614"/>
      <c r="AA1129" s="618"/>
      <c r="AB1129" s="637"/>
      <c r="AC1129" s="651" t="e">
        <v>#N/A</v>
      </c>
      <c r="AD1129" s="653" t="str">
        <f t="shared" si="34"/>
        <v/>
      </c>
      <c r="AE1129" s="583" t="str">
        <f t="shared" si="35"/>
        <v/>
      </c>
      <c r="AF1129" s="654" t="str">
        <f>IF(O1129="","",'別紙様式3-2（４・５月）'!O1131&amp;'別紙様式3-2（４・５月）'!P1131&amp;'別紙様式3-2（４・５月）'!Q1131&amp;"から"&amp;O1129)</f>
        <v/>
      </c>
      <c r="AG1129" s="654" t="str">
        <f>IF(OR(W1129="",W1129="―"),"",'別紙様式3-2（４・５月）'!O1131&amp;'別紙様式3-2（４・５月）'!P1131&amp;'別紙様式3-2（４・５月）'!Q1131&amp;"から"&amp;W1129)</f>
        <v/>
      </c>
    </row>
    <row r="1130" spans="1:33" ht="24.9" customHeight="1">
      <c r="A1130" s="592">
        <v>1117</v>
      </c>
      <c r="B1130" s="488" t="str">
        <f>IF(基本情報入力シート!C1169="","",基本情報入力シート!C1169)</f>
        <v/>
      </c>
      <c r="C1130" s="488"/>
      <c r="D1130" s="488"/>
      <c r="E1130" s="488"/>
      <c r="F1130" s="488"/>
      <c r="G1130" s="488"/>
      <c r="H1130" s="488"/>
      <c r="I1130" s="488"/>
      <c r="J1130" s="495" t="str">
        <f>IF(基本情報入力シート!M1169="","",基本情報入力シート!M1169)</f>
        <v/>
      </c>
      <c r="K1130" s="495" t="str">
        <f>IF(基本情報入力シート!R1169="","",基本情報入力シート!R1169)</f>
        <v/>
      </c>
      <c r="L1130" s="495" t="str">
        <f>IF(基本情報入力シート!W1169="","",基本情報入力シート!W1169)</f>
        <v/>
      </c>
      <c r="M1130" s="503" t="str">
        <f>IF(基本情報入力シート!X1169="","",基本情報入力シート!X1169)</f>
        <v/>
      </c>
      <c r="N1130" s="513" t="str">
        <f>IF(基本情報入力シート!Y1169="","",基本情報入力シート!Y1169)</f>
        <v/>
      </c>
      <c r="O1130" s="606"/>
      <c r="P1130" s="610"/>
      <c r="Q1130" s="610"/>
      <c r="R1130" s="614" t="e">
        <v>#N/A</v>
      </c>
      <c r="S1130" s="618"/>
      <c r="T1130" s="623"/>
      <c r="U1130" s="623"/>
      <c r="V1130" s="627" t="e">
        <v>#N/A</v>
      </c>
      <c r="W1130" s="634"/>
      <c r="X1130" s="638"/>
      <c r="Y1130" s="614" t="e">
        <v>#N/A</v>
      </c>
      <c r="Z1130" s="614"/>
      <c r="AA1130" s="618"/>
      <c r="AB1130" s="637"/>
      <c r="AC1130" s="651" t="e">
        <v>#N/A</v>
      </c>
      <c r="AD1130" s="653" t="str">
        <f t="shared" si="34"/>
        <v/>
      </c>
      <c r="AE1130" s="583" t="str">
        <f t="shared" si="35"/>
        <v/>
      </c>
      <c r="AF1130" s="654" t="str">
        <f>IF(O1130="","",'別紙様式3-2（４・５月）'!O1132&amp;'別紙様式3-2（４・５月）'!P1132&amp;'別紙様式3-2（４・５月）'!Q1132&amp;"から"&amp;O1130)</f>
        <v/>
      </c>
      <c r="AG1130" s="654" t="str">
        <f>IF(OR(W1130="",W1130="―"),"",'別紙様式3-2（４・５月）'!O1132&amp;'別紙様式3-2（４・５月）'!P1132&amp;'別紙様式3-2（４・５月）'!Q1132&amp;"から"&amp;W1130)</f>
        <v/>
      </c>
    </row>
    <row r="1131" spans="1:33" ht="24.9" customHeight="1">
      <c r="A1131" s="592">
        <v>1118</v>
      </c>
      <c r="B1131" s="488" t="str">
        <f>IF(基本情報入力シート!C1170="","",基本情報入力シート!C1170)</f>
        <v/>
      </c>
      <c r="C1131" s="488"/>
      <c r="D1131" s="488"/>
      <c r="E1131" s="488"/>
      <c r="F1131" s="488"/>
      <c r="G1131" s="488"/>
      <c r="H1131" s="488"/>
      <c r="I1131" s="488"/>
      <c r="J1131" s="495" t="str">
        <f>IF(基本情報入力シート!M1170="","",基本情報入力シート!M1170)</f>
        <v/>
      </c>
      <c r="K1131" s="495" t="str">
        <f>IF(基本情報入力シート!R1170="","",基本情報入力シート!R1170)</f>
        <v/>
      </c>
      <c r="L1131" s="495" t="str">
        <f>IF(基本情報入力シート!W1170="","",基本情報入力シート!W1170)</f>
        <v/>
      </c>
      <c r="M1131" s="503" t="str">
        <f>IF(基本情報入力シート!X1170="","",基本情報入力シート!X1170)</f>
        <v/>
      </c>
      <c r="N1131" s="513" t="str">
        <f>IF(基本情報入力シート!Y1170="","",基本情報入力シート!Y1170)</f>
        <v/>
      </c>
      <c r="O1131" s="606"/>
      <c r="P1131" s="610"/>
      <c r="Q1131" s="610"/>
      <c r="R1131" s="614" t="e">
        <v>#N/A</v>
      </c>
      <c r="S1131" s="618"/>
      <c r="T1131" s="623"/>
      <c r="U1131" s="623"/>
      <c r="V1131" s="627" t="e">
        <v>#N/A</v>
      </c>
      <c r="W1131" s="634"/>
      <c r="X1131" s="638"/>
      <c r="Y1131" s="614" t="e">
        <v>#N/A</v>
      </c>
      <c r="Z1131" s="614"/>
      <c r="AA1131" s="618"/>
      <c r="AB1131" s="637"/>
      <c r="AC1131" s="651" t="e">
        <v>#N/A</v>
      </c>
      <c r="AD1131" s="653" t="str">
        <f t="shared" si="34"/>
        <v/>
      </c>
      <c r="AE1131" s="583" t="str">
        <f t="shared" si="35"/>
        <v/>
      </c>
      <c r="AF1131" s="654" t="str">
        <f>IF(O1131="","",'別紙様式3-2（４・５月）'!O1133&amp;'別紙様式3-2（４・５月）'!P1133&amp;'別紙様式3-2（４・５月）'!Q1133&amp;"から"&amp;O1131)</f>
        <v/>
      </c>
      <c r="AG1131" s="654" t="str">
        <f>IF(OR(W1131="",W1131="―"),"",'別紙様式3-2（４・５月）'!O1133&amp;'別紙様式3-2（４・５月）'!P1133&amp;'別紙様式3-2（４・５月）'!Q1133&amp;"から"&amp;W1131)</f>
        <v/>
      </c>
    </row>
    <row r="1132" spans="1:33" ht="24.9" customHeight="1">
      <c r="A1132" s="592">
        <v>1119</v>
      </c>
      <c r="B1132" s="488" t="str">
        <f>IF(基本情報入力シート!C1171="","",基本情報入力シート!C1171)</f>
        <v/>
      </c>
      <c r="C1132" s="488"/>
      <c r="D1132" s="488"/>
      <c r="E1132" s="488"/>
      <c r="F1132" s="488"/>
      <c r="G1132" s="488"/>
      <c r="H1132" s="488"/>
      <c r="I1132" s="488"/>
      <c r="J1132" s="495" t="str">
        <f>IF(基本情報入力シート!M1171="","",基本情報入力シート!M1171)</f>
        <v/>
      </c>
      <c r="K1132" s="495" t="str">
        <f>IF(基本情報入力シート!R1171="","",基本情報入力シート!R1171)</f>
        <v/>
      </c>
      <c r="L1132" s="495" t="str">
        <f>IF(基本情報入力シート!W1171="","",基本情報入力シート!W1171)</f>
        <v/>
      </c>
      <c r="M1132" s="503" t="str">
        <f>IF(基本情報入力シート!X1171="","",基本情報入力シート!X1171)</f>
        <v/>
      </c>
      <c r="N1132" s="513" t="str">
        <f>IF(基本情報入力シート!Y1171="","",基本情報入力シート!Y1171)</f>
        <v/>
      </c>
      <c r="O1132" s="606"/>
      <c r="P1132" s="610"/>
      <c r="Q1132" s="610"/>
      <c r="R1132" s="614" t="e">
        <v>#N/A</v>
      </c>
      <c r="S1132" s="618"/>
      <c r="T1132" s="623"/>
      <c r="U1132" s="623"/>
      <c r="V1132" s="627" t="e">
        <v>#N/A</v>
      </c>
      <c r="W1132" s="634"/>
      <c r="X1132" s="638"/>
      <c r="Y1132" s="614" t="e">
        <v>#N/A</v>
      </c>
      <c r="Z1132" s="614"/>
      <c r="AA1132" s="618"/>
      <c r="AB1132" s="637"/>
      <c r="AC1132" s="651" t="e">
        <v>#N/A</v>
      </c>
      <c r="AD1132" s="653" t="str">
        <f t="shared" si="34"/>
        <v/>
      </c>
      <c r="AE1132" s="583" t="str">
        <f t="shared" si="35"/>
        <v/>
      </c>
      <c r="AF1132" s="654" t="str">
        <f>IF(O1132="","",'別紙様式3-2（４・５月）'!O1134&amp;'別紙様式3-2（４・５月）'!P1134&amp;'別紙様式3-2（４・５月）'!Q1134&amp;"から"&amp;O1132)</f>
        <v/>
      </c>
      <c r="AG1132" s="654" t="str">
        <f>IF(OR(W1132="",W1132="―"),"",'別紙様式3-2（４・５月）'!O1134&amp;'別紙様式3-2（４・５月）'!P1134&amp;'別紙様式3-2（４・５月）'!Q1134&amp;"から"&amp;W1132)</f>
        <v/>
      </c>
    </row>
    <row r="1133" spans="1:33" ht="24.9" customHeight="1">
      <c r="A1133" s="592">
        <v>1120</v>
      </c>
      <c r="B1133" s="488" t="str">
        <f>IF(基本情報入力シート!C1172="","",基本情報入力シート!C1172)</f>
        <v/>
      </c>
      <c r="C1133" s="488"/>
      <c r="D1133" s="488"/>
      <c r="E1133" s="488"/>
      <c r="F1133" s="488"/>
      <c r="G1133" s="488"/>
      <c r="H1133" s="488"/>
      <c r="I1133" s="488"/>
      <c r="J1133" s="495" t="str">
        <f>IF(基本情報入力シート!M1172="","",基本情報入力シート!M1172)</f>
        <v/>
      </c>
      <c r="K1133" s="495" t="str">
        <f>IF(基本情報入力シート!R1172="","",基本情報入力シート!R1172)</f>
        <v/>
      </c>
      <c r="L1133" s="495" t="str">
        <f>IF(基本情報入力シート!W1172="","",基本情報入力シート!W1172)</f>
        <v/>
      </c>
      <c r="M1133" s="503" t="str">
        <f>IF(基本情報入力シート!X1172="","",基本情報入力シート!X1172)</f>
        <v/>
      </c>
      <c r="N1133" s="513" t="str">
        <f>IF(基本情報入力シート!Y1172="","",基本情報入力シート!Y1172)</f>
        <v/>
      </c>
      <c r="O1133" s="606"/>
      <c r="P1133" s="610"/>
      <c r="Q1133" s="610"/>
      <c r="R1133" s="614" t="e">
        <v>#N/A</v>
      </c>
      <c r="S1133" s="618"/>
      <c r="T1133" s="623"/>
      <c r="U1133" s="623"/>
      <c r="V1133" s="627" t="e">
        <v>#N/A</v>
      </c>
      <c r="W1133" s="634"/>
      <c r="X1133" s="638"/>
      <c r="Y1133" s="614" t="e">
        <v>#N/A</v>
      </c>
      <c r="Z1133" s="614"/>
      <c r="AA1133" s="618"/>
      <c r="AB1133" s="637"/>
      <c r="AC1133" s="651" t="e">
        <v>#N/A</v>
      </c>
      <c r="AD1133" s="653" t="str">
        <f t="shared" si="34"/>
        <v/>
      </c>
      <c r="AE1133" s="583" t="str">
        <f t="shared" si="35"/>
        <v/>
      </c>
      <c r="AF1133" s="654" t="str">
        <f>IF(O1133="","",'別紙様式3-2（４・５月）'!O1135&amp;'別紙様式3-2（４・５月）'!P1135&amp;'別紙様式3-2（４・５月）'!Q1135&amp;"から"&amp;O1133)</f>
        <v/>
      </c>
      <c r="AG1133" s="654" t="str">
        <f>IF(OR(W1133="",W1133="―"),"",'別紙様式3-2（４・５月）'!O1135&amp;'別紙様式3-2（４・５月）'!P1135&amp;'別紙様式3-2（４・５月）'!Q1135&amp;"から"&amp;W1133)</f>
        <v/>
      </c>
    </row>
    <row r="1134" spans="1:33" ht="24.9" customHeight="1">
      <c r="A1134" s="592">
        <v>1121</v>
      </c>
      <c r="B1134" s="488" t="str">
        <f>IF(基本情報入力シート!C1173="","",基本情報入力シート!C1173)</f>
        <v/>
      </c>
      <c r="C1134" s="488"/>
      <c r="D1134" s="488"/>
      <c r="E1134" s="488"/>
      <c r="F1134" s="488"/>
      <c r="G1134" s="488"/>
      <c r="H1134" s="488"/>
      <c r="I1134" s="488"/>
      <c r="J1134" s="495" t="str">
        <f>IF(基本情報入力シート!M1173="","",基本情報入力シート!M1173)</f>
        <v/>
      </c>
      <c r="K1134" s="495" t="str">
        <f>IF(基本情報入力シート!R1173="","",基本情報入力シート!R1173)</f>
        <v/>
      </c>
      <c r="L1134" s="495" t="str">
        <f>IF(基本情報入力シート!W1173="","",基本情報入力シート!W1173)</f>
        <v/>
      </c>
      <c r="M1134" s="503" t="str">
        <f>IF(基本情報入力シート!X1173="","",基本情報入力シート!X1173)</f>
        <v/>
      </c>
      <c r="N1134" s="513" t="str">
        <f>IF(基本情報入力シート!Y1173="","",基本情報入力シート!Y1173)</f>
        <v/>
      </c>
      <c r="O1134" s="606"/>
      <c r="P1134" s="610"/>
      <c r="Q1134" s="610"/>
      <c r="R1134" s="614" t="e">
        <v>#N/A</v>
      </c>
      <c r="S1134" s="618"/>
      <c r="T1134" s="623"/>
      <c r="U1134" s="623"/>
      <c r="V1134" s="627" t="e">
        <v>#N/A</v>
      </c>
      <c r="W1134" s="634"/>
      <c r="X1134" s="638"/>
      <c r="Y1134" s="614" t="e">
        <v>#N/A</v>
      </c>
      <c r="Z1134" s="614"/>
      <c r="AA1134" s="618"/>
      <c r="AB1134" s="637"/>
      <c r="AC1134" s="651" t="e">
        <v>#N/A</v>
      </c>
      <c r="AD1134" s="653" t="str">
        <f t="shared" si="34"/>
        <v/>
      </c>
      <c r="AE1134" s="583" t="str">
        <f t="shared" si="35"/>
        <v/>
      </c>
      <c r="AF1134" s="654" t="str">
        <f>IF(O1134="","",'別紙様式3-2（４・５月）'!O1136&amp;'別紙様式3-2（４・５月）'!P1136&amp;'別紙様式3-2（４・５月）'!Q1136&amp;"から"&amp;O1134)</f>
        <v/>
      </c>
      <c r="AG1134" s="654" t="str">
        <f>IF(OR(W1134="",W1134="―"),"",'別紙様式3-2（４・５月）'!O1136&amp;'別紙様式3-2（４・５月）'!P1136&amp;'別紙様式3-2（４・５月）'!Q1136&amp;"から"&amp;W1134)</f>
        <v/>
      </c>
    </row>
    <row r="1135" spans="1:33" ht="24.9" customHeight="1">
      <c r="A1135" s="592">
        <v>1122</v>
      </c>
      <c r="B1135" s="488" t="str">
        <f>IF(基本情報入力シート!C1174="","",基本情報入力シート!C1174)</f>
        <v/>
      </c>
      <c r="C1135" s="488"/>
      <c r="D1135" s="488"/>
      <c r="E1135" s="488"/>
      <c r="F1135" s="488"/>
      <c r="G1135" s="488"/>
      <c r="H1135" s="488"/>
      <c r="I1135" s="488"/>
      <c r="J1135" s="495" t="str">
        <f>IF(基本情報入力シート!M1174="","",基本情報入力シート!M1174)</f>
        <v/>
      </c>
      <c r="K1135" s="495" t="str">
        <f>IF(基本情報入力シート!R1174="","",基本情報入力シート!R1174)</f>
        <v/>
      </c>
      <c r="L1135" s="495" t="str">
        <f>IF(基本情報入力シート!W1174="","",基本情報入力シート!W1174)</f>
        <v/>
      </c>
      <c r="M1135" s="503" t="str">
        <f>IF(基本情報入力シート!X1174="","",基本情報入力シート!X1174)</f>
        <v/>
      </c>
      <c r="N1135" s="513" t="str">
        <f>IF(基本情報入力シート!Y1174="","",基本情報入力シート!Y1174)</f>
        <v/>
      </c>
      <c r="O1135" s="606"/>
      <c r="P1135" s="610"/>
      <c r="Q1135" s="610"/>
      <c r="R1135" s="614" t="e">
        <v>#N/A</v>
      </c>
      <c r="S1135" s="618"/>
      <c r="T1135" s="623"/>
      <c r="U1135" s="623"/>
      <c r="V1135" s="627" t="e">
        <v>#N/A</v>
      </c>
      <c r="W1135" s="634"/>
      <c r="X1135" s="638"/>
      <c r="Y1135" s="614" t="e">
        <v>#N/A</v>
      </c>
      <c r="Z1135" s="614"/>
      <c r="AA1135" s="618"/>
      <c r="AB1135" s="637"/>
      <c r="AC1135" s="651" t="e">
        <v>#N/A</v>
      </c>
      <c r="AD1135" s="653" t="str">
        <f t="shared" si="34"/>
        <v/>
      </c>
      <c r="AE1135" s="583" t="str">
        <f t="shared" si="35"/>
        <v/>
      </c>
      <c r="AF1135" s="654" t="str">
        <f>IF(O1135="","",'別紙様式3-2（４・５月）'!O1137&amp;'別紙様式3-2（４・５月）'!P1137&amp;'別紙様式3-2（４・５月）'!Q1137&amp;"から"&amp;O1135)</f>
        <v/>
      </c>
      <c r="AG1135" s="654" t="str">
        <f>IF(OR(W1135="",W1135="―"),"",'別紙様式3-2（４・５月）'!O1137&amp;'別紙様式3-2（４・５月）'!P1137&amp;'別紙様式3-2（４・５月）'!Q1137&amp;"から"&amp;W1135)</f>
        <v/>
      </c>
    </row>
    <row r="1136" spans="1:33" ht="24.9" customHeight="1">
      <c r="A1136" s="592">
        <v>1123</v>
      </c>
      <c r="B1136" s="488" t="str">
        <f>IF(基本情報入力シート!C1175="","",基本情報入力シート!C1175)</f>
        <v/>
      </c>
      <c r="C1136" s="488"/>
      <c r="D1136" s="488"/>
      <c r="E1136" s="488"/>
      <c r="F1136" s="488"/>
      <c r="G1136" s="488"/>
      <c r="H1136" s="488"/>
      <c r="I1136" s="488"/>
      <c r="J1136" s="495" t="str">
        <f>IF(基本情報入力シート!M1175="","",基本情報入力シート!M1175)</f>
        <v/>
      </c>
      <c r="K1136" s="495" t="str">
        <f>IF(基本情報入力シート!R1175="","",基本情報入力シート!R1175)</f>
        <v/>
      </c>
      <c r="L1136" s="495" t="str">
        <f>IF(基本情報入力シート!W1175="","",基本情報入力シート!W1175)</f>
        <v/>
      </c>
      <c r="M1136" s="503" t="str">
        <f>IF(基本情報入力シート!X1175="","",基本情報入力シート!X1175)</f>
        <v/>
      </c>
      <c r="N1136" s="513" t="str">
        <f>IF(基本情報入力シート!Y1175="","",基本情報入力シート!Y1175)</f>
        <v/>
      </c>
      <c r="O1136" s="606"/>
      <c r="P1136" s="610"/>
      <c r="Q1136" s="610"/>
      <c r="R1136" s="614" t="e">
        <v>#N/A</v>
      </c>
      <c r="S1136" s="618"/>
      <c r="T1136" s="623"/>
      <c r="U1136" s="623"/>
      <c r="V1136" s="627" t="e">
        <v>#N/A</v>
      </c>
      <c r="W1136" s="634"/>
      <c r="X1136" s="638"/>
      <c r="Y1136" s="614" t="e">
        <v>#N/A</v>
      </c>
      <c r="Z1136" s="614"/>
      <c r="AA1136" s="618"/>
      <c r="AB1136" s="637"/>
      <c r="AC1136" s="651" t="e">
        <v>#N/A</v>
      </c>
      <c r="AD1136" s="653" t="str">
        <f t="shared" si="34"/>
        <v/>
      </c>
      <c r="AE1136" s="583" t="str">
        <f t="shared" si="35"/>
        <v/>
      </c>
      <c r="AF1136" s="654" t="str">
        <f>IF(O1136="","",'別紙様式3-2（４・５月）'!O1138&amp;'別紙様式3-2（４・５月）'!P1138&amp;'別紙様式3-2（４・５月）'!Q1138&amp;"から"&amp;O1136)</f>
        <v/>
      </c>
      <c r="AG1136" s="654" t="str">
        <f>IF(OR(W1136="",W1136="―"),"",'別紙様式3-2（４・５月）'!O1138&amp;'別紙様式3-2（４・５月）'!P1138&amp;'別紙様式3-2（４・５月）'!Q1138&amp;"から"&amp;W1136)</f>
        <v/>
      </c>
    </row>
    <row r="1137" spans="1:33" ht="24.9" customHeight="1">
      <c r="A1137" s="592">
        <v>1124</v>
      </c>
      <c r="B1137" s="488" t="str">
        <f>IF(基本情報入力シート!C1176="","",基本情報入力シート!C1176)</f>
        <v/>
      </c>
      <c r="C1137" s="488"/>
      <c r="D1137" s="488"/>
      <c r="E1137" s="488"/>
      <c r="F1137" s="488"/>
      <c r="G1137" s="488"/>
      <c r="H1137" s="488"/>
      <c r="I1137" s="488"/>
      <c r="J1137" s="495" t="str">
        <f>IF(基本情報入力シート!M1176="","",基本情報入力シート!M1176)</f>
        <v/>
      </c>
      <c r="K1137" s="495" t="str">
        <f>IF(基本情報入力シート!R1176="","",基本情報入力シート!R1176)</f>
        <v/>
      </c>
      <c r="L1137" s="495" t="str">
        <f>IF(基本情報入力シート!W1176="","",基本情報入力シート!W1176)</f>
        <v/>
      </c>
      <c r="M1137" s="503" t="str">
        <f>IF(基本情報入力シート!X1176="","",基本情報入力シート!X1176)</f>
        <v/>
      </c>
      <c r="N1137" s="513" t="str">
        <f>IF(基本情報入力シート!Y1176="","",基本情報入力シート!Y1176)</f>
        <v/>
      </c>
      <c r="O1137" s="606"/>
      <c r="P1137" s="610"/>
      <c r="Q1137" s="610"/>
      <c r="R1137" s="614" t="e">
        <v>#N/A</v>
      </c>
      <c r="S1137" s="618"/>
      <c r="T1137" s="623"/>
      <c r="U1137" s="623"/>
      <c r="V1137" s="627" t="e">
        <v>#N/A</v>
      </c>
      <c r="W1137" s="634"/>
      <c r="X1137" s="638"/>
      <c r="Y1137" s="614" t="e">
        <v>#N/A</v>
      </c>
      <c r="Z1137" s="614"/>
      <c r="AA1137" s="618"/>
      <c r="AB1137" s="637"/>
      <c r="AC1137" s="651" t="e">
        <v>#N/A</v>
      </c>
      <c r="AD1137" s="653" t="str">
        <f t="shared" si="34"/>
        <v/>
      </c>
      <c r="AE1137" s="583" t="str">
        <f t="shared" si="35"/>
        <v/>
      </c>
      <c r="AF1137" s="654" t="str">
        <f>IF(O1137="","",'別紙様式3-2（４・５月）'!O1139&amp;'別紙様式3-2（４・５月）'!P1139&amp;'別紙様式3-2（４・５月）'!Q1139&amp;"から"&amp;O1137)</f>
        <v/>
      </c>
      <c r="AG1137" s="654" t="str">
        <f>IF(OR(W1137="",W1137="―"),"",'別紙様式3-2（４・５月）'!O1139&amp;'別紙様式3-2（４・５月）'!P1139&amp;'別紙様式3-2（４・５月）'!Q1139&amp;"から"&amp;W1137)</f>
        <v/>
      </c>
    </row>
    <row r="1138" spans="1:33" ht="24.9" customHeight="1">
      <c r="A1138" s="592">
        <v>1125</v>
      </c>
      <c r="B1138" s="488" t="str">
        <f>IF(基本情報入力シート!C1177="","",基本情報入力シート!C1177)</f>
        <v/>
      </c>
      <c r="C1138" s="488"/>
      <c r="D1138" s="488"/>
      <c r="E1138" s="488"/>
      <c r="F1138" s="488"/>
      <c r="G1138" s="488"/>
      <c r="H1138" s="488"/>
      <c r="I1138" s="488"/>
      <c r="J1138" s="495" t="str">
        <f>IF(基本情報入力シート!M1177="","",基本情報入力シート!M1177)</f>
        <v/>
      </c>
      <c r="K1138" s="495" t="str">
        <f>IF(基本情報入力シート!R1177="","",基本情報入力シート!R1177)</f>
        <v/>
      </c>
      <c r="L1138" s="495" t="str">
        <f>IF(基本情報入力シート!W1177="","",基本情報入力シート!W1177)</f>
        <v/>
      </c>
      <c r="M1138" s="503" t="str">
        <f>IF(基本情報入力シート!X1177="","",基本情報入力シート!X1177)</f>
        <v/>
      </c>
      <c r="N1138" s="513" t="str">
        <f>IF(基本情報入力シート!Y1177="","",基本情報入力シート!Y1177)</f>
        <v/>
      </c>
      <c r="O1138" s="606"/>
      <c r="P1138" s="610"/>
      <c r="Q1138" s="610"/>
      <c r="R1138" s="614" t="e">
        <v>#N/A</v>
      </c>
      <c r="S1138" s="618"/>
      <c r="T1138" s="623"/>
      <c r="U1138" s="623"/>
      <c r="V1138" s="627" t="e">
        <v>#N/A</v>
      </c>
      <c r="W1138" s="634"/>
      <c r="X1138" s="638"/>
      <c r="Y1138" s="614" t="e">
        <v>#N/A</v>
      </c>
      <c r="Z1138" s="614"/>
      <c r="AA1138" s="618"/>
      <c r="AB1138" s="637"/>
      <c r="AC1138" s="651" t="e">
        <v>#N/A</v>
      </c>
      <c r="AD1138" s="653" t="str">
        <f t="shared" si="34"/>
        <v/>
      </c>
      <c r="AE1138" s="583" t="str">
        <f t="shared" si="35"/>
        <v/>
      </c>
      <c r="AF1138" s="654" t="str">
        <f>IF(O1138="","",'別紙様式3-2（４・５月）'!O1140&amp;'別紙様式3-2（４・５月）'!P1140&amp;'別紙様式3-2（４・５月）'!Q1140&amp;"から"&amp;O1138)</f>
        <v/>
      </c>
      <c r="AG1138" s="654" t="str">
        <f>IF(OR(W1138="",W1138="―"),"",'別紙様式3-2（４・５月）'!O1140&amp;'別紙様式3-2（４・５月）'!P1140&amp;'別紙様式3-2（４・５月）'!Q1140&amp;"から"&amp;W1138)</f>
        <v/>
      </c>
    </row>
    <row r="1139" spans="1:33" ht="24.9" customHeight="1">
      <c r="A1139" s="592">
        <v>1126</v>
      </c>
      <c r="B1139" s="488" t="str">
        <f>IF(基本情報入力シート!C1178="","",基本情報入力シート!C1178)</f>
        <v/>
      </c>
      <c r="C1139" s="488"/>
      <c r="D1139" s="488"/>
      <c r="E1139" s="488"/>
      <c r="F1139" s="488"/>
      <c r="G1139" s="488"/>
      <c r="H1139" s="488"/>
      <c r="I1139" s="488"/>
      <c r="J1139" s="495" t="str">
        <f>IF(基本情報入力シート!M1178="","",基本情報入力シート!M1178)</f>
        <v/>
      </c>
      <c r="K1139" s="495" t="str">
        <f>IF(基本情報入力シート!R1178="","",基本情報入力シート!R1178)</f>
        <v/>
      </c>
      <c r="L1139" s="495" t="str">
        <f>IF(基本情報入力シート!W1178="","",基本情報入力シート!W1178)</f>
        <v/>
      </c>
      <c r="M1139" s="503" t="str">
        <f>IF(基本情報入力シート!X1178="","",基本情報入力シート!X1178)</f>
        <v/>
      </c>
      <c r="N1139" s="513" t="str">
        <f>IF(基本情報入力シート!Y1178="","",基本情報入力シート!Y1178)</f>
        <v/>
      </c>
      <c r="O1139" s="606"/>
      <c r="P1139" s="610"/>
      <c r="Q1139" s="610"/>
      <c r="R1139" s="614" t="e">
        <v>#N/A</v>
      </c>
      <c r="S1139" s="618"/>
      <c r="T1139" s="623"/>
      <c r="U1139" s="623"/>
      <c r="V1139" s="627" t="e">
        <v>#N/A</v>
      </c>
      <c r="W1139" s="634"/>
      <c r="X1139" s="638"/>
      <c r="Y1139" s="614" t="e">
        <v>#N/A</v>
      </c>
      <c r="Z1139" s="614"/>
      <c r="AA1139" s="618"/>
      <c r="AB1139" s="637"/>
      <c r="AC1139" s="651" t="e">
        <v>#N/A</v>
      </c>
      <c r="AD1139" s="653" t="str">
        <f t="shared" si="34"/>
        <v/>
      </c>
      <c r="AE1139" s="583" t="str">
        <f t="shared" si="35"/>
        <v/>
      </c>
      <c r="AF1139" s="654" t="str">
        <f>IF(O1139="","",'別紙様式3-2（４・５月）'!O1141&amp;'別紙様式3-2（４・５月）'!P1141&amp;'別紙様式3-2（４・５月）'!Q1141&amp;"から"&amp;O1139)</f>
        <v/>
      </c>
      <c r="AG1139" s="654" t="str">
        <f>IF(OR(W1139="",W1139="―"),"",'別紙様式3-2（４・５月）'!O1141&amp;'別紙様式3-2（４・５月）'!P1141&amp;'別紙様式3-2（４・５月）'!Q1141&amp;"から"&amp;W1139)</f>
        <v/>
      </c>
    </row>
    <row r="1140" spans="1:33" ht="24.9" customHeight="1">
      <c r="A1140" s="592">
        <v>1127</v>
      </c>
      <c r="B1140" s="488" t="str">
        <f>IF(基本情報入力シート!C1179="","",基本情報入力シート!C1179)</f>
        <v/>
      </c>
      <c r="C1140" s="488"/>
      <c r="D1140" s="488"/>
      <c r="E1140" s="488"/>
      <c r="F1140" s="488"/>
      <c r="G1140" s="488"/>
      <c r="H1140" s="488"/>
      <c r="I1140" s="488"/>
      <c r="J1140" s="495" t="str">
        <f>IF(基本情報入力シート!M1179="","",基本情報入力シート!M1179)</f>
        <v/>
      </c>
      <c r="K1140" s="495" t="str">
        <f>IF(基本情報入力シート!R1179="","",基本情報入力シート!R1179)</f>
        <v/>
      </c>
      <c r="L1140" s="495" t="str">
        <f>IF(基本情報入力シート!W1179="","",基本情報入力シート!W1179)</f>
        <v/>
      </c>
      <c r="M1140" s="503" t="str">
        <f>IF(基本情報入力シート!X1179="","",基本情報入力シート!X1179)</f>
        <v/>
      </c>
      <c r="N1140" s="513" t="str">
        <f>IF(基本情報入力シート!Y1179="","",基本情報入力シート!Y1179)</f>
        <v/>
      </c>
      <c r="O1140" s="606"/>
      <c r="P1140" s="610"/>
      <c r="Q1140" s="610"/>
      <c r="R1140" s="614" t="e">
        <v>#N/A</v>
      </c>
      <c r="S1140" s="618"/>
      <c r="T1140" s="623"/>
      <c r="U1140" s="623"/>
      <c r="V1140" s="627" t="e">
        <v>#N/A</v>
      </c>
      <c r="W1140" s="634"/>
      <c r="X1140" s="638"/>
      <c r="Y1140" s="614" t="e">
        <v>#N/A</v>
      </c>
      <c r="Z1140" s="614"/>
      <c r="AA1140" s="618"/>
      <c r="AB1140" s="637"/>
      <c r="AC1140" s="651" t="e">
        <v>#N/A</v>
      </c>
      <c r="AD1140" s="653" t="str">
        <f t="shared" si="34"/>
        <v/>
      </c>
      <c r="AE1140" s="583" t="str">
        <f t="shared" si="35"/>
        <v/>
      </c>
      <c r="AF1140" s="654" t="str">
        <f>IF(O1140="","",'別紙様式3-2（４・５月）'!O1142&amp;'別紙様式3-2（４・５月）'!P1142&amp;'別紙様式3-2（４・５月）'!Q1142&amp;"から"&amp;O1140)</f>
        <v/>
      </c>
      <c r="AG1140" s="654" t="str">
        <f>IF(OR(W1140="",W1140="―"),"",'別紙様式3-2（４・５月）'!O1142&amp;'別紙様式3-2（４・５月）'!P1142&amp;'別紙様式3-2（４・５月）'!Q1142&amp;"から"&amp;W1140)</f>
        <v/>
      </c>
    </row>
    <row r="1141" spans="1:33" ht="24.9" customHeight="1">
      <c r="A1141" s="592">
        <v>1128</v>
      </c>
      <c r="B1141" s="488" t="str">
        <f>IF(基本情報入力シート!C1180="","",基本情報入力シート!C1180)</f>
        <v/>
      </c>
      <c r="C1141" s="488"/>
      <c r="D1141" s="488"/>
      <c r="E1141" s="488"/>
      <c r="F1141" s="488"/>
      <c r="G1141" s="488"/>
      <c r="H1141" s="488"/>
      <c r="I1141" s="488"/>
      <c r="J1141" s="495" t="str">
        <f>IF(基本情報入力シート!M1180="","",基本情報入力シート!M1180)</f>
        <v/>
      </c>
      <c r="K1141" s="495" t="str">
        <f>IF(基本情報入力シート!R1180="","",基本情報入力シート!R1180)</f>
        <v/>
      </c>
      <c r="L1141" s="495" t="str">
        <f>IF(基本情報入力シート!W1180="","",基本情報入力シート!W1180)</f>
        <v/>
      </c>
      <c r="M1141" s="503" t="str">
        <f>IF(基本情報入力シート!X1180="","",基本情報入力シート!X1180)</f>
        <v/>
      </c>
      <c r="N1141" s="513" t="str">
        <f>IF(基本情報入力シート!Y1180="","",基本情報入力シート!Y1180)</f>
        <v/>
      </c>
      <c r="O1141" s="606"/>
      <c r="P1141" s="610"/>
      <c r="Q1141" s="610"/>
      <c r="R1141" s="614" t="e">
        <v>#N/A</v>
      </c>
      <c r="S1141" s="618"/>
      <c r="T1141" s="623"/>
      <c r="U1141" s="623"/>
      <c r="V1141" s="627" t="e">
        <v>#N/A</v>
      </c>
      <c r="W1141" s="634"/>
      <c r="X1141" s="638"/>
      <c r="Y1141" s="614" t="e">
        <v>#N/A</v>
      </c>
      <c r="Z1141" s="614"/>
      <c r="AA1141" s="618"/>
      <c r="AB1141" s="637"/>
      <c r="AC1141" s="651" t="e">
        <v>#N/A</v>
      </c>
      <c r="AD1141" s="653" t="str">
        <f t="shared" si="34"/>
        <v/>
      </c>
      <c r="AE1141" s="583" t="str">
        <f t="shared" si="35"/>
        <v/>
      </c>
      <c r="AF1141" s="654" t="str">
        <f>IF(O1141="","",'別紙様式3-2（４・５月）'!O1143&amp;'別紙様式3-2（４・５月）'!P1143&amp;'別紙様式3-2（４・５月）'!Q1143&amp;"から"&amp;O1141)</f>
        <v/>
      </c>
      <c r="AG1141" s="654" t="str">
        <f>IF(OR(W1141="",W1141="―"),"",'別紙様式3-2（４・５月）'!O1143&amp;'別紙様式3-2（４・５月）'!P1143&amp;'別紙様式3-2（４・５月）'!Q1143&amp;"から"&amp;W1141)</f>
        <v/>
      </c>
    </row>
    <row r="1142" spans="1:33" ht="24.9" customHeight="1">
      <c r="A1142" s="592">
        <v>1129</v>
      </c>
      <c r="B1142" s="488" t="str">
        <f>IF(基本情報入力シート!C1181="","",基本情報入力シート!C1181)</f>
        <v/>
      </c>
      <c r="C1142" s="488"/>
      <c r="D1142" s="488"/>
      <c r="E1142" s="488"/>
      <c r="F1142" s="488"/>
      <c r="G1142" s="488"/>
      <c r="H1142" s="488"/>
      <c r="I1142" s="488"/>
      <c r="J1142" s="495" t="str">
        <f>IF(基本情報入力シート!M1181="","",基本情報入力シート!M1181)</f>
        <v/>
      </c>
      <c r="K1142" s="495" t="str">
        <f>IF(基本情報入力シート!R1181="","",基本情報入力シート!R1181)</f>
        <v/>
      </c>
      <c r="L1142" s="495" t="str">
        <f>IF(基本情報入力シート!W1181="","",基本情報入力シート!W1181)</f>
        <v/>
      </c>
      <c r="M1142" s="503" t="str">
        <f>IF(基本情報入力シート!X1181="","",基本情報入力シート!X1181)</f>
        <v/>
      </c>
      <c r="N1142" s="513" t="str">
        <f>IF(基本情報入力シート!Y1181="","",基本情報入力シート!Y1181)</f>
        <v/>
      </c>
      <c r="O1142" s="606"/>
      <c r="P1142" s="610"/>
      <c r="Q1142" s="610"/>
      <c r="R1142" s="614" t="e">
        <v>#N/A</v>
      </c>
      <c r="S1142" s="618"/>
      <c r="T1142" s="623"/>
      <c r="U1142" s="623"/>
      <c r="V1142" s="627" t="e">
        <v>#N/A</v>
      </c>
      <c r="W1142" s="634"/>
      <c r="X1142" s="638"/>
      <c r="Y1142" s="614" t="e">
        <v>#N/A</v>
      </c>
      <c r="Z1142" s="614"/>
      <c r="AA1142" s="618"/>
      <c r="AB1142" s="637"/>
      <c r="AC1142" s="651" t="e">
        <v>#N/A</v>
      </c>
      <c r="AD1142" s="653" t="str">
        <f t="shared" si="34"/>
        <v/>
      </c>
      <c r="AE1142" s="583" t="str">
        <f t="shared" si="35"/>
        <v/>
      </c>
      <c r="AF1142" s="654" t="str">
        <f>IF(O1142="","",'別紙様式3-2（４・５月）'!O1144&amp;'別紙様式3-2（４・５月）'!P1144&amp;'別紙様式3-2（４・５月）'!Q1144&amp;"から"&amp;O1142)</f>
        <v/>
      </c>
      <c r="AG1142" s="654" t="str">
        <f>IF(OR(W1142="",W1142="―"),"",'別紙様式3-2（４・５月）'!O1144&amp;'別紙様式3-2（４・５月）'!P1144&amp;'別紙様式3-2（４・５月）'!Q1144&amp;"から"&amp;W1142)</f>
        <v/>
      </c>
    </row>
    <row r="1143" spans="1:33" ht="24.9" customHeight="1">
      <c r="A1143" s="592">
        <v>1130</v>
      </c>
      <c r="B1143" s="488" t="str">
        <f>IF(基本情報入力シート!C1182="","",基本情報入力シート!C1182)</f>
        <v/>
      </c>
      <c r="C1143" s="488"/>
      <c r="D1143" s="488"/>
      <c r="E1143" s="488"/>
      <c r="F1143" s="488"/>
      <c r="G1143" s="488"/>
      <c r="H1143" s="488"/>
      <c r="I1143" s="488"/>
      <c r="J1143" s="495" t="str">
        <f>IF(基本情報入力シート!M1182="","",基本情報入力シート!M1182)</f>
        <v/>
      </c>
      <c r="K1143" s="495" t="str">
        <f>IF(基本情報入力シート!R1182="","",基本情報入力シート!R1182)</f>
        <v/>
      </c>
      <c r="L1143" s="495" t="str">
        <f>IF(基本情報入力シート!W1182="","",基本情報入力シート!W1182)</f>
        <v/>
      </c>
      <c r="M1143" s="503" t="str">
        <f>IF(基本情報入力シート!X1182="","",基本情報入力シート!X1182)</f>
        <v/>
      </c>
      <c r="N1143" s="513" t="str">
        <f>IF(基本情報入力シート!Y1182="","",基本情報入力シート!Y1182)</f>
        <v/>
      </c>
      <c r="O1143" s="606"/>
      <c r="P1143" s="610"/>
      <c r="Q1143" s="610"/>
      <c r="R1143" s="614" t="e">
        <v>#N/A</v>
      </c>
      <c r="S1143" s="618"/>
      <c r="T1143" s="623"/>
      <c r="U1143" s="623"/>
      <c r="V1143" s="627" t="e">
        <v>#N/A</v>
      </c>
      <c r="W1143" s="634"/>
      <c r="X1143" s="638"/>
      <c r="Y1143" s="614" t="e">
        <v>#N/A</v>
      </c>
      <c r="Z1143" s="614"/>
      <c r="AA1143" s="618"/>
      <c r="AB1143" s="637"/>
      <c r="AC1143" s="651" t="e">
        <v>#N/A</v>
      </c>
      <c r="AD1143" s="653" t="str">
        <f t="shared" si="34"/>
        <v/>
      </c>
      <c r="AE1143" s="583" t="str">
        <f t="shared" si="35"/>
        <v/>
      </c>
      <c r="AF1143" s="654" t="str">
        <f>IF(O1143="","",'別紙様式3-2（４・５月）'!O1145&amp;'別紙様式3-2（４・５月）'!P1145&amp;'別紙様式3-2（４・５月）'!Q1145&amp;"から"&amp;O1143)</f>
        <v/>
      </c>
      <c r="AG1143" s="654" t="str">
        <f>IF(OR(W1143="",W1143="―"),"",'別紙様式3-2（４・５月）'!O1145&amp;'別紙様式3-2（４・５月）'!P1145&amp;'別紙様式3-2（４・５月）'!Q1145&amp;"から"&amp;W1143)</f>
        <v/>
      </c>
    </row>
    <row r="1144" spans="1:33" ht="24.9" customHeight="1">
      <c r="A1144" s="592">
        <v>1131</v>
      </c>
      <c r="B1144" s="488" t="str">
        <f>IF(基本情報入力シート!C1183="","",基本情報入力シート!C1183)</f>
        <v/>
      </c>
      <c r="C1144" s="488"/>
      <c r="D1144" s="488"/>
      <c r="E1144" s="488"/>
      <c r="F1144" s="488"/>
      <c r="G1144" s="488"/>
      <c r="H1144" s="488"/>
      <c r="I1144" s="488"/>
      <c r="J1144" s="495" t="str">
        <f>IF(基本情報入力シート!M1183="","",基本情報入力シート!M1183)</f>
        <v/>
      </c>
      <c r="K1144" s="495" t="str">
        <f>IF(基本情報入力シート!R1183="","",基本情報入力シート!R1183)</f>
        <v/>
      </c>
      <c r="L1144" s="495" t="str">
        <f>IF(基本情報入力シート!W1183="","",基本情報入力シート!W1183)</f>
        <v/>
      </c>
      <c r="M1144" s="503" t="str">
        <f>IF(基本情報入力シート!X1183="","",基本情報入力シート!X1183)</f>
        <v/>
      </c>
      <c r="N1144" s="513" t="str">
        <f>IF(基本情報入力シート!Y1183="","",基本情報入力シート!Y1183)</f>
        <v/>
      </c>
      <c r="O1144" s="606"/>
      <c r="P1144" s="610"/>
      <c r="Q1144" s="610"/>
      <c r="R1144" s="614" t="e">
        <v>#N/A</v>
      </c>
      <c r="S1144" s="618"/>
      <c r="T1144" s="623"/>
      <c r="U1144" s="623"/>
      <c r="V1144" s="627" t="e">
        <v>#N/A</v>
      </c>
      <c r="W1144" s="634"/>
      <c r="X1144" s="638"/>
      <c r="Y1144" s="614" t="e">
        <v>#N/A</v>
      </c>
      <c r="Z1144" s="614"/>
      <c r="AA1144" s="618"/>
      <c r="AB1144" s="637"/>
      <c r="AC1144" s="651" t="e">
        <v>#N/A</v>
      </c>
      <c r="AD1144" s="653" t="str">
        <f t="shared" si="34"/>
        <v/>
      </c>
      <c r="AE1144" s="583" t="str">
        <f t="shared" si="35"/>
        <v/>
      </c>
      <c r="AF1144" s="654" t="str">
        <f>IF(O1144="","",'別紙様式3-2（４・５月）'!O1146&amp;'別紙様式3-2（４・５月）'!P1146&amp;'別紙様式3-2（４・５月）'!Q1146&amp;"から"&amp;O1144)</f>
        <v/>
      </c>
      <c r="AG1144" s="654" t="str">
        <f>IF(OR(W1144="",W1144="―"),"",'別紙様式3-2（４・５月）'!O1146&amp;'別紙様式3-2（４・５月）'!P1146&amp;'別紙様式3-2（４・５月）'!Q1146&amp;"から"&amp;W1144)</f>
        <v/>
      </c>
    </row>
    <row r="1145" spans="1:33" ht="24.9" customHeight="1">
      <c r="A1145" s="592">
        <v>1132</v>
      </c>
      <c r="B1145" s="488" t="str">
        <f>IF(基本情報入力シート!C1184="","",基本情報入力シート!C1184)</f>
        <v/>
      </c>
      <c r="C1145" s="488"/>
      <c r="D1145" s="488"/>
      <c r="E1145" s="488"/>
      <c r="F1145" s="488"/>
      <c r="G1145" s="488"/>
      <c r="H1145" s="488"/>
      <c r="I1145" s="488"/>
      <c r="J1145" s="495" t="str">
        <f>IF(基本情報入力シート!M1184="","",基本情報入力シート!M1184)</f>
        <v/>
      </c>
      <c r="K1145" s="495" t="str">
        <f>IF(基本情報入力シート!R1184="","",基本情報入力シート!R1184)</f>
        <v/>
      </c>
      <c r="L1145" s="495" t="str">
        <f>IF(基本情報入力シート!W1184="","",基本情報入力シート!W1184)</f>
        <v/>
      </c>
      <c r="M1145" s="503" t="str">
        <f>IF(基本情報入力シート!X1184="","",基本情報入力シート!X1184)</f>
        <v/>
      </c>
      <c r="N1145" s="513" t="str">
        <f>IF(基本情報入力シート!Y1184="","",基本情報入力シート!Y1184)</f>
        <v/>
      </c>
      <c r="O1145" s="606"/>
      <c r="P1145" s="610"/>
      <c r="Q1145" s="610"/>
      <c r="R1145" s="614" t="e">
        <v>#N/A</v>
      </c>
      <c r="S1145" s="618"/>
      <c r="T1145" s="623"/>
      <c r="U1145" s="623"/>
      <c r="V1145" s="627" t="e">
        <v>#N/A</v>
      </c>
      <c r="W1145" s="634"/>
      <c r="X1145" s="638"/>
      <c r="Y1145" s="614" t="e">
        <v>#N/A</v>
      </c>
      <c r="Z1145" s="614"/>
      <c r="AA1145" s="618"/>
      <c r="AB1145" s="637"/>
      <c r="AC1145" s="651" t="e">
        <v>#N/A</v>
      </c>
      <c r="AD1145" s="653" t="str">
        <f t="shared" si="34"/>
        <v/>
      </c>
      <c r="AE1145" s="583" t="str">
        <f t="shared" si="35"/>
        <v/>
      </c>
      <c r="AF1145" s="654" t="str">
        <f>IF(O1145="","",'別紙様式3-2（４・５月）'!O1147&amp;'別紙様式3-2（４・５月）'!P1147&amp;'別紙様式3-2（４・５月）'!Q1147&amp;"から"&amp;O1145)</f>
        <v/>
      </c>
      <c r="AG1145" s="654" t="str">
        <f>IF(OR(W1145="",W1145="―"),"",'別紙様式3-2（４・５月）'!O1147&amp;'別紙様式3-2（４・５月）'!P1147&amp;'別紙様式3-2（４・５月）'!Q1147&amp;"から"&amp;W1145)</f>
        <v/>
      </c>
    </row>
    <row r="1146" spans="1:33" ht="24.9" customHeight="1">
      <c r="A1146" s="592">
        <v>1133</v>
      </c>
      <c r="B1146" s="488" t="str">
        <f>IF(基本情報入力シート!C1185="","",基本情報入力シート!C1185)</f>
        <v/>
      </c>
      <c r="C1146" s="488"/>
      <c r="D1146" s="488"/>
      <c r="E1146" s="488"/>
      <c r="F1146" s="488"/>
      <c r="G1146" s="488"/>
      <c r="H1146" s="488"/>
      <c r="I1146" s="488"/>
      <c r="J1146" s="495" t="str">
        <f>IF(基本情報入力シート!M1185="","",基本情報入力シート!M1185)</f>
        <v/>
      </c>
      <c r="K1146" s="495" t="str">
        <f>IF(基本情報入力シート!R1185="","",基本情報入力シート!R1185)</f>
        <v/>
      </c>
      <c r="L1146" s="495" t="str">
        <f>IF(基本情報入力シート!W1185="","",基本情報入力シート!W1185)</f>
        <v/>
      </c>
      <c r="M1146" s="503" t="str">
        <f>IF(基本情報入力シート!X1185="","",基本情報入力シート!X1185)</f>
        <v/>
      </c>
      <c r="N1146" s="513" t="str">
        <f>IF(基本情報入力シート!Y1185="","",基本情報入力シート!Y1185)</f>
        <v/>
      </c>
      <c r="O1146" s="606"/>
      <c r="P1146" s="610"/>
      <c r="Q1146" s="610"/>
      <c r="R1146" s="614" t="e">
        <v>#N/A</v>
      </c>
      <c r="S1146" s="618"/>
      <c r="T1146" s="623"/>
      <c r="U1146" s="623"/>
      <c r="V1146" s="627" t="e">
        <v>#N/A</v>
      </c>
      <c r="W1146" s="634"/>
      <c r="X1146" s="638"/>
      <c r="Y1146" s="614" t="e">
        <v>#N/A</v>
      </c>
      <c r="Z1146" s="614"/>
      <c r="AA1146" s="618"/>
      <c r="AB1146" s="637"/>
      <c r="AC1146" s="651" t="e">
        <v>#N/A</v>
      </c>
      <c r="AD1146" s="653" t="str">
        <f t="shared" si="34"/>
        <v/>
      </c>
      <c r="AE1146" s="583" t="str">
        <f t="shared" si="35"/>
        <v/>
      </c>
      <c r="AF1146" s="654" t="str">
        <f>IF(O1146="","",'別紙様式3-2（４・５月）'!O1148&amp;'別紙様式3-2（４・５月）'!P1148&amp;'別紙様式3-2（４・５月）'!Q1148&amp;"から"&amp;O1146)</f>
        <v/>
      </c>
      <c r="AG1146" s="654" t="str">
        <f>IF(OR(W1146="",W1146="―"),"",'別紙様式3-2（４・５月）'!O1148&amp;'別紙様式3-2（４・５月）'!P1148&amp;'別紙様式3-2（４・５月）'!Q1148&amp;"から"&amp;W1146)</f>
        <v/>
      </c>
    </row>
    <row r="1147" spans="1:33" ht="24.9" customHeight="1">
      <c r="A1147" s="592">
        <v>1134</v>
      </c>
      <c r="B1147" s="488" t="str">
        <f>IF(基本情報入力シート!C1186="","",基本情報入力シート!C1186)</f>
        <v/>
      </c>
      <c r="C1147" s="488"/>
      <c r="D1147" s="488"/>
      <c r="E1147" s="488"/>
      <c r="F1147" s="488"/>
      <c r="G1147" s="488"/>
      <c r="H1147" s="488"/>
      <c r="I1147" s="488"/>
      <c r="J1147" s="495" t="str">
        <f>IF(基本情報入力シート!M1186="","",基本情報入力シート!M1186)</f>
        <v/>
      </c>
      <c r="K1147" s="495" t="str">
        <f>IF(基本情報入力シート!R1186="","",基本情報入力シート!R1186)</f>
        <v/>
      </c>
      <c r="L1147" s="495" t="str">
        <f>IF(基本情報入力シート!W1186="","",基本情報入力シート!W1186)</f>
        <v/>
      </c>
      <c r="M1147" s="503" t="str">
        <f>IF(基本情報入力シート!X1186="","",基本情報入力シート!X1186)</f>
        <v/>
      </c>
      <c r="N1147" s="513" t="str">
        <f>IF(基本情報入力シート!Y1186="","",基本情報入力シート!Y1186)</f>
        <v/>
      </c>
      <c r="O1147" s="606"/>
      <c r="P1147" s="610"/>
      <c r="Q1147" s="610"/>
      <c r="R1147" s="614" t="e">
        <v>#N/A</v>
      </c>
      <c r="S1147" s="618"/>
      <c r="T1147" s="623"/>
      <c r="U1147" s="623"/>
      <c r="V1147" s="627" t="e">
        <v>#N/A</v>
      </c>
      <c r="W1147" s="634"/>
      <c r="X1147" s="638"/>
      <c r="Y1147" s="614" t="e">
        <v>#N/A</v>
      </c>
      <c r="Z1147" s="614"/>
      <c r="AA1147" s="618"/>
      <c r="AB1147" s="637"/>
      <c r="AC1147" s="651" t="e">
        <v>#N/A</v>
      </c>
      <c r="AD1147" s="653" t="str">
        <f t="shared" si="34"/>
        <v/>
      </c>
      <c r="AE1147" s="583" t="str">
        <f t="shared" si="35"/>
        <v/>
      </c>
      <c r="AF1147" s="654" t="str">
        <f>IF(O1147="","",'別紙様式3-2（４・５月）'!O1149&amp;'別紙様式3-2（４・５月）'!P1149&amp;'別紙様式3-2（４・５月）'!Q1149&amp;"から"&amp;O1147)</f>
        <v/>
      </c>
      <c r="AG1147" s="654" t="str">
        <f>IF(OR(W1147="",W1147="―"),"",'別紙様式3-2（４・５月）'!O1149&amp;'別紙様式3-2（４・５月）'!P1149&amp;'別紙様式3-2（４・５月）'!Q1149&amp;"から"&amp;W1147)</f>
        <v/>
      </c>
    </row>
    <row r="1148" spans="1:33" ht="24.9" customHeight="1">
      <c r="A1148" s="592">
        <v>1135</v>
      </c>
      <c r="B1148" s="488" t="str">
        <f>IF(基本情報入力シート!C1187="","",基本情報入力シート!C1187)</f>
        <v/>
      </c>
      <c r="C1148" s="488"/>
      <c r="D1148" s="488"/>
      <c r="E1148" s="488"/>
      <c r="F1148" s="488"/>
      <c r="G1148" s="488"/>
      <c r="H1148" s="488"/>
      <c r="I1148" s="488"/>
      <c r="J1148" s="495" t="str">
        <f>IF(基本情報入力シート!M1187="","",基本情報入力シート!M1187)</f>
        <v/>
      </c>
      <c r="K1148" s="495" t="str">
        <f>IF(基本情報入力シート!R1187="","",基本情報入力シート!R1187)</f>
        <v/>
      </c>
      <c r="L1148" s="495" t="str">
        <f>IF(基本情報入力シート!W1187="","",基本情報入力シート!W1187)</f>
        <v/>
      </c>
      <c r="M1148" s="503" t="str">
        <f>IF(基本情報入力シート!X1187="","",基本情報入力シート!X1187)</f>
        <v/>
      </c>
      <c r="N1148" s="513" t="str">
        <f>IF(基本情報入力シート!Y1187="","",基本情報入力シート!Y1187)</f>
        <v/>
      </c>
      <c r="O1148" s="606"/>
      <c r="P1148" s="610"/>
      <c r="Q1148" s="610"/>
      <c r="R1148" s="614" t="e">
        <v>#N/A</v>
      </c>
      <c r="S1148" s="618"/>
      <c r="T1148" s="623"/>
      <c r="U1148" s="623"/>
      <c r="V1148" s="627" t="e">
        <v>#N/A</v>
      </c>
      <c r="W1148" s="634"/>
      <c r="X1148" s="638"/>
      <c r="Y1148" s="614" t="e">
        <v>#N/A</v>
      </c>
      <c r="Z1148" s="614"/>
      <c r="AA1148" s="618"/>
      <c r="AB1148" s="637"/>
      <c r="AC1148" s="651" t="e">
        <v>#N/A</v>
      </c>
      <c r="AD1148" s="653" t="str">
        <f t="shared" si="34"/>
        <v/>
      </c>
      <c r="AE1148" s="583" t="str">
        <f t="shared" si="35"/>
        <v/>
      </c>
      <c r="AF1148" s="654" t="str">
        <f>IF(O1148="","",'別紙様式3-2（４・５月）'!O1150&amp;'別紙様式3-2（４・５月）'!P1150&amp;'別紙様式3-2（４・５月）'!Q1150&amp;"から"&amp;O1148)</f>
        <v/>
      </c>
      <c r="AG1148" s="654" t="str">
        <f>IF(OR(W1148="",W1148="―"),"",'別紙様式3-2（４・５月）'!O1150&amp;'別紙様式3-2（４・５月）'!P1150&amp;'別紙様式3-2（４・５月）'!Q1150&amp;"から"&amp;W1148)</f>
        <v/>
      </c>
    </row>
    <row r="1149" spans="1:33" ht="24.9" customHeight="1">
      <c r="A1149" s="592">
        <v>1136</v>
      </c>
      <c r="B1149" s="488" t="str">
        <f>IF(基本情報入力シート!C1188="","",基本情報入力シート!C1188)</f>
        <v/>
      </c>
      <c r="C1149" s="488"/>
      <c r="D1149" s="488"/>
      <c r="E1149" s="488"/>
      <c r="F1149" s="488"/>
      <c r="G1149" s="488"/>
      <c r="H1149" s="488"/>
      <c r="I1149" s="488"/>
      <c r="J1149" s="495" t="str">
        <f>IF(基本情報入力シート!M1188="","",基本情報入力シート!M1188)</f>
        <v/>
      </c>
      <c r="K1149" s="495" t="str">
        <f>IF(基本情報入力シート!R1188="","",基本情報入力シート!R1188)</f>
        <v/>
      </c>
      <c r="L1149" s="495" t="str">
        <f>IF(基本情報入力シート!W1188="","",基本情報入力シート!W1188)</f>
        <v/>
      </c>
      <c r="M1149" s="503" t="str">
        <f>IF(基本情報入力シート!X1188="","",基本情報入力シート!X1188)</f>
        <v/>
      </c>
      <c r="N1149" s="513" t="str">
        <f>IF(基本情報入力シート!Y1188="","",基本情報入力シート!Y1188)</f>
        <v/>
      </c>
      <c r="O1149" s="606"/>
      <c r="P1149" s="610"/>
      <c r="Q1149" s="610"/>
      <c r="R1149" s="614" t="e">
        <v>#N/A</v>
      </c>
      <c r="S1149" s="618"/>
      <c r="T1149" s="623"/>
      <c r="U1149" s="623"/>
      <c r="V1149" s="627" t="e">
        <v>#N/A</v>
      </c>
      <c r="W1149" s="634"/>
      <c r="X1149" s="638"/>
      <c r="Y1149" s="614" t="e">
        <v>#N/A</v>
      </c>
      <c r="Z1149" s="614"/>
      <c r="AA1149" s="618"/>
      <c r="AB1149" s="637"/>
      <c r="AC1149" s="651" t="e">
        <v>#N/A</v>
      </c>
      <c r="AD1149" s="653" t="str">
        <f t="shared" si="34"/>
        <v/>
      </c>
      <c r="AE1149" s="583" t="str">
        <f t="shared" si="35"/>
        <v/>
      </c>
      <c r="AF1149" s="654" t="str">
        <f>IF(O1149="","",'別紙様式3-2（４・５月）'!O1151&amp;'別紙様式3-2（４・５月）'!P1151&amp;'別紙様式3-2（４・５月）'!Q1151&amp;"から"&amp;O1149)</f>
        <v/>
      </c>
      <c r="AG1149" s="654" t="str">
        <f>IF(OR(W1149="",W1149="―"),"",'別紙様式3-2（４・５月）'!O1151&amp;'別紙様式3-2（４・５月）'!P1151&amp;'別紙様式3-2（４・５月）'!Q1151&amp;"から"&amp;W1149)</f>
        <v/>
      </c>
    </row>
    <row r="1150" spans="1:33" ht="24.9" customHeight="1">
      <c r="A1150" s="592">
        <v>1137</v>
      </c>
      <c r="B1150" s="488" t="str">
        <f>IF(基本情報入力シート!C1189="","",基本情報入力シート!C1189)</f>
        <v/>
      </c>
      <c r="C1150" s="488"/>
      <c r="D1150" s="488"/>
      <c r="E1150" s="488"/>
      <c r="F1150" s="488"/>
      <c r="G1150" s="488"/>
      <c r="H1150" s="488"/>
      <c r="I1150" s="488"/>
      <c r="J1150" s="495" t="str">
        <f>IF(基本情報入力シート!M1189="","",基本情報入力シート!M1189)</f>
        <v/>
      </c>
      <c r="K1150" s="495" t="str">
        <f>IF(基本情報入力シート!R1189="","",基本情報入力シート!R1189)</f>
        <v/>
      </c>
      <c r="L1150" s="495" t="str">
        <f>IF(基本情報入力シート!W1189="","",基本情報入力シート!W1189)</f>
        <v/>
      </c>
      <c r="M1150" s="503" t="str">
        <f>IF(基本情報入力シート!X1189="","",基本情報入力シート!X1189)</f>
        <v/>
      </c>
      <c r="N1150" s="513" t="str">
        <f>IF(基本情報入力シート!Y1189="","",基本情報入力シート!Y1189)</f>
        <v/>
      </c>
      <c r="O1150" s="606"/>
      <c r="P1150" s="610"/>
      <c r="Q1150" s="610"/>
      <c r="R1150" s="614" t="e">
        <v>#N/A</v>
      </c>
      <c r="S1150" s="618"/>
      <c r="T1150" s="623"/>
      <c r="U1150" s="623"/>
      <c r="V1150" s="627" t="e">
        <v>#N/A</v>
      </c>
      <c r="W1150" s="634"/>
      <c r="X1150" s="638"/>
      <c r="Y1150" s="614" t="e">
        <v>#N/A</v>
      </c>
      <c r="Z1150" s="614"/>
      <c r="AA1150" s="618"/>
      <c r="AB1150" s="637"/>
      <c r="AC1150" s="651" t="e">
        <v>#N/A</v>
      </c>
      <c r="AD1150" s="653" t="str">
        <f t="shared" si="34"/>
        <v/>
      </c>
      <c r="AE1150" s="583" t="str">
        <f t="shared" si="35"/>
        <v/>
      </c>
      <c r="AF1150" s="654" t="str">
        <f>IF(O1150="","",'別紙様式3-2（４・５月）'!O1152&amp;'別紙様式3-2（４・５月）'!P1152&amp;'別紙様式3-2（４・５月）'!Q1152&amp;"から"&amp;O1150)</f>
        <v/>
      </c>
      <c r="AG1150" s="654" t="str">
        <f>IF(OR(W1150="",W1150="―"),"",'別紙様式3-2（４・５月）'!O1152&amp;'別紙様式3-2（４・５月）'!P1152&amp;'別紙様式3-2（４・５月）'!Q1152&amp;"から"&amp;W1150)</f>
        <v/>
      </c>
    </row>
    <row r="1151" spans="1:33" ht="24.9" customHeight="1">
      <c r="A1151" s="592">
        <v>1138</v>
      </c>
      <c r="B1151" s="488" t="str">
        <f>IF(基本情報入力シート!C1190="","",基本情報入力シート!C1190)</f>
        <v/>
      </c>
      <c r="C1151" s="488"/>
      <c r="D1151" s="488"/>
      <c r="E1151" s="488"/>
      <c r="F1151" s="488"/>
      <c r="G1151" s="488"/>
      <c r="H1151" s="488"/>
      <c r="I1151" s="488"/>
      <c r="J1151" s="495" t="str">
        <f>IF(基本情報入力シート!M1190="","",基本情報入力シート!M1190)</f>
        <v/>
      </c>
      <c r="K1151" s="495" t="str">
        <f>IF(基本情報入力シート!R1190="","",基本情報入力シート!R1190)</f>
        <v/>
      </c>
      <c r="L1151" s="495" t="str">
        <f>IF(基本情報入力シート!W1190="","",基本情報入力シート!W1190)</f>
        <v/>
      </c>
      <c r="M1151" s="503" t="str">
        <f>IF(基本情報入力シート!X1190="","",基本情報入力シート!X1190)</f>
        <v/>
      </c>
      <c r="N1151" s="513" t="str">
        <f>IF(基本情報入力シート!Y1190="","",基本情報入力シート!Y1190)</f>
        <v/>
      </c>
      <c r="O1151" s="606"/>
      <c r="P1151" s="610"/>
      <c r="Q1151" s="610"/>
      <c r="R1151" s="614" t="e">
        <v>#N/A</v>
      </c>
      <c r="S1151" s="618"/>
      <c r="T1151" s="623"/>
      <c r="U1151" s="623"/>
      <c r="V1151" s="627" t="e">
        <v>#N/A</v>
      </c>
      <c r="W1151" s="634"/>
      <c r="X1151" s="638"/>
      <c r="Y1151" s="614" t="e">
        <v>#N/A</v>
      </c>
      <c r="Z1151" s="614"/>
      <c r="AA1151" s="618"/>
      <c r="AB1151" s="637"/>
      <c r="AC1151" s="651" t="e">
        <v>#N/A</v>
      </c>
      <c r="AD1151" s="653" t="str">
        <f t="shared" si="34"/>
        <v/>
      </c>
      <c r="AE1151" s="583" t="str">
        <f t="shared" si="35"/>
        <v/>
      </c>
      <c r="AF1151" s="654" t="str">
        <f>IF(O1151="","",'別紙様式3-2（４・５月）'!O1153&amp;'別紙様式3-2（４・５月）'!P1153&amp;'別紙様式3-2（４・５月）'!Q1153&amp;"から"&amp;O1151)</f>
        <v/>
      </c>
      <c r="AG1151" s="654" t="str">
        <f>IF(OR(W1151="",W1151="―"),"",'別紙様式3-2（４・５月）'!O1153&amp;'別紙様式3-2（４・５月）'!P1153&amp;'別紙様式3-2（４・５月）'!Q1153&amp;"から"&amp;W1151)</f>
        <v/>
      </c>
    </row>
    <row r="1152" spans="1:33" ht="24.9" customHeight="1">
      <c r="A1152" s="592">
        <v>1139</v>
      </c>
      <c r="B1152" s="488" t="str">
        <f>IF(基本情報入力シート!C1191="","",基本情報入力シート!C1191)</f>
        <v/>
      </c>
      <c r="C1152" s="488"/>
      <c r="D1152" s="488"/>
      <c r="E1152" s="488"/>
      <c r="F1152" s="488"/>
      <c r="G1152" s="488"/>
      <c r="H1152" s="488"/>
      <c r="I1152" s="488"/>
      <c r="J1152" s="495" t="str">
        <f>IF(基本情報入力シート!M1191="","",基本情報入力シート!M1191)</f>
        <v/>
      </c>
      <c r="K1152" s="495" t="str">
        <f>IF(基本情報入力シート!R1191="","",基本情報入力シート!R1191)</f>
        <v/>
      </c>
      <c r="L1152" s="495" t="str">
        <f>IF(基本情報入力シート!W1191="","",基本情報入力シート!W1191)</f>
        <v/>
      </c>
      <c r="M1152" s="503" t="str">
        <f>IF(基本情報入力シート!X1191="","",基本情報入力シート!X1191)</f>
        <v/>
      </c>
      <c r="N1152" s="513" t="str">
        <f>IF(基本情報入力シート!Y1191="","",基本情報入力シート!Y1191)</f>
        <v/>
      </c>
      <c r="O1152" s="606"/>
      <c r="P1152" s="610"/>
      <c r="Q1152" s="610"/>
      <c r="R1152" s="614" t="e">
        <v>#N/A</v>
      </c>
      <c r="S1152" s="618"/>
      <c r="T1152" s="623"/>
      <c r="U1152" s="623"/>
      <c r="V1152" s="627" t="e">
        <v>#N/A</v>
      </c>
      <c r="W1152" s="634"/>
      <c r="X1152" s="638"/>
      <c r="Y1152" s="614" t="e">
        <v>#N/A</v>
      </c>
      <c r="Z1152" s="614"/>
      <c r="AA1152" s="618"/>
      <c r="AB1152" s="637"/>
      <c r="AC1152" s="651" t="e">
        <v>#N/A</v>
      </c>
      <c r="AD1152" s="653" t="str">
        <f t="shared" si="34"/>
        <v/>
      </c>
      <c r="AE1152" s="583" t="str">
        <f t="shared" si="35"/>
        <v/>
      </c>
      <c r="AF1152" s="654" t="str">
        <f>IF(O1152="","",'別紙様式3-2（４・５月）'!O1154&amp;'別紙様式3-2（４・５月）'!P1154&amp;'別紙様式3-2（４・５月）'!Q1154&amp;"から"&amp;O1152)</f>
        <v/>
      </c>
      <c r="AG1152" s="654" t="str">
        <f>IF(OR(W1152="",W1152="―"),"",'別紙様式3-2（４・５月）'!O1154&amp;'別紙様式3-2（４・５月）'!P1154&amp;'別紙様式3-2（４・５月）'!Q1154&amp;"から"&amp;W1152)</f>
        <v/>
      </c>
    </row>
    <row r="1153" spans="1:33" ht="24.9" customHeight="1">
      <c r="A1153" s="592">
        <v>1140</v>
      </c>
      <c r="B1153" s="488" t="str">
        <f>IF(基本情報入力シート!C1192="","",基本情報入力シート!C1192)</f>
        <v/>
      </c>
      <c r="C1153" s="488"/>
      <c r="D1153" s="488"/>
      <c r="E1153" s="488"/>
      <c r="F1153" s="488"/>
      <c r="G1153" s="488"/>
      <c r="H1153" s="488"/>
      <c r="I1153" s="488"/>
      <c r="J1153" s="495" t="str">
        <f>IF(基本情報入力シート!M1192="","",基本情報入力シート!M1192)</f>
        <v/>
      </c>
      <c r="K1153" s="495" t="str">
        <f>IF(基本情報入力シート!R1192="","",基本情報入力シート!R1192)</f>
        <v/>
      </c>
      <c r="L1153" s="495" t="str">
        <f>IF(基本情報入力シート!W1192="","",基本情報入力シート!W1192)</f>
        <v/>
      </c>
      <c r="M1153" s="503" t="str">
        <f>IF(基本情報入力シート!X1192="","",基本情報入力シート!X1192)</f>
        <v/>
      </c>
      <c r="N1153" s="513" t="str">
        <f>IF(基本情報入力シート!Y1192="","",基本情報入力シート!Y1192)</f>
        <v/>
      </c>
      <c r="O1153" s="606"/>
      <c r="P1153" s="610"/>
      <c r="Q1153" s="610"/>
      <c r="R1153" s="614" t="e">
        <v>#N/A</v>
      </c>
      <c r="S1153" s="618"/>
      <c r="T1153" s="623"/>
      <c r="U1153" s="623"/>
      <c r="V1153" s="627" t="e">
        <v>#N/A</v>
      </c>
      <c r="W1153" s="634"/>
      <c r="X1153" s="638"/>
      <c r="Y1153" s="614" t="e">
        <v>#N/A</v>
      </c>
      <c r="Z1153" s="614"/>
      <c r="AA1153" s="618"/>
      <c r="AB1153" s="637"/>
      <c r="AC1153" s="651" t="e">
        <v>#N/A</v>
      </c>
      <c r="AD1153" s="653" t="str">
        <f t="shared" si="34"/>
        <v/>
      </c>
      <c r="AE1153" s="583" t="str">
        <f t="shared" si="35"/>
        <v/>
      </c>
      <c r="AF1153" s="654" t="str">
        <f>IF(O1153="","",'別紙様式3-2（４・５月）'!O1155&amp;'別紙様式3-2（４・５月）'!P1155&amp;'別紙様式3-2（４・５月）'!Q1155&amp;"から"&amp;O1153)</f>
        <v/>
      </c>
      <c r="AG1153" s="654" t="str">
        <f>IF(OR(W1153="",W1153="―"),"",'別紙様式3-2（４・５月）'!O1155&amp;'別紙様式3-2（４・５月）'!P1155&amp;'別紙様式3-2（４・５月）'!Q1155&amp;"から"&amp;W1153)</f>
        <v/>
      </c>
    </row>
    <row r="1154" spans="1:33" ht="24.9" customHeight="1">
      <c r="A1154" s="592">
        <v>1141</v>
      </c>
      <c r="B1154" s="488" t="str">
        <f>IF(基本情報入力シート!C1193="","",基本情報入力シート!C1193)</f>
        <v/>
      </c>
      <c r="C1154" s="488"/>
      <c r="D1154" s="488"/>
      <c r="E1154" s="488"/>
      <c r="F1154" s="488"/>
      <c r="G1154" s="488"/>
      <c r="H1154" s="488"/>
      <c r="I1154" s="488"/>
      <c r="J1154" s="495" t="str">
        <f>IF(基本情報入力シート!M1193="","",基本情報入力シート!M1193)</f>
        <v/>
      </c>
      <c r="K1154" s="495" t="str">
        <f>IF(基本情報入力シート!R1193="","",基本情報入力シート!R1193)</f>
        <v/>
      </c>
      <c r="L1154" s="495" t="str">
        <f>IF(基本情報入力シート!W1193="","",基本情報入力シート!W1193)</f>
        <v/>
      </c>
      <c r="M1154" s="503" t="str">
        <f>IF(基本情報入力シート!X1193="","",基本情報入力シート!X1193)</f>
        <v/>
      </c>
      <c r="N1154" s="513" t="str">
        <f>IF(基本情報入力シート!Y1193="","",基本情報入力シート!Y1193)</f>
        <v/>
      </c>
      <c r="O1154" s="606"/>
      <c r="P1154" s="610"/>
      <c r="Q1154" s="610"/>
      <c r="R1154" s="614" t="e">
        <v>#N/A</v>
      </c>
      <c r="S1154" s="618"/>
      <c r="T1154" s="623"/>
      <c r="U1154" s="623"/>
      <c r="V1154" s="627" t="e">
        <v>#N/A</v>
      </c>
      <c r="W1154" s="634"/>
      <c r="X1154" s="638"/>
      <c r="Y1154" s="614" t="e">
        <v>#N/A</v>
      </c>
      <c r="Z1154" s="614"/>
      <c r="AA1154" s="618"/>
      <c r="AB1154" s="637"/>
      <c r="AC1154" s="651" t="e">
        <v>#N/A</v>
      </c>
      <c r="AD1154" s="653" t="str">
        <f t="shared" si="34"/>
        <v/>
      </c>
      <c r="AE1154" s="583" t="str">
        <f t="shared" si="35"/>
        <v/>
      </c>
      <c r="AF1154" s="654" t="str">
        <f>IF(O1154="","",'別紙様式3-2（４・５月）'!O1156&amp;'別紙様式3-2（４・５月）'!P1156&amp;'別紙様式3-2（４・５月）'!Q1156&amp;"から"&amp;O1154)</f>
        <v/>
      </c>
      <c r="AG1154" s="654" t="str">
        <f>IF(OR(W1154="",W1154="―"),"",'別紙様式3-2（４・５月）'!O1156&amp;'別紙様式3-2（４・５月）'!P1156&amp;'別紙様式3-2（４・５月）'!Q1156&amp;"から"&amp;W1154)</f>
        <v/>
      </c>
    </row>
    <row r="1155" spans="1:33" ht="24.9" customHeight="1">
      <c r="A1155" s="592">
        <v>1142</v>
      </c>
      <c r="B1155" s="488" t="str">
        <f>IF(基本情報入力シート!C1194="","",基本情報入力シート!C1194)</f>
        <v/>
      </c>
      <c r="C1155" s="488"/>
      <c r="D1155" s="488"/>
      <c r="E1155" s="488"/>
      <c r="F1155" s="488"/>
      <c r="G1155" s="488"/>
      <c r="H1155" s="488"/>
      <c r="I1155" s="488"/>
      <c r="J1155" s="495" t="str">
        <f>IF(基本情報入力シート!M1194="","",基本情報入力シート!M1194)</f>
        <v/>
      </c>
      <c r="K1155" s="495" t="str">
        <f>IF(基本情報入力シート!R1194="","",基本情報入力シート!R1194)</f>
        <v/>
      </c>
      <c r="L1155" s="495" t="str">
        <f>IF(基本情報入力シート!W1194="","",基本情報入力シート!W1194)</f>
        <v/>
      </c>
      <c r="M1155" s="503" t="str">
        <f>IF(基本情報入力シート!X1194="","",基本情報入力シート!X1194)</f>
        <v/>
      </c>
      <c r="N1155" s="513" t="str">
        <f>IF(基本情報入力シート!Y1194="","",基本情報入力シート!Y1194)</f>
        <v/>
      </c>
      <c r="O1155" s="606"/>
      <c r="P1155" s="610"/>
      <c r="Q1155" s="610"/>
      <c r="R1155" s="614" t="e">
        <v>#N/A</v>
      </c>
      <c r="S1155" s="618"/>
      <c r="T1155" s="623"/>
      <c r="U1155" s="623"/>
      <c r="V1155" s="627" t="e">
        <v>#N/A</v>
      </c>
      <c r="W1155" s="634"/>
      <c r="X1155" s="638"/>
      <c r="Y1155" s="614" t="e">
        <v>#N/A</v>
      </c>
      <c r="Z1155" s="614"/>
      <c r="AA1155" s="618"/>
      <c r="AB1155" s="637"/>
      <c r="AC1155" s="651" t="e">
        <v>#N/A</v>
      </c>
      <c r="AD1155" s="653" t="str">
        <f t="shared" si="34"/>
        <v/>
      </c>
      <c r="AE1155" s="583" t="str">
        <f t="shared" si="35"/>
        <v/>
      </c>
      <c r="AF1155" s="654" t="str">
        <f>IF(O1155="","",'別紙様式3-2（４・５月）'!O1157&amp;'別紙様式3-2（４・５月）'!P1157&amp;'別紙様式3-2（４・５月）'!Q1157&amp;"から"&amp;O1155)</f>
        <v/>
      </c>
      <c r="AG1155" s="654" t="str">
        <f>IF(OR(W1155="",W1155="―"),"",'別紙様式3-2（４・５月）'!O1157&amp;'別紙様式3-2（４・５月）'!P1157&amp;'別紙様式3-2（４・５月）'!Q1157&amp;"から"&amp;W1155)</f>
        <v/>
      </c>
    </row>
    <row r="1156" spans="1:33" ht="24.9" customHeight="1">
      <c r="A1156" s="592">
        <v>1143</v>
      </c>
      <c r="B1156" s="488" t="str">
        <f>IF(基本情報入力シート!C1195="","",基本情報入力シート!C1195)</f>
        <v/>
      </c>
      <c r="C1156" s="488"/>
      <c r="D1156" s="488"/>
      <c r="E1156" s="488"/>
      <c r="F1156" s="488"/>
      <c r="G1156" s="488"/>
      <c r="H1156" s="488"/>
      <c r="I1156" s="488"/>
      <c r="J1156" s="495" t="str">
        <f>IF(基本情報入力シート!M1195="","",基本情報入力シート!M1195)</f>
        <v/>
      </c>
      <c r="K1156" s="495" t="str">
        <f>IF(基本情報入力シート!R1195="","",基本情報入力シート!R1195)</f>
        <v/>
      </c>
      <c r="L1156" s="495" t="str">
        <f>IF(基本情報入力シート!W1195="","",基本情報入力シート!W1195)</f>
        <v/>
      </c>
      <c r="M1156" s="503" t="str">
        <f>IF(基本情報入力シート!X1195="","",基本情報入力シート!X1195)</f>
        <v/>
      </c>
      <c r="N1156" s="513" t="str">
        <f>IF(基本情報入力シート!Y1195="","",基本情報入力シート!Y1195)</f>
        <v/>
      </c>
      <c r="O1156" s="606"/>
      <c r="P1156" s="610"/>
      <c r="Q1156" s="610"/>
      <c r="R1156" s="614" t="e">
        <v>#N/A</v>
      </c>
      <c r="S1156" s="618"/>
      <c r="T1156" s="623"/>
      <c r="U1156" s="623"/>
      <c r="V1156" s="627" t="e">
        <v>#N/A</v>
      </c>
      <c r="W1156" s="634"/>
      <c r="X1156" s="638"/>
      <c r="Y1156" s="614" t="e">
        <v>#N/A</v>
      </c>
      <c r="Z1156" s="614"/>
      <c r="AA1156" s="618"/>
      <c r="AB1156" s="637"/>
      <c r="AC1156" s="651" t="e">
        <v>#N/A</v>
      </c>
      <c r="AD1156" s="653" t="str">
        <f t="shared" si="34"/>
        <v/>
      </c>
      <c r="AE1156" s="583" t="str">
        <f t="shared" si="35"/>
        <v/>
      </c>
      <c r="AF1156" s="654" t="str">
        <f>IF(O1156="","",'別紙様式3-2（４・５月）'!O1158&amp;'別紙様式3-2（４・５月）'!P1158&amp;'別紙様式3-2（４・５月）'!Q1158&amp;"から"&amp;O1156)</f>
        <v/>
      </c>
      <c r="AG1156" s="654" t="str">
        <f>IF(OR(W1156="",W1156="―"),"",'別紙様式3-2（４・５月）'!O1158&amp;'別紙様式3-2（４・５月）'!P1158&amp;'別紙様式3-2（４・５月）'!Q1158&amp;"から"&amp;W1156)</f>
        <v/>
      </c>
    </row>
    <row r="1157" spans="1:33" ht="24.9" customHeight="1">
      <c r="A1157" s="592">
        <v>1144</v>
      </c>
      <c r="B1157" s="488" t="str">
        <f>IF(基本情報入力シート!C1196="","",基本情報入力シート!C1196)</f>
        <v/>
      </c>
      <c r="C1157" s="488"/>
      <c r="D1157" s="488"/>
      <c r="E1157" s="488"/>
      <c r="F1157" s="488"/>
      <c r="G1157" s="488"/>
      <c r="H1157" s="488"/>
      <c r="I1157" s="488"/>
      <c r="J1157" s="495" t="str">
        <f>IF(基本情報入力シート!M1196="","",基本情報入力シート!M1196)</f>
        <v/>
      </c>
      <c r="K1157" s="495" t="str">
        <f>IF(基本情報入力シート!R1196="","",基本情報入力シート!R1196)</f>
        <v/>
      </c>
      <c r="L1157" s="495" t="str">
        <f>IF(基本情報入力シート!W1196="","",基本情報入力シート!W1196)</f>
        <v/>
      </c>
      <c r="M1157" s="503" t="str">
        <f>IF(基本情報入力シート!X1196="","",基本情報入力シート!X1196)</f>
        <v/>
      </c>
      <c r="N1157" s="513" t="str">
        <f>IF(基本情報入力シート!Y1196="","",基本情報入力シート!Y1196)</f>
        <v/>
      </c>
      <c r="O1157" s="606"/>
      <c r="P1157" s="610"/>
      <c r="Q1157" s="610"/>
      <c r="R1157" s="614" t="e">
        <v>#N/A</v>
      </c>
      <c r="S1157" s="618"/>
      <c r="T1157" s="623"/>
      <c r="U1157" s="623"/>
      <c r="V1157" s="627" t="e">
        <v>#N/A</v>
      </c>
      <c r="W1157" s="634"/>
      <c r="X1157" s="638"/>
      <c r="Y1157" s="614" t="e">
        <v>#N/A</v>
      </c>
      <c r="Z1157" s="614"/>
      <c r="AA1157" s="618"/>
      <c r="AB1157" s="637"/>
      <c r="AC1157" s="651" t="e">
        <v>#N/A</v>
      </c>
      <c r="AD1157" s="653" t="str">
        <f t="shared" si="34"/>
        <v/>
      </c>
      <c r="AE1157" s="583" t="str">
        <f t="shared" si="35"/>
        <v/>
      </c>
      <c r="AF1157" s="654" t="str">
        <f>IF(O1157="","",'別紙様式3-2（４・５月）'!O1159&amp;'別紙様式3-2（４・５月）'!P1159&amp;'別紙様式3-2（４・５月）'!Q1159&amp;"から"&amp;O1157)</f>
        <v/>
      </c>
      <c r="AG1157" s="654" t="str">
        <f>IF(OR(W1157="",W1157="―"),"",'別紙様式3-2（４・５月）'!O1159&amp;'別紙様式3-2（４・５月）'!P1159&amp;'別紙様式3-2（４・５月）'!Q1159&amp;"から"&amp;W1157)</f>
        <v/>
      </c>
    </row>
    <row r="1158" spans="1:33" ht="24.9" customHeight="1">
      <c r="A1158" s="592">
        <v>1145</v>
      </c>
      <c r="B1158" s="488" t="str">
        <f>IF(基本情報入力シート!C1197="","",基本情報入力シート!C1197)</f>
        <v/>
      </c>
      <c r="C1158" s="488"/>
      <c r="D1158" s="488"/>
      <c r="E1158" s="488"/>
      <c r="F1158" s="488"/>
      <c r="G1158" s="488"/>
      <c r="H1158" s="488"/>
      <c r="I1158" s="488"/>
      <c r="J1158" s="495" t="str">
        <f>IF(基本情報入力シート!M1197="","",基本情報入力シート!M1197)</f>
        <v/>
      </c>
      <c r="K1158" s="495" t="str">
        <f>IF(基本情報入力シート!R1197="","",基本情報入力シート!R1197)</f>
        <v/>
      </c>
      <c r="L1158" s="495" t="str">
        <f>IF(基本情報入力シート!W1197="","",基本情報入力シート!W1197)</f>
        <v/>
      </c>
      <c r="M1158" s="503" t="str">
        <f>IF(基本情報入力シート!X1197="","",基本情報入力シート!X1197)</f>
        <v/>
      </c>
      <c r="N1158" s="513" t="str">
        <f>IF(基本情報入力シート!Y1197="","",基本情報入力シート!Y1197)</f>
        <v/>
      </c>
      <c r="O1158" s="606"/>
      <c r="P1158" s="610"/>
      <c r="Q1158" s="610"/>
      <c r="R1158" s="614" t="e">
        <v>#N/A</v>
      </c>
      <c r="S1158" s="618"/>
      <c r="T1158" s="623"/>
      <c r="U1158" s="623"/>
      <c r="V1158" s="627" t="e">
        <v>#N/A</v>
      </c>
      <c r="W1158" s="634"/>
      <c r="X1158" s="638"/>
      <c r="Y1158" s="614" t="e">
        <v>#N/A</v>
      </c>
      <c r="Z1158" s="614"/>
      <c r="AA1158" s="618"/>
      <c r="AB1158" s="637"/>
      <c r="AC1158" s="651" t="e">
        <v>#N/A</v>
      </c>
      <c r="AD1158" s="653" t="str">
        <f t="shared" si="34"/>
        <v/>
      </c>
      <c r="AE1158" s="583" t="str">
        <f t="shared" si="35"/>
        <v/>
      </c>
      <c r="AF1158" s="654" t="str">
        <f>IF(O1158="","",'別紙様式3-2（４・５月）'!O1160&amp;'別紙様式3-2（４・５月）'!P1160&amp;'別紙様式3-2（４・５月）'!Q1160&amp;"から"&amp;O1158)</f>
        <v/>
      </c>
      <c r="AG1158" s="654" t="str">
        <f>IF(OR(W1158="",W1158="―"),"",'別紙様式3-2（４・５月）'!O1160&amp;'別紙様式3-2（４・５月）'!P1160&amp;'別紙様式3-2（４・５月）'!Q1160&amp;"から"&amp;W1158)</f>
        <v/>
      </c>
    </row>
    <row r="1159" spans="1:33" ht="24.9" customHeight="1">
      <c r="A1159" s="592">
        <v>1146</v>
      </c>
      <c r="B1159" s="488" t="str">
        <f>IF(基本情報入力シート!C1198="","",基本情報入力シート!C1198)</f>
        <v/>
      </c>
      <c r="C1159" s="488"/>
      <c r="D1159" s="488"/>
      <c r="E1159" s="488"/>
      <c r="F1159" s="488"/>
      <c r="G1159" s="488"/>
      <c r="H1159" s="488"/>
      <c r="I1159" s="488"/>
      <c r="J1159" s="495" t="str">
        <f>IF(基本情報入力シート!M1198="","",基本情報入力シート!M1198)</f>
        <v/>
      </c>
      <c r="K1159" s="495" t="str">
        <f>IF(基本情報入力シート!R1198="","",基本情報入力シート!R1198)</f>
        <v/>
      </c>
      <c r="L1159" s="495" t="str">
        <f>IF(基本情報入力シート!W1198="","",基本情報入力シート!W1198)</f>
        <v/>
      </c>
      <c r="M1159" s="503" t="str">
        <f>IF(基本情報入力シート!X1198="","",基本情報入力シート!X1198)</f>
        <v/>
      </c>
      <c r="N1159" s="513" t="str">
        <f>IF(基本情報入力シート!Y1198="","",基本情報入力シート!Y1198)</f>
        <v/>
      </c>
      <c r="O1159" s="606"/>
      <c r="P1159" s="610"/>
      <c r="Q1159" s="610"/>
      <c r="R1159" s="614" t="e">
        <v>#N/A</v>
      </c>
      <c r="S1159" s="618"/>
      <c r="T1159" s="623"/>
      <c r="U1159" s="623"/>
      <c r="V1159" s="627" t="e">
        <v>#N/A</v>
      </c>
      <c r="W1159" s="634"/>
      <c r="X1159" s="638"/>
      <c r="Y1159" s="614" t="e">
        <v>#N/A</v>
      </c>
      <c r="Z1159" s="614"/>
      <c r="AA1159" s="618"/>
      <c r="AB1159" s="637"/>
      <c r="AC1159" s="651" t="e">
        <v>#N/A</v>
      </c>
      <c r="AD1159" s="653" t="str">
        <f t="shared" si="34"/>
        <v/>
      </c>
      <c r="AE1159" s="583" t="str">
        <f t="shared" si="35"/>
        <v/>
      </c>
      <c r="AF1159" s="654" t="str">
        <f>IF(O1159="","",'別紙様式3-2（４・５月）'!O1161&amp;'別紙様式3-2（４・５月）'!P1161&amp;'別紙様式3-2（４・５月）'!Q1161&amp;"から"&amp;O1159)</f>
        <v/>
      </c>
      <c r="AG1159" s="654" t="str">
        <f>IF(OR(W1159="",W1159="―"),"",'別紙様式3-2（４・５月）'!O1161&amp;'別紙様式3-2（４・５月）'!P1161&amp;'別紙様式3-2（４・５月）'!Q1161&amp;"から"&amp;W1159)</f>
        <v/>
      </c>
    </row>
    <row r="1160" spans="1:33" ht="24.9" customHeight="1">
      <c r="A1160" s="592">
        <v>1147</v>
      </c>
      <c r="B1160" s="488" t="str">
        <f>IF(基本情報入力シート!C1199="","",基本情報入力シート!C1199)</f>
        <v/>
      </c>
      <c r="C1160" s="488"/>
      <c r="D1160" s="488"/>
      <c r="E1160" s="488"/>
      <c r="F1160" s="488"/>
      <c r="G1160" s="488"/>
      <c r="H1160" s="488"/>
      <c r="I1160" s="488"/>
      <c r="J1160" s="495" t="str">
        <f>IF(基本情報入力シート!M1199="","",基本情報入力シート!M1199)</f>
        <v/>
      </c>
      <c r="K1160" s="495" t="str">
        <f>IF(基本情報入力シート!R1199="","",基本情報入力シート!R1199)</f>
        <v/>
      </c>
      <c r="L1160" s="495" t="str">
        <f>IF(基本情報入力シート!W1199="","",基本情報入力シート!W1199)</f>
        <v/>
      </c>
      <c r="M1160" s="503" t="str">
        <f>IF(基本情報入力シート!X1199="","",基本情報入力シート!X1199)</f>
        <v/>
      </c>
      <c r="N1160" s="513" t="str">
        <f>IF(基本情報入力シート!Y1199="","",基本情報入力シート!Y1199)</f>
        <v/>
      </c>
      <c r="O1160" s="606"/>
      <c r="P1160" s="610"/>
      <c r="Q1160" s="610"/>
      <c r="R1160" s="614" t="e">
        <v>#N/A</v>
      </c>
      <c r="S1160" s="618"/>
      <c r="T1160" s="623"/>
      <c r="U1160" s="623"/>
      <c r="V1160" s="627" t="e">
        <v>#N/A</v>
      </c>
      <c r="W1160" s="634"/>
      <c r="X1160" s="638"/>
      <c r="Y1160" s="614" t="e">
        <v>#N/A</v>
      </c>
      <c r="Z1160" s="614"/>
      <c r="AA1160" s="618"/>
      <c r="AB1160" s="637"/>
      <c r="AC1160" s="651" t="e">
        <v>#N/A</v>
      </c>
      <c r="AD1160" s="653" t="str">
        <f t="shared" si="34"/>
        <v/>
      </c>
      <c r="AE1160" s="583" t="str">
        <f t="shared" si="35"/>
        <v/>
      </c>
      <c r="AF1160" s="654" t="str">
        <f>IF(O1160="","",'別紙様式3-2（４・５月）'!O1162&amp;'別紙様式3-2（４・５月）'!P1162&amp;'別紙様式3-2（４・５月）'!Q1162&amp;"から"&amp;O1160)</f>
        <v/>
      </c>
      <c r="AG1160" s="654" t="str">
        <f>IF(OR(W1160="",W1160="―"),"",'別紙様式3-2（４・５月）'!O1162&amp;'別紙様式3-2（４・５月）'!P1162&amp;'別紙様式3-2（４・５月）'!Q1162&amp;"から"&amp;W1160)</f>
        <v/>
      </c>
    </row>
    <row r="1161" spans="1:33" ht="24.9" customHeight="1">
      <c r="A1161" s="592">
        <v>1148</v>
      </c>
      <c r="B1161" s="488" t="str">
        <f>IF(基本情報入力シート!C1200="","",基本情報入力シート!C1200)</f>
        <v/>
      </c>
      <c r="C1161" s="488"/>
      <c r="D1161" s="488"/>
      <c r="E1161" s="488"/>
      <c r="F1161" s="488"/>
      <c r="G1161" s="488"/>
      <c r="H1161" s="488"/>
      <c r="I1161" s="488"/>
      <c r="J1161" s="495" t="str">
        <f>IF(基本情報入力シート!M1200="","",基本情報入力シート!M1200)</f>
        <v/>
      </c>
      <c r="K1161" s="495" t="str">
        <f>IF(基本情報入力シート!R1200="","",基本情報入力シート!R1200)</f>
        <v/>
      </c>
      <c r="L1161" s="495" t="str">
        <f>IF(基本情報入力シート!W1200="","",基本情報入力シート!W1200)</f>
        <v/>
      </c>
      <c r="M1161" s="503" t="str">
        <f>IF(基本情報入力シート!X1200="","",基本情報入力シート!X1200)</f>
        <v/>
      </c>
      <c r="N1161" s="513" t="str">
        <f>IF(基本情報入力シート!Y1200="","",基本情報入力シート!Y1200)</f>
        <v/>
      </c>
      <c r="O1161" s="606"/>
      <c r="P1161" s="610"/>
      <c r="Q1161" s="610"/>
      <c r="R1161" s="614" t="e">
        <v>#N/A</v>
      </c>
      <c r="S1161" s="618"/>
      <c r="T1161" s="623"/>
      <c r="U1161" s="623"/>
      <c r="V1161" s="627" t="e">
        <v>#N/A</v>
      </c>
      <c r="W1161" s="634"/>
      <c r="X1161" s="638"/>
      <c r="Y1161" s="614" t="e">
        <v>#N/A</v>
      </c>
      <c r="Z1161" s="614"/>
      <c r="AA1161" s="618"/>
      <c r="AB1161" s="637"/>
      <c r="AC1161" s="651" t="e">
        <v>#N/A</v>
      </c>
      <c r="AD1161" s="653" t="str">
        <f t="shared" si="34"/>
        <v/>
      </c>
      <c r="AE1161" s="583" t="str">
        <f t="shared" si="35"/>
        <v/>
      </c>
      <c r="AF1161" s="654" t="str">
        <f>IF(O1161="","",'別紙様式3-2（４・５月）'!O1163&amp;'別紙様式3-2（４・５月）'!P1163&amp;'別紙様式3-2（４・５月）'!Q1163&amp;"から"&amp;O1161)</f>
        <v/>
      </c>
      <c r="AG1161" s="654" t="str">
        <f>IF(OR(W1161="",W1161="―"),"",'別紙様式3-2（４・５月）'!O1163&amp;'別紙様式3-2（４・５月）'!P1163&amp;'別紙様式3-2（４・５月）'!Q1163&amp;"から"&amp;W1161)</f>
        <v/>
      </c>
    </row>
    <row r="1162" spans="1:33" ht="24.9" customHeight="1">
      <c r="A1162" s="592">
        <v>1149</v>
      </c>
      <c r="B1162" s="488" t="str">
        <f>IF(基本情報入力シート!C1201="","",基本情報入力シート!C1201)</f>
        <v/>
      </c>
      <c r="C1162" s="488"/>
      <c r="D1162" s="488"/>
      <c r="E1162" s="488"/>
      <c r="F1162" s="488"/>
      <c r="G1162" s="488"/>
      <c r="H1162" s="488"/>
      <c r="I1162" s="488"/>
      <c r="J1162" s="495" t="str">
        <f>IF(基本情報入力シート!M1201="","",基本情報入力シート!M1201)</f>
        <v/>
      </c>
      <c r="K1162" s="495" t="str">
        <f>IF(基本情報入力シート!R1201="","",基本情報入力シート!R1201)</f>
        <v/>
      </c>
      <c r="L1162" s="495" t="str">
        <f>IF(基本情報入力シート!W1201="","",基本情報入力シート!W1201)</f>
        <v/>
      </c>
      <c r="M1162" s="503" t="str">
        <f>IF(基本情報入力シート!X1201="","",基本情報入力シート!X1201)</f>
        <v/>
      </c>
      <c r="N1162" s="513" t="str">
        <f>IF(基本情報入力シート!Y1201="","",基本情報入力シート!Y1201)</f>
        <v/>
      </c>
      <c r="O1162" s="606"/>
      <c r="P1162" s="610"/>
      <c r="Q1162" s="610"/>
      <c r="R1162" s="614" t="e">
        <v>#N/A</v>
      </c>
      <c r="S1162" s="618"/>
      <c r="T1162" s="623"/>
      <c r="U1162" s="623"/>
      <c r="V1162" s="627" t="e">
        <v>#N/A</v>
      </c>
      <c r="W1162" s="634"/>
      <c r="X1162" s="638"/>
      <c r="Y1162" s="614" t="e">
        <v>#N/A</v>
      </c>
      <c r="Z1162" s="614"/>
      <c r="AA1162" s="618"/>
      <c r="AB1162" s="637"/>
      <c r="AC1162" s="651" t="e">
        <v>#N/A</v>
      </c>
      <c r="AD1162" s="653" t="str">
        <f t="shared" si="34"/>
        <v/>
      </c>
      <c r="AE1162" s="583" t="str">
        <f t="shared" si="35"/>
        <v/>
      </c>
      <c r="AF1162" s="654" t="str">
        <f>IF(O1162="","",'別紙様式3-2（４・５月）'!O1164&amp;'別紙様式3-2（４・５月）'!P1164&amp;'別紙様式3-2（４・５月）'!Q1164&amp;"から"&amp;O1162)</f>
        <v/>
      </c>
      <c r="AG1162" s="654" t="str">
        <f>IF(OR(W1162="",W1162="―"),"",'別紙様式3-2（４・５月）'!O1164&amp;'別紙様式3-2（４・５月）'!P1164&amp;'別紙様式3-2（４・５月）'!Q1164&amp;"から"&amp;W1162)</f>
        <v/>
      </c>
    </row>
    <row r="1163" spans="1:33" ht="24.9" customHeight="1">
      <c r="A1163" s="592">
        <v>1150</v>
      </c>
      <c r="B1163" s="488" t="str">
        <f>IF(基本情報入力シート!C1202="","",基本情報入力シート!C1202)</f>
        <v/>
      </c>
      <c r="C1163" s="488"/>
      <c r="D1163" s="488"/>
      <c r="E1163" s="488"/>
      <c r="F1163" s="488"/>
      <c r="G1163" s="488"/>
      <c r="H1163" s="488"/>
      <c r="I1163" s="488"/>
      <c r="J1163" s="495" t="str">
        <f>IF(基本情報入力シート!M1202="","",基本情報入力シート!M1202)</f>
        <v/>
      </c>
      <c r="K1163" s="495" t="str">
        <f>IF(基本情報入力シート!R1202="","",基本情報入力シート!R1202)</f>
        <v/>
      </c>
      <c r="L1163" s="495" t="str">
        <f>IF(基本情報入力シート!W1202="","",基本情報入力シート!W1202)</f>
        <v/>
      </c>
      <c r="M1163" s="503" t="str">
        <f>IF(基本情報入力シート!X1202="","",基本情報入力シート!X1202)</f>
        <v/>
      </c>
      <c r="N1163" s="513" t="str">
        <f>IF(基本情報入力シート!Y1202="","",基本情報入力シート!Y1202)</f>
        <v/>
      </c>
      <c r="O1163" s="606"/>
      <c r="P1163" s="610"/>
      <c r="Q1163" s="610"/>
      <c r="R1163" s="614" t="e">
        <v>#N/A</v>
      </c>
      <c r="S1163" s="618"/>
      <c r="T1163" s="623"/>
      <c r="U1163" s="623"/>
      <c r="V1163" s="627" t="e">
        <v>#N/A</v>
      </c>
      <c r="W1163" s="634"/>
      <c r="X1163" s="638"/>
      <c r="Y1163" s="614" t="e">
        <v>#N/A</v>
      </c>
      <c r="Z1163" s="614"/>
      <c r="AA1163" s="618"/>
      <c r="AB1163" s="637"/>
      <c r="AC1163" s="651" t="e">
        <v>#N/A</v>
      </c>
      <c r="AD1163" s="653" t="str">
        <f t="shared" si="34"/>
        <v/>
      </c>
      <c r="AE1163" s="583" t="str">
        <f t="shared" si="35"/>
        <v/>
      </c>
      <c r="AF1163" s="654" t="str">
        <f>IF(O1163="","",'別紙様式3-2（４・５月）'!O1165&amp;'別紙様式3-2（４・５月）'!P1165&amp;'別紙様式3-2（４・５月）'!Q1165&amp;"から"&amp;O1163)</f>
        <v/>
      </c>
      <c r="AG1163" s="654" t="str">
        <f>IF(OR(W1163="",W1163="―"),"",'別紙様式3-2（４・５月）'!O1165&amp;'別紙様式3-2（４・５月）'!P1165&amp;'別紙様式3-2（４・５月）'!Q1165&amp;"から"&amp;W1163)</f>
        <v/>
      </c>
    </row>
    <row r="1164" spans="1:33" ht="24.9" customHeight="1">
      <c r="A1164" s="592">
        <v>1151</v>
      </c>
      <c r="B1164" s="488" t="str">
        <f>IF(基本情報入力シート!C1203="","",基本情報入力シート!C1203)</f>
        <v/>
      </c>
      <c r="C1164" s="488"/>
      <c r="D1164" s="488"/>
      <c r="E1164" s="488"/>
      <c r="F1164" s="488"/>
      <c r="G1164" s="488"/>
      <c r="H1164" s="488"/>
      <c r="I1164" s="488"/>
      <c r="J1164" s="495" t="str">
        <f>IF(基本情報入力シート!M1203="","",基本情報入力シート!M1203)</f>
        <v/>
      </c>
      <c r="K1164" s="495" t="str">
        <f>IF(基本情報入力シート!R1203="","",基本情報入力シート!R1203)</f>
        <v/>
      </c>
      <c r="L1164" s="495" t="str">
        <f>IF(基本情報入力シート!W1203="","",基本情報入力シート!W1203)</f>
        <v/>
      </c>
      <c r="M1164" s="503" t="str">
        <f>IF(基本情報入力シート!X1203="","",基本情報入力シート!X1203)</f>
        <v/>
      </c>
      <c r="N1164" s="513" t="str">
        <f>IF(基本情報入力シート!Y1203="","",基本情報入力シート!Y1203)</f>
        <v/>
      </c>
      <c r="O1164" s="606"/>
      <c r="P1164" s="610"/>
      <c r="Q1164" s="610"/>
      <c r="R1164" s="614" t="e">
        <v>#N/A</v>
      </c>
      <c r="S1164" s="618"/>
      <c r="T1164" s="623"/>
      <c r="U1164" s="623"/>
      <c r="V1164" s="627" t="e">
        <v>#N/A</v>
      </c>
      <c r="W1164" s="634"/>
      <c r="X1164" s="638"/>
      <c r="Y1164" s="614" t="e">
        <v>#N/A</v>
      </c>
      <c r="Z1164" s="614"/>
      <c r="AA1164" s="618"/>
      <c r="AB1164" s="637"/>
      <c r="AC1164" s="651" t="e">
        <v>#N/A</v>
      </c>
      <c r="AD1164" s="653" t="str">
        <f t="shared" si="34"/>
        <v/>
      </c>
      <c r="AE1164" s="583" t="str">
        <f t="shared" si="35"/>
        <v/>
      </c>
      <c r="AF1164" s="654" t="str">
        <f>IF(O1164="","",'別紙様式3-2（４・５月）'!O1166&amp;'別紙様式3-2（４・５月）'!P1166&amp;'別紙様式3-2（４・５月）'!Q1166&amp;"から"&amp;O1164)</f>
        <v/>
      </c>
      <c r="AG1164" s="654" t="str">
        <f>IF(OR(W1164="",W1164="―"),"",'別紙様式3-2（４・５月）'!O1166&amp;'別紙様式3-2（４・５月）'!P1166&amp;'別紙様式3-2（４・５月）'!Q1166&amp;"から"&amp;W1164)</f>
        <v/>
      </c>
    </row>
    <row r="1165" spans="1:33" ht="24.9" customHeight="1">
      <c r="A1165" s="592">
        <v>1152</v>
      </c>
      <c r="B1165" s="488" t="str">
        <f>IF(基本情報入力シート!C1204="","",基本情報入力シート!C1204)</f>
        <v/>
      </c>
      <c r="C1165" s="488"/>
      <c r="D1165" s="488"/>
      <c r="E1165" s="488"/>
      <c r="F1165" s="488"/>
      <c r="G1165" s="488"/>
      <c r="H1165" s="488"/>
      <c r="I1165" s="488"/>
      <c r="J1165" s="495" t="str">
        <f>IF(基本情報入力シート!M1204="","",基本情報入力シート!M1204)</f>
        <v/>
      </c>
      <c r="K1165" s="495" t="str">
        <f>IF(基本情報入力シート!R1204="","",基本情報入力シート!R1204)</f>
        <v/>
      </c>
      <c r="L1165" s="495" t="str">
        <f>IF(基本情報入力シート!W1204="","",基本情報入力シート!W1204)</f>
        <v/>
      </c>
      <c r="M1165" s="503" t="str">
        <f>IF(基本情報入力シート!X1204="","",基本情報入力シート!X1204)</f>
        <v/>
      </c>
      <c r="N1165" s="513" t="str">
        <f>IF(基本情報入力シート!Y1204="","",基本情報入力シート!Y1204)</f>
        <v/>
      </c>
      <c r="O1165" s="606"/>
      <c r="P1165" s="610"/>
      <c r="Q1165" s="610"/>
      <c r="R1165" s="614" t="e">
        <v>#N/A</v>
      </c>
      <c r="S1165" s="618"/>
      <c r="T1165" s="623"/>
      <c r="U1165" s="623"/>
      <c r="V1165" s="627" t="e">
        <v>#N/A</v>
      </c>
      <c r="W1165" s="634"/>
      <c r="X1165" s="638"/>
      <c r="Y1165" s="614" t="e">
        <v>#N/A</v>
      </c>
      <c r="Z1165" s="614"/>
      <c r="AA1165" s="618"/>
      <c r="AB1165" s="637"/>
      <c r="AC1165" s="651" t="e">
        <v>#N/A</v>
      </c>
      <c r="AD1165" s="653" t="str">
        <f t="shared" si="34"/>
        <v/>
      </c>
      <c r="AE1165" s="583" t="str">
        <f t="shared" si="35"/>
        <v/>
      </c>
      <c r="AF1165" s="654" t="str">
        <f>IF(O1165="","",'別紙様式3-2（４・５月）'!O1167&amp;'別紙様式3-2（４・５月）'!P1167&amp;'別紙様式3-2（４・５月）'!Q1167&amp;"から"&amp;O1165)</f>
        <v/>
      </c>
      <c r="AG1165" s="654" t="str">
        <f>IF(OR(W1165="",W1165="―"),"",'別紙様式3-2（４・５月）'!O1167&amp;'別紙様式3-2（４・５月）'!P1167&amp;'別紙様式3-2（４・５月）'!Q1167&amp;"から"&amp;W1165)</f>
        <v/>
      </c>
    </row>
    <row r="1166" spans="1:33" ht="24.9" customHeight="1">
      <c r="A1166" s="592">
        <v>1153</v>
      </c>
      <c r="B1166" s="488" t="str">
        <f>IF(基本情報入力シート!C1205="","",基本情報入力シート!C1205)</f>
        <v/>
      </c>
      <c r="C1166" s="488"/>
      <c r="D1166" s="488"/>
      <c r="E1166" s="488"/>
      <c r="F1166" s="488"/>
      <c r="G1166" s="488"/>
      <c r="H1166" s="488"/>
      <c r="I1166" s="488"/>
      <c r="J1166" s="495" t="str">
        <f>IF(基本情報入力シート!M1205="","",基本情報入力シート!M1205)</f>
        <v/>
      </c>
      <c r="K1166" s="495" t="str">
        <f>IF(基本情報入力シート!R1205="","",基本情報入力シート!R1205)</f>
        <v/>
      </c>
      <c r="L1166" s="495" t="str">
        <f>IF(基本情報入力シート!W1205="","",基本情報入力シート!W1205)</f>
        <v/>
      </c>
      <c r="M1166" s="503" t="str">
        <f>IF(基本情報入力シート!X1205="","",基本情報入力シート!X1205)</f>
        <v/>
      </c>
      <c r="N1166" s="513" t="str">
        <f>IF(基本情報入力シート!Y1205="","",基本情報入力シート!Y1205)</f>
        <v/>
      </c>
      <c r="O1166" s="606"/>
      <c r="P1166" s="610"/>
      <c r="Q1166" s="610"/>
      <c r="R1166" s="614" t="e">
        <v>#N/A</v>
      </c>
      <c r="S1166" s="618"/>
      <c r="T1166" s="623"/>
      <c r="U1166" s="623"/>
      <c r="V1166" s="627" t="e">
        <v>#N/A</v>
      </c>
      <c r="W1166" s="634"/>
      <c r="X1166" s="638"/>
      <c r="Y1166" s="614" t="e">
        <v>#N/A</v>
      </c>
      <c r="Z1166" s="614"/>
      <c r="AA1166" s="618"/>
      <c r="AB1166" s="637"/>
      <c r="AC1166" s="651" t="e">
        <v>#N/A</v>
      </c>
      <c r="AD1166" s="653" t="str">
        <f t="shared" ref="AD1166:AD1213" si="36">IF(OR(O1166="新加算Ⅰ",O1166="新加算Ⅱ",O1166="新加算Ⅴ（１）",O1166="新加算Ⅴ（２）",O1166="新加算Ⅴ（３）",O1166="新加算Ⅴ（４）",O1166="新加算Ⅴ（５）",O1166="新加算Ⅴ（６）",O1166="新加算Ⅴ（７）",O1166="新加算Ⅴ（９）",O1166="新加算Ⅴ（10）",O1166="新加算Ⅴ（12）"),IF(AND(N1166&lt;&gt;"訪問型サービス（総合事業）",N1166&lt;&gt;"通所型サービス（総合事業）",N1166&lt;&gt;"（介護予防）短期入所生活介護",N1166&lt;&gt;"（介護予防）短期入所療養介護（老健）",N1166&lt;&gt;"（介護予防）短期入所療養介護 （病院等（老健以外）)",N1166&lt;&gt;"（介護予防）短期入所療養介護（医療院）"),1,""),"")</f>
        <v/>
      </c>
      <c r="AE1166" s="583" t="str">
        <f t="shared" ref="AE1166:AE1213" si="37">IF(OR(W1166="新加算Ⅰ",W1166="新加算Ⅱ"),IF(AND(N1166&lt;&gt;"訪問型サービス（総合事業）",N1166&lt;&gt;"通所型サービス（総合事業）",N1166&lt;&gt;"（介護予防）短期入所生活介護",N1166&lt;&gt;"（介護予防）短期入所療養介護（老健）",N1166&lt;&gt;"（介護予防）短期入所療養介護 （病院等（老健以外）)",N1166&lt;&gt;"（介護予防）短期入所療養介護（医療院）"),1,""),"")</f>
        <v/>
      </c>
      <c r="AF1166" s="654" t="str">
        <f>IF(O1166="","",'別紙様式3-2（４・５月）'!O1168&amp;'別紙様式3-2（４・５月）'!P1168&amp;'別紙様式3-2（４・５月）'!Q1168&amp;"から"&amp;O1166)</f>
        <v/>
      </c>
      <c r="AG1166" s="654" t="str">
        <f>IF(OR(W1166="",W1166="―"),"",'別紙様式3-2（４・５月）'!O1168&amp;'別紙様式3-2（４・５月）'!P1168&amp;'別紙様式3-2（４・５月）'!Q1168&amp;"から"&amp;W1166)</f>
        <v/>
      </c>
    </row>
    <row r="1167" spans="1:33" ht="24.9" customHeight="1">
      <c r="A1167" s="592">
        <v>1154</v>
      </c>
      <c r="B1167" s="488" t="str">
        <f>IF(基本情報入力シート!C1206="","",基本情報入力シート!C1206)</f>
        <v/>
      </c>
      <c r="C1167" s="488"/>
      <c r="D1167" s="488"/>
      <c r="E1167" s="488"/>
      <c r="F1167" s="488"/>
      <c r="G1167" s="488"/>
      <c r="H1167" s="488"/>
      <c r="I1167" s="488"/>
      <c r="J1167" s="495" t="str">
        <f>IF(基本情報入力シート!M1206="","",基本情報入力シート!M1206)</f>
        <v/>
      </c>
      <c r="K1167" s="495" t="str">
        <f>IF(基本情報入力シート!R1206="","",基本情報入力シート!R1206)</f>
        <v/>
      </c>
      <c r="L1167" s="495" t="str">
        <f>IF(基本情報入力シート!W1206="","",基本情報入力シート!W1206)</f>
        <v/>
      </c>
      <c r="M1167" s="503" t="str">
        <f>IF(基本情報入力シート!X1206="","",基本情報入力シート!X1206)</f>
        <v/>
      </c>
      <c r="N1167" s="513" t="str">
        <f>IF(基本情報入力シート!Y1206="","",基本情報入力シート!Y1206)</f>
        <v/>
      </c>
      <c r="O1167" s="606"/>
      <c r="P1167" s="610"/>
      <c r="Q1167" s="610"/>
      <c r="R1167" s="614" t="e">
        <v>#N/A</v>
      </c>
      <c r="S1167" s="618"/>
      <c r="T1167" s="623"/>
      <c r="U1167" s="623"/>
      <c r="V1167" s="627" t="e">
        <v>#N/A</v>
      </c>
      <c r="W1167" s="634"/>
      <c r="X1167" s="638"/>
      <c r="Y1167" s="614" t="e">
        <v>#N/A</v>
      </c>
      <c r="Z1167" s="614"/>
      <c r="AA1167" s="618"/>
      <c r="AB1167" s="637"/>
      <c r="AC1167" s="651" t="e">
        <v>#N/A</v>
      </c>
      <c r="AD1167" s="653" t="str">
        <f t="shared" si="36"/>
        <v/>
      </c>
      <c r="AE1167" s="583" t="str">
        <f t="shared" si="37"/>
        <v/>
      </c>
      <c r="AF1167" s="654" t="str">
        <f>IF(O1167="","",'別紙様式3-2（４・５月）'!O1169&amp;'別紙様式3-2（４・５月）'!P1169&amp;'別紙様式3-2（４・５月）'!Q1169&amp;"から"&amp;O1167)</f>
        <v/>
      </c>
      <c r="AG1167" s="654" t="str">
        <f>IF(OR(W1167="",W1167="―"),"",'別紙様式3-2（４・５月）'!O1169&amp;'別紙様式3-2（４・５月）'!P1169&amp;'別紙様式3-2（４・５月）'!Q1169&amp;"から"&amp;W1167)</f>
        <v/>
      </c>
    </row>
    <row r="1168" spans="1:33" ht="24.9" customHeight="1">
      <c r="A1168" s="592">
        <v>1155</v>
      </c>
      <c r="B1168" s="488" t="str">
        <f>IF(基本情報入力シート!C1207="","",基本情報入力シート!C1207)</f>
        <v/>
      </c>
      <c r="C1168" s="488"/>
      <c r="D1168" s="488"/>
      <c r="E1168" s="488"/>
      <c r="F1168" s="488"/>
      <c r="G1168" s="488"/>
      <c r="H1168" s="488"/>
      <c r="I1168" s="488"/>
      <c r="J1168" s="495" t="str">
        <f>IF(基本情報入力シート!M1207="","",基本情報入力シート!M1207)</f>
        <v/>
      </c>
      <c r="K1168" s="495" t="str">
        <f>IF(基本情報入力シート!R1207="","",基本情報入力シート!R1207)</f>
        <v/>
      </c>
      <c r="L1168" s="495" t="str">
        <f>IF(基本情報入力シート!W1207="","",基本情報入力シート!W1207)</f>
        <v/>
      </c>
      <c r="M1168" s="503" t="str">
        <f>IF(基本情報入力シート!X1207="","",基本情報入力シート!X1207)</f>
        <v/>
      </c>
      <c r="N1168" s="513" t="str">
        <f>IF(基本情報入力シート!Y1207="","",基本情報入力シート!Y1207)</f>
        <v/>
      </c>
      <c r="O1168" s="606"/>
      <c r="P1168" s="610"/>
      <c r="Q1168" s="610"/>
      <c r="R1168" s="614" t="e">
        <v>#N/A</v>
      </c>
      <c r="S1168" s="618"/>
      <c r="T1168" s="623"/>
      <c r="U1168" s="623"/>
      <c r="V1168" s="627" t="e">
        <v>#N/A</v>
      </c>
      <c r="W1168" s="634"/>
      <c r="X1168" s="638"/>
      <c r="Y1168" s="614" t="e">
        <v>#N/A</v>
      </c>
      <c r="Z1168" s="614"/>
      <c r="AA1168" s="618"/>
      <c r="AB1168" s="637"/>
      <c r="AC1168" s="651" t="e">
        <v>#N/A</v>
      </c>
      <c r="AD1168" s="653" t="str">
        <f t="shared" si="36"/>
        <v/>
      </c>
      <c r="AE1168" s="583" t="str">
        <f t="shared" si="37"/>
        <v/>
      </c>
      <c r="AF1168" s="654" t="str">
        <f>IF(O1168="","",'別紙様式3-2（４・５月）'!O1170&amp;'別紙様式3-2（４・５月）'!P1170&amp;'別紙様式3-2（４・５月）'!Q1170&amp;"から"&amp;O1168)</f>
        <v/>
      </c>
      <c r="AG1168" s="654" t="str">
        <f>IF(OR(W1168="",W1168="―"),"",'別紙様式3-2（４・５月）'!O1170&amp;'別紙様式3-2（４・５月）'!P1170&amp;'別紙様式3-2（４・５月）'!Q1170&amp;"から"&amp;W1168)</f>
        <v/>
      </c>
    </row>
    <row r="1169" spans="1:33" ht="24.9" customHeight="1">
      <c r="A1169" s="592">
        <v>1156</v>
      </c>
      <c r="B1169" s="488" t="str">
        <f>IF(基本情報入力シート!C1208="","",基本情報入力シート!C1208)</f>
        <v/>
      </c>
      <c r="C1169" s="488"/>
      <c r="D1169" s="488"/>
      <c r="E1169" s="488"/>
      <c r="F1169" s="488"/>
      <c r="G1169" s="488"/>
      <c r="H1169" s="488"/>
      <c r="I1169" s="488"/>
      <c r="J1169" s="495" t="str">
        <f>IF(基本情報入力シート!M1208="","",基本情報入力シート!M1208)</f>
        <v/>
      </c>
      <c r="K1169" s="495" t="str">
        <f>IF(基本情報入力シート!R1208="","",基本情報入力シート!R1208)</f>
        <v/>
      </c>
      <c r="L1169" s="495" t="str">
        <f>IF(基本情報入力シート!W1208="","",基本情報入力シート!W1208)</f>
        <v/>
      </c>
      <c r="M1169" s="503" t="str">
        <f>IF(基本情報入力シート!X1208="","",基本情報入力シート!X1208)</f>
        <v/>
      </c>
      <c r="N1169" s="513" t="str">
        <f>IF(基本情報入力シート!Y1208="","",基本情報入力シート!Y1208)</f>
        <v/>
      </c>
      <c r="O1169" s="606"/>
      <c r="P1169" s="610"/>
      <c r="Q1169" s="610"/>
      <c r="R1169" s="614" t="e">
        <v>#N/A</v>
      </c>
      <c r="S1169" s="618"/>
      <c r="T1169" s="623"/>
      <c r="U1169" s="623"/>
      <c r="V1169" s="627" t="e">
        <v>#N/A</v>
      </c>
      <c r="W1169" s="634"/>
      <c r="X1169" s="638"/>
      <c r="Y1169" s="614" t="e">
        <v>#N/A</v>
      </c>
      <c r="Z1169" s="614"/>
      <c r="AA1169" s="618"/>
      <c r="AB1169" s="637"/>
      <c r="AC1169" s="651" t="e">
        <v>#N/A</v>
      </c>
      <c r="AD1169" s="653" t="str">
        <f t="shared" si="36"/>
        <v/>
      </c>
      <c r="AE1169" s="583" t="str">
        <f t="shared" si="37"/>
        <v/>
      </c>
      <c r="AF1169" s="654" t="str">
        <f>IF(O1169="","",'別紙様式3-2（４・５月）'!O1171&amp;'別紙様式3-2（４・５月）'!P1171&amp;'別紙様式3-2（４・５月）'!Q1171&amp;"から"&amp;O1169)</f>
        <v/>
      </c>
      <c r="AG1169" s="654" t="str">
        <f>IF(OR(W1169="",W1169="―"),"",'別紙様式3-2（４・５月）'!O1171&amp;'別紙様式3-2（４・５月）'!P1171&amp;'別紙様式3-2（４・５月）'!Q1171&amp;"から"&amp;W1169)</f>
        <v/>
      </c>
    </row>
    <row r="1170" spans="1:33" ht="24.9" customHeight="1">
      <c r="A1170" s="592">
        <v>1157</v>
      </c>
      <c r="B1170" s="488" t="str">
        <f>IF(基本情報入力シート!C1209="","",基本情報入力シート!C1209)</f>
        <v/>
      </c>
      <c r="C1170" s="488"/>
      <c r="D1170" s="488"/>
      <c r="E1170" s="488"/>
      <c r="F1170" s="488"/>
      <c r="G1170" s="488"/>
      <c r="H1170" s="488"/>
      <c r="I1170" s="488"/>
      <c r="J1170" s="495" t="str">
        <f>IF(基本情報入力シート!M1209="","",基本情報入力シート!M1209)</f>
        <v/>
      </c>
      <c r="K1170" s="495" t="str">
        <f>IF(基本情報入力シート!R1209="","",基本情報入力シート!R1209)</f>
        <v/>
      </c>
      <c r="L1170" s="495" t="str">
        <f>IF(基本情報入力シート!W1209="","",基本情報入力シート!W1209)</f>
        <v/>
      </c>
      <c r="M1170" s="503" t="str">
        <f>IF(基本情報入力シート!X1209="","",基本情報入力シート!X1209)</f>
        <v/>
      </c>
      <c r="N1170" s="513" t="str">
        <f>IF(基本情報入力シート!Y1209="","",基本情報入力シート!Y1209)</f>
        <v/>
      </c>
      <c r="O1170" s="606"/>
      <c r="P1170" s="610"/>
      <c r="Q1170" s="610"/>
      <c r="R1170" s="614" t="e">
        <v>#N/A</v>
      </c>
      <c r="S1170" s="618"/>
      <c r="T1170" s="623"/>
      <c r="U1170" s="623"/>
      <c r="V1170" s="627" t="e">
        <v>#N/A</v>
      </c>
      <c r="W1170" s="634"/>
      <c r="X1170" s="638"/>
      <c r="Y1170" s="614" t="e">
        <v>#N/A</v>
      </c>
      <c r="Z1170" s="614"/>
      <c r="AA1170" s="618"/>
      <c r="AB1170" s="637"/>
      <c r="AC1170" s="651" t="e">
        <v>#N/A</v>
      </c>
      <c r="AD1170" s="653" t="str">
        <f t="shared" si="36"/>
        <v/>
      </c>
      <c r="AE1170" s="583" t="str">
        <f t="shared" si="37"/>
        <v/>
      </c>
      <c r="AF1170" s="654" t="str">
        <f>IF(O1170="","",'別紙様式3-2（４・５月）'!O1172&amp;'別紙様式3-2（４・５月）'!P1172&amp;'別紙様式3-2（４・５月）'!Q1172&amp;"から"&amp;O1170)</f>
        <v/>
      </c>
      <c r="AG1170" s="654" t="str">
        <f>IF(OR(W1170="",W1170="―"),"",'別紙様式3-2（４・５月）'!O1172&amp;'別紙様式3-2（４・５月）'!P1172&amp;'別紙様式3-2（４・５月）'!Q1172&amp;"から"&amp;W1170)</f>
        <v/>
      </c>
    </row>
    <row r="1171" spans="1:33" ht="24.9" customHeight="1">
      <c r="A1171" s="592">
        <v>1158</v>
      </c>
      <c r="B1171" s="488" t="str">
        <f>IF(基本情報入力シート!C1210="","",基本情報入力シート!C1210)</f>
        <v/>
      </c>
      <c r="C1171" s="488"/>
      <c r="D1171" s="488"/>
      <c r="E1171" s="488"/>
      <c r="F1171" s="488"/>
      <c r="G1171" s="488"/>
      <c r="H1171" s="488"/>
      <c r="I1171" s="488"/>
      <c r="J1171" s="495" t="str">
        <f>IF(基本情報入力シート!M1210="","",基本情報入力シート!M1210)</f>
        <v/>
      </c>
      <c r="K1171" s="495" t="str">
        <f>IF(基本情報入力シート!R1210="","",基本情報入力シート!R1210)</f>
        <v/>
      </c>
      <c r="L1171" s="495" t="str">
        <f>IF(基本情報入力シート!W1210="","",基本情報入力シート!W1210)</f>
        <v/>
      </c>
      <c r="M1171" s="503" t="str">
        <f>IF(基本情報入力シート!X1210="","",基本情報入力シート!X1210)</f>
        <v/>
      </c>
      <c r="N1171" s="513" t="str">
        <f>IF(基本情報入力シート!Y1210="","",基本情報入力シート!Y1210)</f>
        <v/>
      </c>
      <c r="O1171" s="606"/>
      <c r="P1171" s="610"/>
      <c r="Q1171" s="610"/>
      <c r="R1171" s="614" t="e">
        <v>#N/A</v>
      </c>
      <c r="S1171" s="618"/>
      <c r="T1171" s="623"/>
      <c r="U1171" s="623"/>
      <c r="V1171" s="627" t="e">
        <v>#N/A</v>
      </c>
      <c r="W1171" s="634"/>
      <c r="X1171" s="638"/>
      <c r="Y1171" s="614" t="e">
        <v>#N/A</v>
      </c>
      <c r="Z1171" s="614"/>
      <c r="AA1171" s="618"/>
      <c r="AB1171" s="637"/>
      <c r="AC1171" s="651" t="e">
        <v>#N/A</v>
      </c>
      <c r="AD1171" s="653" t="str">
        <f t="shared" si="36"/>
        <v/>
      </c>
      <c r="AE1171" s="583" t="str">
        <f t="shared" si="37"/>
        <v/>
      </c>
      <c r="AF1171" s="654" t="str">
        <f>IF(O1171="","",'別紙様式3-2（４・５月）'!O1173&amp;'別紙様式3-2（４・５月）'!P1173&amp;'別紙様式3-2（４・５月）'!Q1173&amp;"から"&amp;O1171)</f>
        <v/>
      </c>
      <c r="AG1171" s="654" t="str">
        <f>IF(OR(W1171="",W1171="―"),"",'別紙様式3-2（４・５月）'!O1173&amp;'別紙様式3-2（４・５月）'!P1173&amp;'別紙様式3-2（４・５月）'!Q1173&amp;"から"&amp;W1171)</f>
        <v/>
      </c>
    </row>
    <row r="1172" spans="1:33" ht="24.9" customHeight="1">
      <c r="A1172" s="592">
        <v>1159</v>
      </c>
      <c r="B1172" s="488" t="str">
        <f>IF(基本情報入力シート!C1211="","",基本情報入力シート!C1211)</f>
        <v/>
      </c>
      <c r="C1172" s="488"/>
      <c r="D1172" s="488"/>
      <c r="E1172" s="488"/>
      <c r="F1172" s="488"/>
      <c r="G1172" s="488"/>
      <c r="H1172" s="488"/>
      <c r="I1172" s="488"/>
      <c r="J1172" s="495" t="str">
        <f>IF(基本情報入力シート!M1211="","",基本情報入力シート!M1211)</f>
        <v/>
      </c>
      <c r="K1172" s="495" t="str">
        <f>IF(基本情報入力シート!R1211="","",基本情報入力シート!R1211)</f>
        <v/>
      </c>
      <c r="L1172" s="495" t="str">
        <f>IF(基本情報入力シート!W1211="","",基本情報入力シート!W1211)</f>
        <v/>
      </c>
      <c r="M1172" s="503" t="str">
        <f>IF(基本情報入力シート!X1211="","",基本情報入力シート!X1211)</f>
        <v/>
      </c>
      <c r="N1172" s="513" t="str">
        <f>IF(基本情報入力シート!Y1211="","",基本情報入力シート!Y1211)</f>
        <v/>
      </c>
      <c r="O1172" s="606"/>
      <c r="P1172" s="610"/>
      <c r="Q1172" s="610"/>
      <c r="R1172" s="614" t="e">
        <v>#N/A</v>
      </c>
      <c r="S1172" s="618"/>
      <c r="T1172" s="623"/>
      <c r="U1172" s="623"/>
      <c r="V1172" s="627" t="e">
        <v>#N/A</v>
      </c>
      <c r="W1172" s="634"/>
      <c r="X1172" s="638"/>
      <c r="Y1172" s="614" t="e">
        <v>#N/A</v>
      </c>
      <c r="Z1172" s="614"/>
      <c r="AA1172" s="618"/>
      <c r="AB1172" s="637"/>
      <c r="AC1172" s="651" t="e">
        <v>#N/A</v>
      </c>
      <c r="AD1172" s="653" t="str">
        <f t="shared" si="36"/>
        <v/>
      </c>
      <c r="AE1172" s="583" t="str">
        <f t="shared" si="37"/>
        <v/>
      </c>
      <c r="AF1172" s="654" t="str">
        <f>IF(O1172="","",'別紙様式3-2（４・５月）'!O1174&amp;'別紙様式3-2（４・５月）'!P1174&amp;'別紙様式3-2（４・５月）'!Q1174&amp;"から"&amp;O1172)</f>
        <v/>
      </c>
      <c r="AG1172" s="654" t="str">
        <f>IF(OR(W1172="",W1172="―"),"",'別紙様式3-2（４・５月）'!O1174&amp;'別紙様式3-2（４・５月）'!P1174&amp;'別紙様式3-2（４・５月）'!Q1174&amp;"から"&amp;W1172)</f>
        <v/>
      </c>
    </row>
    <row r="1173" spans="1:33" ht="24.9" customHeight="1">
      <c r="A1173" s="592">
        <v>1160</v>
      </c>
      <c r="B1173" s="488" t="str">
        <f>IF(基本情報入力シート!C1212="","",基本情報入力シート!C1212)</f>
        <v/>
      </c>
      <c r="C1173" s="488"/>
      <c r="D1173" s="488"/>
      <c r="E1173" s="488"/>
      <c r="F1173" s="488"/>
      <c r="G1173" s="488"/>
      <c r="H1173" s="488"/>
      <c r="I1173" s="488"/>
      <c r="J1173" s="495" t="str">
        <f>IF(基本情報入力シート!M1212="","",基本情報入力シート!M1212)</f>
        <v/>
      </c>
      <c r="K1173" s="495" t="str">
        <f>IF(基本情報入力シート!R1212="","",基本情報入力シート!R1212)</f>
        <v/>
      </c>
      <c r="L1173" s="495" t="str">
        <f>IF(基本情報入力シート!W1212="","",基本情報入力シート!W1212)</f>
        <v/>
      </c>
      <c r="M1173" s="503" t="str">
        <f>IF(基本情報入力シート!X1212="","",基本情報入力シート!X1212)</f>
        <v/>
      </c>
      <c r="N1173" s="513" t="str">
        <f>IF(基本情報入力シート!Y1212="","",基本情報入力シート!Y1212)</f>
        <v/>
      </c>
      <c r="O1173" s="606"/>
      <c r="P1173" s="610"/>
      <c r="Q1173" s="610"/>
      <c r="R1173" s="614" t="e">
        <v>#N/A</v>
      </c>
      <c r="S1173" s="618"/>
      <c r="T1173" s="623"/>
      <c r="U1173" s="623"/>
      <c r="V1173" s="627" t="e">
        <v>#N/A</v>
      </c>
      <c r="W1173" s="634"/>
      <c r="X1173" s="638"/>
      <c r="Y1173" s="614" t="e">
        <v>#N/A</v>
      </c>
      <c r="Z1173" s="614"/>
      <c r="AA1173" s="618"/>
      <c r="AB1173" s="637"/>
      <c r="AC1173" s="651" t="e">
        <v>#N/A</v>
      </c>
      <c r="AD1173" s="653" t="str">
        <f t="shared" si="36"/>
        <v/>
      </c>
      <c r="AE1173" s="583" t="str">
        <f t="shared" si="37"/>
        <v/>
      </c>
      <c r="AF1173" s="654" t="str">
        <f>IF(O1173="","",'別紙様式3-2（４・５月）'!O1175&amp;'別紙様式3-2（４・５月）'!P1175&amp;'別紙様式3-2（４・５月）'!Q1175&amp;"から"&amp;O1173)</f>
        <v/>
      </c>
      <c r="AG1173" s="654" t="str">
        <f>IF(OR(W1173="",W1173="―"),"",'別紙様式3-2（４・５月）'!O1175&amp;'別紙様式3-2（４・５月）'!P1175&amp;'別紙様式3-2（４・５月）'!Q1175&amp;"から"&amp;W1173)</f>
        <v/>
      </c>
    </row>
    <row r="1174" spans="1:33" ht="24.9" customHeight="1">
      <c r="A1174" s="592">
        <v>1161</v>
      </c>
      <c r="B1174" s="488" t="str">
        <f>IF(基本情報入力シート!C1213="","",基本情報入力シート!C1213)</f>
        <v/>
      </c>
      <c r="C1174" s="488"/>
      <c r="D1174" s="488"/>
      <c r="E1174" s="488"/>
      <c r="F1174" s="488"/>
      <c r="G1174" s="488"/>
      <c r="H1174" s="488"/>
      <c r="I1174" s="488"/>
      <c r="J1174" s="495" t="str">
        <f>IF(基本情報入力シート!M1213="","",基本情報入力シート!M1213)</f>
        <v/>
      </c>
      <c r="K1174" s="495" t="str">
        <f>IF(基本情報入力シート!R1213="","",基本情報入力シート!R1213)</f>
        <v/>
      </c>
      <c r="L1174" s="495" t="str">
        <f>IF(基本情報入力シート!W1213="","",基本情報入力シート!W1213)</f>
        <v/>
      </c>
      <c r="M1174" s="503" t="str">
        <f>IF(基本情報入力シート!X1213="","",基本情報入力シート!X1213)</f>
        <v/>
      </c>
      <c r="N1174" s="513" t="str">
        <f>IF(基本情報入力シート!Y1213="","",基本情報入力シート!Y1213)</f>
        <v/>
      </c>
      <c r="O1174" s="606"/>
      <c r="P1174" s="610"/>
      <c r="Q1174" s="610"/>
      <c r="R1174" s="614" t="e">
        <v>#N/A</v>
      </c>
      <c r="S1174" s="618"/>
      <c r="T1174" s="623"/>
      <c r="U1174" s="623"/>
      <c r="V1174" s="627" t="e">
        <v>#N/A</v>
      </c>
      <c r="W1174" s="634"/>
      <c r="X1174" s="638"/>
      <c r="Y1174" s="614" t="e">
        <v>#N/A</v>
      </c>
      <c r="Z1174" s="614"/>
      <c r="AA1174" s="618"/>
      <c r="AB1174" s="637"/>
      <c r="AC1174" s="651" t="e">
        <v>#N/A</v>
      </c>
      <c r="AD1174" s="653" t="str">
        <f t="shared" si="36"/>
        <v/>
      </c>
      <c r="AE1174" s="583" t="str">
        <f t="shared" si="37"/>
        <v/>
      </c>
      <c r="AF1174" s="654" t="str">
        <f>IF(O1174="","",'別紙様式3-2（４・５月）'!O1176&amp;'別紙様式3-2（４・５月）'!P1176&amp;'別紙様式3-2（４・５月）'!Q1176&amp;"から"&amp;O1174)</f>
        <v/>
      </c>
      <c r="AG1174" s="654" t="str">
        <f>IF(OR(W1174="",W1174="―"),"",'別紙様式3-2（４・５月）'!O1176&amp;'別紙様式3-2（４・５月）'!P1176&amp;'別紙様式3-2（４・５月）'!Q1176&amp;"から"&amp;W1174)</f>
        <v/>
      </c>
    </row>
    <row r="1175" spans="1:33" ht="24.9" customHeight="1">
      <c r="A1175" s="592">
        <v>1162</v>
      </c>
      <c r="B1175" s="488" t="str">
        <f>IF(基本情報入力シート!C1214="","",基本情報入力シート!C1214)</f>
        <v/>
      </c>
      <c r="C1175" s="488"/>
      <c r="D1175" s="488"/>
      <c r="E1175" s="488"/>
      <c r="F1175" s="488"/>
      <c r="G1175" s="488"/>
      <c r="H1175" s="488"/>
      <c r="I1175" s="488"/>
      <c r="J1175" s="495" t="str">
        <f>IF(基本情報入力シート!M1214="","",基本情報入力シート!M1214)</f>
        <v/>
      </c>
      <c r="K1175" s="495" t="str">
        <f>IF(基本情報入力シート!R1214="","",基本情報入力シート!R1214)</f>
        <v/>
      </c>
      <c r="L1175" s="495" t="str">
        <f>IF(基本情報入力シート!W1214="","",基本情報入力シート!W1214)</f>
        <v/>
      </c>
      <c r="M1175" s="503" t="str">
        <f>IF(基本情報入力シート!X1214="","",基本情報入力シート!X1214)</f>
        <v/>
      </c>
      <c r="N1175" s="513" t="str">
        <f>IF(基本情報入力シート!Y1214="","",基本情報入力シート!Y1214)</f>
        <v/>
      </c>
      <c r="O1175" s="606"/>
      <c r="P1175" s="610"/>
      <c r="Q1175" s="610"/>
      <c r="R1175" s="614" t="e">
        <v>#N/A</v>
      </c>
      <c r="S1175" s="618"/>
      <c r="T1175" s="623"/>
      <c r="U1175" s="623"/>
      <c r="V1175" s="627" t="e">
        <v>#N/A</v>
      </c>
      <c r="W1175" s="634"/>
      <c r="X1175" s="638"/>
      <c r="Y1175" s="614" t="e">
        <v>#N/A</v>
      </c>
      <c r="Z1175" s="614"/>
      <c r="AA1175" s="618"/>
      <c r="AB1175" s="637"/>
      <c r="AC1175" s="651" t="e">
        <v>#N/A</v>
      </c>
      <c r="AD1175" s="653" t="str">
        <f t="shared" si="36"/>
        <v/>
      </c>
      <c r="AE1175" s="583" t="str">
        <f t="shared" si="37"/>
        <v/>
      </c>
      <c r="AF1175" s="654" t="str">
        <f>IF(O1175="","",'別紙様式3-2（４・５月）'!O1177&amp;'別紙様式3-2（４・５月）'!P1177&amp;'別紙様式3-2（４・５月）'!Q1177&amp;"から"&amp;O1175)</f>
        <v/>
      </c>
      <c r="AG1175" s="654" t="str">
        <f>IF(OR(W1175="",W1175="―"),"",'別紙様式3-2（４・５月）'!O1177&amp;'別紙様式3-2（４・５月）'!P1177&amp;'別紙様式3-2（４・５月）'!Q1177&amp;"から"&amp;W1175)</f>
        <v/>
      </c>
    </row>
    <row r="1176" spans="1:33" ht="24.9" customHeight="1">
      <c r="A1176" s="592">
        <v>1163</v>
      </c>
      <c r="B1176" s="488" t="str">
        <f>IF(基本情報入力シート!C1215="","",基本情報入力シート!C1215)</f>
        <v/>
      </c>
      <c r="C1176" s="488"/>
      <c r="D1176" s="488"/>
      <c r="E1176" s="488"/>
      <c r="F1176" s="488"/>
      <c r="G1176" s="488"/>
      <c r="H1176" s="488"/>
      <c r="I1176" s="488"/>
      <c r="J1176" s="495" t="str">
        <f>IF(基本情報入力シート!M1215="","",基本情報入力シート!M1215)</f>
        <v/>
      </c>
      <c r="K1176" s="495" t="str">
        <f>IF(基本情報入力シート!R1215="","",基本情報入力シート!R1215)</f>
        <v/>
      </c>
      <c r="L1176" s="495" t="str">
        <f>IF(基本情報入力シート!W1215="","",基本情報入力シート!W1215)</f>
        <v/>
      </c>
      <c r="M1176" s="503" t="str">
        <f>IF(基本情報入力シート!X1215="","",基本情報入力シート!X1215)</f>
        <v/>
      </c>
      <c r="N1176" s="513" t="str">
        <f>IF(基本情報入力シート!Y1215="","",基本情報入力シート!Y1215)</f>
        <v/>
      </c>
      <c r="O1176" s="606"/>
      <c r="P1176" s="610"/>
      <c r="Q1176" s="610"/>
      <c r="R1176" s="614" t="e">
        <v>#N/A</v>
      </c>
      <c r="S1176" s="618"/>
      <c r="T1176" s="623"/>
      <c r="U1176" s="623"/>
      <c r="V1176" s="627" t="e">
        <v>#N/A</v>
      </c>
      <c r="W1176" s="634"/>
      <c r="X1176" s="638"/>
      <c r="Y1176" s="614" t="e">
        <v>#N/A</v>
      </c>
      <c r="Z1176" s="614"/>
      <c r="AA1176" s="618"/>
      <c r="AB1176" s="637"/>
      <c r="AC1176" s="651" t="e">
        <v>#N/A</v>
      </c>
      <c r="AD1176" s="653" t="str">
        <f t="shared" si="36"/>
        <v/>
      </c>
      <c r="AE1176" s="583" t="str">
        <f t="shared" si="37"/>
        <v/>
      </c>
      <c r="AF1176" s="654" t="str">
        <f>IF(O1176="","",'別紙様式3-2（４・５月）'!O1178&amp;'別紙様式3-2（４・５月）'!P1178&amp;'別紙様式3-2（４・５月）'!Q1178&amp;"から"&amp;O1176)</f>
        <v/>
      </c>
      <c r="AG1176" s="654" t="str">
        <f>IF(OR(W1176="",W1176="―"),"",'別紙様式3-2（４・５月）'!O1178&amp;'別紙様式3-2（４・５月）'!P1178&amp;'別紙様式3-2（４・５月）'!Q1178&amp;"から"&amp;W1176)</f>
        <v/>
      </c>
    </row>
    <row r="1177" spans="1:33" ht="24.9" customHeight="1">
      <c r="A1177" s="592">
        <v>1164</v>
      </c>
      <c r="B1177" s="488" t="str">
        <f>IF(基本情報入力シート!C1216="","",基本情報入力シート!C1216)</f>
        <v/>
      </c>
      <c r="C1177" s="488"/>
      <c r="D1177" s="488"/>
      <c r="E1177" s="488"/>
      <c r="F1177" s="488"/>
      <c r="G1177" s="488"/>
      <c r="H1177" s="488"/>
      <c r="I1177" s="488"/>
      <c r="J1177" s="495" t="str">
        <f>IF(基本情報入力シート!M1216="","",基本情報入力シート!M1216)</f>
        <v/>
      </c>
      <c r="K1177" s="495" t="str">
        <f>IF(基本情報入力シート!R1216="","",基本情報入力シート!R1216)</f>
        <v/>
      </c>
      <c r="L1177" s="495" t="str">
        <f>IF(基本情報入力シート!W1216="","",基本情報入力シート!W1216)</f>
        <v/>
      </c>
      <c r="M1177" s="503" t="str">
        <f>IF(基本情報入力シート!X1216="","",基本情報入力シート!X1216)</f>
        <v/>
      </c>
      <c r="N1177" s="513" t="str">
        <f>IF(基本情報入力シート!Y1216="","",基本情報入力シート!Y1216)</f>
        <v/>
      </c>
      <c r="O1177" s="606"/>
      <c r="P1177" s="610"/>
      <c r="Q1177" s="610"/>
      <c r="R1177" s="614" t="e">
        <v>#N/A</v>
      </c>
      <c r="S1177" s="618"/>
      <c r="T1177" s="623"/>
      <c r="U1177" s="623"/>
      <c r="V1177" s="627" t="e">
        <v>#N/A</v>
      </c>
      <c r="W1177" s="634"/>
      <c r="X1177" s="638"/>
      <c r="Y1177" s="614" t="e">
        <v>#N/A</v>
      </c>
      <c r="Z1177" s="614"/>
      <c r="AA1177" s="618"/>
      <c r="AB1177" s="637"/>
      <c r="AC1177" s="651" t="e">
        <v>#N/A</v>
      </c>
      <c r="AD1177" s="653" t="str">
        <f t="shared" si="36"/>
        <v/>
      </c>
      <c r="AE1177" s="583" t="str">
        <f t="shared" si="37"/>
        <v/>
      </c>
      <c r="AF1177" s="654" t="str">
        <f>IF(O1177="","",'別紙様式3-2（４・５月）'!O1179&amp;'別紙様式3-2（４・５月）'!P1179&amp;'別紙様式3-2（４・５月）'!Q1179&amp;"から"&amp;O1177)</f>
        <v/>
      </c>
      <c r="AG1177" s="654" t="str">
        <f>IF(OR(W1177="",W1177="―"),"",'別紙様式3-2（４・５月）'!O1179&amp;'別紙様式3-2（４・５月）'!P1179&amp;'別紙様式3-2（４・５月）'!Q1179&amp;"から"&amp;W1177)</f>
        <v/>
      </c>
    </row>
    <row r="1178" spans="1:33" ht="24.9" customHeight="1">
      <c r="A1178" s="592">
        <v>1165</v>
      </c>
      <c r="B1178" s="488" t="str">
        <f>IF(基本情報入力シート!C1217="","",基本情報入力シート!C1217)</f>
        <v/>
      </c>
      <c r="C1178" s="488"/>
      <c r="D1178" s="488"/>
      <c r="E1178" s="488"/>
      <c r="F1178" s="488"/>
      <c r="G1178" s="488"/>
      <c r="H1178" s="488"/>
      <c r="I1178" s="488"/>
      <c r="J1178" s="495" t="str">
        <f>IF(基本情報入力シート!M1217="","",基本情報入力シート!M1217)</f>
        <v/>
      </c>
      <c r="K1178" s="495" t="str">
        <f>IF(基本情報入力シート!R1217="","",基本情報入力シート!R1217)</f>
        <v/>
      </c>
      <c r="L1178" s="495" t="str">
        <f>IF(基本情報入力シート!W1217="","",基本情報入力シート!W1217)</f>
        <v/>
      </c>
      <c r="M1178" s="503" t="str">
        <f>IF(基本情報入力シート!X1217="","",基本情報入力シート!X1217)</f>
        <v/>
      </c>
      <c r="N1178" s="513" t="str">
        <f>IF(基本情報入力シート!Y1217="","",基本情報入力シート!Y1217)</f>
        <v/>
      </c>
      <c r="O1178" s="606"/>
      <c r="P1178" s="610"/>
      <c r="Q1178" s="610"/>
      <c r="R1178" s="614" t="e">
        <v>#N/A</v>
      </c>
      <c r="S1178" s="618"/>
      <c r="T1178" s="623"/>
      <c r="U1178" s="623"/>
      <c r="V1178" s="627" t="e">
        <v>#N/A</v>
      </c>
      <c r="W1178" s="634"/>
      <c r="X1178" s="638"/>
      <c r="Y1178" s="614" t="e">
        <v>#N/A</v>
      </c>
      <c r="Z1178" s="614"/>
      <c r="AA1178" s="618"/>
      <c r="AB1178" s="637"/>
      <c r="AC1178" s="651" t="e">
        <v>#N/A</v>
      </c>
      <c r="AD1178" s="653" t="str">
        <f t="shared" si="36"/>
        <v/>
      </c>
      <c r="AE1178" s="583" t="str">
        <f t="shared" si="37"/>
        <v/>
      </c>
      <c r="AF1178" s="654" t="str">
        <f>IF(O1178="","",'別紙様式3-2（４・５月）'!O1180&amp;'別紙様式3-2（４・５月）'!P1180&amp;'別紙様式3-2（４・５月）'!Q1180&amp;"から"&amp;O1178)</f>
        <v/>
      </c>
      <c r="AG1178" s="654" t="str">
        <f>IF(OR(W1178="",W1178="―"),"",'別紙様式3-2（４・５月）'!O1180&amp;'別紙様式3-2（４・５月）'!P1180&amp;'別紙様式3-2（４・５月）'!Q1180&amp;"から"&amp;W1178)</f>
        <v/>
      </c>
    </row>
    <row r="1179" spans="1:33" ht="24.9" customHeight="1">
      <c r="A1179" s="592">
        <v>1166</v>
      </c>
      <c r="B1179" s="488" t="str">
        <f>IF(基本情報入力シート!C1218="","",基本情報入力シート!C1218)</f>
        <v/>
      </c>
      <c r="C1179" s="488"/>
      <c r="D1179" s="488"/>
      <c r="E1179" s="488"/>
      <c r="F1179" s="488"/>
      <c r="G1179" s="488"/>
      <c r="H1179" s="488"/>
      <c r="I1179" s="488"/>
      <c r="J1179" s="495" t="str">
        <f>IF(基本情報入力シート!M1218="","",基本情報入力シート!M1218)</f>
        <v/>
      </c>
      <c r="K1179" s="495" t="str">
        <f>IF(基本情報入力シート!R1218="","",基本情報入力シート!R1218)</f>
        <v/>
      </c>
      <c r="L1179" s="495" t="str">
        <f>IF(基本情報入力シート!W1218="","",基本情報入力シート!W1218)</f>
        <v/>
      </c>
      <c r="M1179" s="503" t="str">
        <f>IF(基本情報入力シート!X1218="","",基本情報入力シート!X1218)</f>
        <v/>
      </c>
      <c r="N1179" s="513" t="str">
        <f>IF(基本情報入力シート!Y1218="","",基本情報入力シート!Y1218)</f>
        <v/>
      </c>
      <c r="O1179" s="606"/>
      <c r="P1179" s="610"/>
      <c r="Q1179" s="610"/>
      <c r="R1179" s="614" t="e">
        <v>#N/A</v>
      </c>
      <c r="S1179" s="618"/>
      <c r="T1179" s="623"/>
      <c r="U1179" s="623"/>
      <c r="V1179" s="627" t="e">
        <v>#N/A</v>
      </c>
      <c r="W1179" s="634"/>
      <c r="X1179" s="638"/>
      <c r="Y1179" s="614" t="e">
        <v>#N/A</v>
      </c>
      <c r="Z1179" s="614"/>
      <c r="AA1179" s="618"/>
      <c r="AB1179" s="637"/>
      <c r="AC1179" s="651" t="e">
        <v>#N/A</v>
      </c>
      <c r="AD1179" s="653" t="str">
        <f t="shared" si="36"/>
        <v/>
      </c>
      <c r="AE1179" s="583" t="str">
        <f t="shared" si="37"/>
        <v/>
      </c>
      <c r="AF1179" s="654" t="str">
        <f>IF(O1179="","",'別紙様式3-2（４・５月）'!O1181&amp;'別紙様式3-2（４・５月）'!P1181&amp;'別紙様式3-2（４・５月）'!Q1181&amp;"から"&amp;O1179)</f>
        <v/>
      </c>
      <c r="AG1179" s="654" t="str">
        <f>IF(OR(W1179="",W1179="―"),"",'別紙様式3-2（４・５月）'!O1181&amp;'別紙様式3-2（４・５月）'!P1181&amp;'別紙様式3-2（４・５月）'!Q1181&amp;"から"&amp;W1179)</f>
        <v/>
      </c>
    </row>
    <row r="1180" spans="1:33" ht="24.9" customHeight="1">
      <c r="A1180" s="592">
        <v>1167</v>
      </c>
      <c r="B1180" s="488" t="str">
        <f>IF(基本情報入力シート!C1219="","",基本情報入力シート!C1219)</f>
        <v/>
      </c>
      <c r="C1180" s="488"/>
      <c r="D1180" s="488"/>
      <c r="E1180" s="488"/>
      <c r="F1180" s="488"/>
      <c r="G1180" s="488"/>
      <c r="H1180" s="488"/>
      <c r="I1180" s="488"/>
      <c r="J1180" s="495" t="str">
        <f>IF(基本情報入力シート!M1219="","",基本情報入力シート!M1219)</f>
        <v/>
      </c>
      <c r="K1180" s="495" t="str">
        <f>IF(基本情報入力シート!R1219="","",基本情報入力シート!R1219)</f>
        <v/>
      </c>
      <c r="L1180" s="495" t="str">
        <f>IF(基本情報入力シート!W1219="","",基本情報入力シート!W1219)</f>
        <v/>
      </c>
      <c r="M1180" s="503" t="str">
        <f>IF(基本情報入力シート!X1219="","",基本情報入力シート!X1219)</f>
        <v/>
      </c>
      <c r="N1180" s="513" t="str">
        <f>IF(基本情報入力シート!Y1219="","",基本情報入力シート!Y1219)</f>
        <v/>
      </c>
      <c r="O1180" s="606"/>
      <c r="P1180" s="610"/>
      <c r="Q1180" s="610"/>
      <c r="R1180" s="614" t="e">
        <v>#N/A</v>
      </c>
      <c r="S1180" s="618"/>
      <c r="T1180" s="623"/>
      <c r="U1180" s="623"/>
      <c r="V1180" s="627" t="e">
        <v>#N/A</v>
      </c>
      <c r="W1180" s="634"/>
      <c r="X1180" s="638"/>
      <c r="Y1180" s="614" t="e">
        <v>#N/A</v>
      </c>
      <c r="Z1180" s="614"/>
      <c r="AA1180" s="618"/>
      <c r="AB1180" s="637"/>
      <c r="AC1180" s="651" t="e">
        <v>#N/A</v>
      </c>
      <c r="AD1180" s="653" t="str">
        <f t="shared" si="36"/>
        <v/>
      </c>
      <c r="AE1180" s="583" t="str">
        <f t="shared" si="37"/>
        <v/>
      </c>
      <c r="AF1180" s="654" t="str">
        <f>IF(O1180="","",'別紙様式3-2（４・５月）'!O1182&amp;'別紙様式3-2（４・５月）'!P1182&amp;'別紙様式3-2（４・５月）'!Q1182&amp;"から"&amp;O1180)</f>
        <v/>
      </c>
      <c r="AG1180" s="654" t="str">
        <f>IF(OR(W1180="",W1180="―"),"",'別紙様式3-2（４・５月）'!O1182&amp;'別紙様式3-2（４・５月）'!P1182&amp;'別紙様式3-2（４・５月）'!Q1182&amp;"から"&amp;W1180)</f>
        <v/>
      </c>
    </row>
    <row r="1181" spans="1:33" ht="24.9" customHeight="1">
      <c r="A1181" s="592">
        <v>1168</v>
      </c>
      <c r="B1181" s="488" t="str">
        <f>IF(基本情報入力シート!C1220="","",基本情報入力シート!C1220)</f>
        <v/>
      </c>
      <c r="C1181" s="488"/>
      <c r="D1181" s="488"/>
      <c r="E1181" s="488"/>
      <c r="F1181" s="488"/>
      <c r="G1181" s="488"/>
      <c r="H1181" s="488"/>
      <c r="I1181" s="488"/>
      <c r="J1181" s="495" t="str">
        <f>IF(基本情報入力シート!M1220="","",基本情報入力シート!M1220)</f>
        <v/>
      </c>
      <c r="K1181" s="495" t="str">
        <f>IF(基本情報入力シート!R1220="","",基本情報入力シート!R1220)</f>
        <v/>
      </c>
      <c r="L1181" s="495" t="str">
        <f>IF(基本情報入力シート!W1220="","",基本情報入力シート!W1220)</f>
        <v/>
      </c>
      <c r="M1181" s="503" t="str">
        <f>IF(基本情報入力シート!X1220="","",基本情報入力シート!X1220)</f>
        <v/>
      </c>
      <c r="N1181" s="513" t="str">
        <f>IF(基本情報入力シート!Y1220="","",基本情報入力シート!Y1220)</f>
        <v/>
      </c>
      <c r="O1181" s="606"/>
      <c r="P1181" s="610"/>
      <c r="Q1181" s="610"/>
      <c r="R1181" s="614" t="e">
        <v>#N/A</v>
      </c>
      <c r="S1181" s="618"/>
      <c r="T1181" s="623"/>
      <c r="U1181" s="623"/>
      <c r="V1181" s="627" t="e">
        <v>#N/A</v>
      </c>
      <c r="W1181" s="634"/>
      <c r="X1181" s="638"/>
      <c r="Y1181" s="614" t="e">
        <v>#N/A</v>
      </c>
      <c r="Z1181" s="614"/>
      <c r="AA1181" s="618"/>
      <c r="AB1181" s="637"/>
      <c r="AC1181" s="651" t="e">
        <v>#N/A</v>
      </c>
      <c r="AD1181" s="653" t="str">
        <f t="shared" si="36"/>
        <v/>
      </c>
      <c r="AE1181" s="583" t="str">
        <f t="shared" si="37"/>
        <v/>
      </c>
      <c r="AF1181" s="654" t="str">
        <f>IF(O1181="","",'別紙様式3-2（４・５月）'!O1183&amp;'別紙様式3-2（４・５月）'!P1183&amp;'別紙様式3-2（４・５月）'!Q1183&amp;"から"&amp;O1181)</f>
        <v/>
      </c>
      <c r="AG1181" s="654" t="str">
        <f>IF(OR(W1181="",W1181="―"),"",'別紙様式3-2（４・５月）'!O1183&amp;'別紙様式3-2（４・５月）'!P1183&amp;'別紙様式3-2（４・５月）'!Q1183&amp;"から"&amp;W1181)</f>
        <v/>
      </c>
    </row>
    <row r="1182" spans="1:33" ht="24.9" customHeight="1">
      <c r="A1182" s="592">
        <v>1169</v>
      </c>
      <c r="B1182" s="488" t="str">
        <f>IF(基本情報入力シート!C1221="","",基本情報入力シート!C1221)</f>
        <v/>
      </c>
      <c r="C1182" s="488"/>
      <c r="D1182" s="488"/>
      <c r="E1182" s="488"/>
      <c r="F1182" s="488"/>
      <c r="G1182" s="488"/>
      <c r="H1182" s="488"/>
      <c r="I1182" s="488"/>
      <c r="J1182" s="495" t="str">
        <f>IF(基本情報入力シート!M1221="","",基本情報入力シート!M1221)</f>
        <v/>
      </c>
      <c r="K1182" s="495" t="str">
        <f>IF(基本情報入力シート!R1221="","",基本情報入力シート!R1221)</f>
        <v/>
      </c>
      <c r="L1182" s="495" t="str">
        <f>IF(基本情報入力シート!W1221="","",基本情報入力シート!W1221)</f>
        <v/>
      </c>
      <c r="M1182" s="503" t="str">
        <f>IF(基本情報入力シート!X1221="","",基本情報入力シート!X1221)</f>
        <v/>
      </c>
      <c r="N1182" s="513" t="str">
        <f>IF(基本情報入力シート!Y1221="","",基本情報入力シート!Y1221)</f>
        <v/>
      </c>
      <c r="O1182" s="606"/>
      <c r="P1182" s="610"/>
      <c r="Q1182" s="610"/>
      <c r="R1182" s="614" t="e">
        <v>#N/A</v>
      </c>
      <c r="S1182" s="618"/>
      <c r="T1182" s="623"/>
      <c r="U1182" s="623"/>
      <c r="V1182" s="627" t="e">
        <v>#N/A</v>
      </c>
      <c r="W1182" s="634"/>
      <c r="X1182" s="638"/>
      <c r="Y1182" s="614" t="e">
        <v>#N/A</v>
      </c>
      <c r="Z1182" s="614"/>
      <c r="AA1182" s="618"/>
      <c r="AB1182" s="637"/>
      <c r="AC1182" s="651" t="e">
        <v>#N/A</v>
      </c>
      <c r="AD1182" s="653" t="str">
        <f t="shared" si="36"/>
        <v/>
      </c>
      <c r="AE1182" s="583" t="str">
        <f t="shared" si="37"/>
        <v/>
      </c>
      <c r="AF1182" s="654" t="str">
        <f>IF(O1182="","",'別紙様式3-2（４・５月）'!O1184&amp;'別紙様式3-2（４・５月）'!P1184&amp;'別紙様式3-2（４・５月）'!Q1184&amp;"から"&amp;O1182)</f>
        <v/>
      </c>
      <c r="AG1182" s="654" t="str">
        <f>IF(OR(W1182="",W1182="―"),"",'別紙様式3-2（４・５月）'!O1184&amp;'別紙様式3-2（４・５月）'!P1184&amp;'別紙様式3-2（４・５月）'!Q1184&amp;"から"&amp;W1182)</f>
        <v/>
      </c>
    </row>
    <row r="1183" spans="1:33" ht="24.9" customHeight="1">
      <c r="A1183" s="592">
        <v>1170</v>
      </c>
      <c r="B1183" s="488" t="str">
        <f>IF(基本情報入力シート!C1222="","",基本情報入力シート!C1222)</f>
        <v/>
      </c>
      <c r="C1183" s="488"/>
      <c r="D1183" s="488"/>
      <c r="E1183" s="488"/>
      <c r="F1183" s="488"/>
      <c r="G1183" s="488"/>
      <c r="H1183" s="488"/>
      <c r="I1183" s="488"/>
      <c r="J1183" s="495" t="str">
        <f>IF(基本情報入力シート!M1222="","",基本情報入力シート!M1222)</f>
        <v/>
      </c>
      <c r="K1183" s="495" t="str">
        <f>IF(基本情報入力シート!R1222="","",基本情報入力シート!R1222)</f>
        <v/>
      </c>
      <c r="L1183" s="495" t="str">
        <f>IF(基本情報入力シート!W1222="","",基本情報入力シート!W1222)</f>
        <v/>
      </c>
      <c r="M1183" s="503" t="str">
        <f>IF(基本情報入力シート!X1222="","",基本情報入力シート!X1222)</f>
        <v/>
      </c>
      <c r="N1183" s="513" t="str">
        <f>IF(基本情報入力シート!Y1222="","",基本情報入力シート!Y1222)</f>
        <v/>
      </c>
      <c r="O1183" s="606"/>
      <c r="P1183" s="610"/>
      <c r="Q1183" s="610"/>
      <c r="R1183" s="614" t="e">
        <v>#N/A</v>
      </c>
      <c r="S1183" s="618"/>
      <c r="T1183" s="623"/>
      <c r="U1183" s="623"/>
      <c r="V1183" s="627" t="e">
        <v>#N/A</v>
      </c>
      <c r="W1183" s="634"/>
      <c r="X1183" s="638"/>
      <c r="Y1183" s="614" t="e">
        <v>#N/A</v>
      </c>
      <c r="Z1183" s="614"/>
      <c r="AA1183" s="618"/>
      <c r="AB1183" s="637"/>
      <c r="AC1183" s="651" t="e">
        <v>#N/A</v>
      </c>
      <c r="AD1183" s="653" t="str">
        <f t="shared" si="36"/>
        <v/>
      </c>
      <c r="AE1183" s="583" t="str">
        <f t="shared" si="37"/>
        <v/>
      </c>
      <c r="AF1183" s="654" t="str">
        <f>IF(O1183="","",'別紙様式3-2（４・５月）'!O1185&amp;'別紙様式3-2（４・５月）'!P1185&amp;'別紙様式3-2（４・５月）'!Q1185&amp;"から"&amp;O1183)</f>
        <v/>
      </c>
      <c r="AG1183" s="654" t="str">
        <f>IF(OR(W1183="",W1183="―"),"",'別紙様式3-2（４・５月）'!O1185&amp;'別紙様式3-2（４・５月）'!P1185&amp;'別紙様式3-2（４・５月）'!Q1185&amp;"から"&amp;W1183)</f>
        <v/>
      </c>
    </row>
    <row r="1184" spans="1:33" ht="24.9" customHeight="1">
      <c r="A1184" s="592">
        <v>1171</v>
      </c>
      <c r="B1184" s="488" t="str">
        <f>IF(基本情報入力シート!C1223="","",基本情報入力シート!C1223)</f>
        <v/>
      </c>
      <c r="C1184" s="488"/>
      <c r="D1184" s="488"/>
      <c r="E1184" s="488"/>
      <c r="F1184" s="488"/>
      <c r="G1184" s="488"/>
      <c r="H1184" s="488"/>
      <c r="I1184" s="488"/>
      <c r="J1184" s="495" t="str">
        <f>IF(基本情報入力シート!M1223="","",基本情報入力シート!M1223)</f>
        <v/>
      </c>
      <c r="K1184" s="495" t="str">
        <f>IF(基本情報入力シート!R1223="","",基本情報入力シート!R1223)</f>
        <v/>
      </c>
      <c r="L1184" s="495" t="str">
        <f>IF(基本情報入力シート!W1223="","",基本情報入力シート!W1223)</f>
        <v/>
      </c>
      <c r="M1184" s="503" t="str">
        <f>IF(基本情報入力シート!X1223="","",基本情報入力シート!X1223)</f>
        <v/>
      </c>
      <c r="N1184" s="513" t="str">
        <f>IF(基本情報入力シート!Y1223="","",基本情報入力シート!Y1223)</f>
        <v/>
      </c>
      <c r="O1184" s="606"/>
      <c r="P1184" s="610"/>
      <c r="Q1184" s="610"/>
      <c r="R1184" s="614" t="e">
        <v>#N/A</v>
      </c>
      <c r="S1184" s="618"/>
      <c r="T1184" s="623"/>
      <c r="U1184" s="623"/>
      <c r="V1184" s="627" t="e">
        <v>#N/A</v>
      </c>
      <c r="W1184" s="634"/>
      <c r="X1184" s="638"/>
      <c r="Y1184" s="614" t="e">
        <v>#N/A</v>
      </c>
      <c r="Z1184" s="614"/>
      <c r="AA1184" s="618"/>
      <c r="AB1184" s="637"/>
      <c r="AC1184" s="651" t="e">
        <v>#N/A</v>
      </c>
      <c r="AD1184" s="653" t="str">
        <f t="shared" si="36"/>
        <v/>
      </c>
      <c r="AE1184" s="583" t="str">
        <f t="shared" si="37"/>
        <v/>
      </c>
      <c r="AF1184" s="654" t="str">
        <f>IF(O1184="","",'別紙様式3-2（４・５月）'!O1186&amp;'別紙様式3-2（４・５月）'!P1186&amp;'別紙様式3-2（４・５月）'!Q1186&amp;"から"&amp;O1184)</f>
        <v/>
      </c>
      <c r="AG1184" s="654" t="str">
        <f>IF(OR(W1184="",W1184="―"),"",'別紙様式3-2（４・５月）'!O1186&amp;'別紙様式3-2（４・５月）'!P1186&amp;'別紙様式3-2（４・５月）'!Q1186&amp;"から"&amp;W1184)</f>
        <v/>
      </c>
    </row>
    <row r="1185" spans="1:33" ht="24.9" customHeight="1">
      <c r="A1185" s="592">
        <v>1172</v>
      </c>
      <c r="B1185" s="488" t="str">
        <f>IF(基本情報入力シート!C1224="","",基本情報入力シート!C1224)</f>
        <v/>
      </c>
      <c r="C1185" s="488"/>
      <c r="D1185" s="488"/>
      <c r="E1185" s="488"/>
      <c r="F1185" s="488"/>
      <c r="G1185" s="488"/>
      <c r="H1185" s="488"/>
      <c r="I1185" s="488"/>
      <c r="J1185" s="495" t="str">
        <f>IF(基本情報入力シート!M1224="","",基本情報入力シート!M1224)</f>
        <v/>
      </c>
      <c r="K1185" s="495" t="str">
        <f>IF(基本情報入力シート!R1224="","",基本情報入力シート!R1224)</f>
        <v/>
      </c>
      <c r="L1185" s="495" t="str">
        <f>IF(基本情報入力シート!W1224="","",基本情報入力シート!W1224)</f>
        <v/>
      </c>
      <c r="M1185" s="503" t="str">
        <f>IF(基本情報入力シート!X1224="","",基本情報入力シート!X1224)</f>
        <v/>
      </c>
      <c r="N1185" s="513" t="str">
        <f>IF(基本情報入力シート!Y1224="","",基本情報入力シート!Y1224)</f>
        <v/>
      </c>
      <c r="O1185" s="606"/>
      <c r="P1185" s="610"/>
      <c r="Q1185" s="610"/>
      <c r="R1185" s="614" t="e">
        <v>#N/A</v>
      </c>
      <c r="S1185" s="618"/>
      <c r="T1185" s="623"/>
      <c r="U1185" s="623"/>
      <c r="V1185" s="627" t="e">
        <v>#N/A</v>
      </c>
      <c r="W1185" s="634"/>
      <c r="X1185" s="638"/>
      <c r="Y1185" s="614" t="e">
        <v>#N/A</v>
      </c>
      <c r="Z1185" s="614"/>
      <c r="AA1185" s="618"/>
      <c r="AB1185" s="637"/>
      <c r="AC1185" s="651" t="e">
        <v>#N/A</v>
      </c>
      <c r="AD1185" s="653" t="str">
        <f t="shared" si="36"/>
        <v/>
      </c>
      <c r="AE1185" s="583" t="str">
        <f t="shared" si="37"/>
        <v/>
      </c>
      <c r="AF1185" s="654" t="str">
        <f>IF(O1185="","",'別紙様式3-2（４・５月）'!O1187&amp;'別紙様式3-2（４・５月）'!P1187&amp;'別紙様式3-2（４・５月）'!Q1187&amp;"から"&amp;O1185)</f>
        <v/>
      </c>
      <c r="AG1185" s="654" t="str">
        <f>IF(OR(W1185="",W1185="―"),"",'別紙様式3-2（４・５月）'!O1187&amp;'別紙様式3-2（４・５月）'!P1187&amp;'別紙様式3-2（４・５月）'!Q1187&amp;"から"&amp;W1185)</f>
        <v/>
      </c>
    </row>
    <row r="1186" spans="1:33" ht="24.9" customHeight="1">
      <c r="A1186" s="592">
        <v>1173</v>
      </c>
      <c r="B1186" s="488" t="str">
        <f>IF(基本情報入力シート!C1225="","",基本情報入力シート!C1225)</f>
        <v/>
      </c>
      <c r="C1186" s="488"/>
      <c r="D1186" s="488"/>
      <c r="E1186" s="488"/>
      <c r="F1186" s="488"/>
      <c r="G1186" s="488"/>
      <c r="H1186" s="488"/>
      <c r="I1186" s="488"/>
      <c r="J1186" s="495" t="str">
        <f>IF(基本情報入力シート!M1225="","",基本情報入力シート!M1225)</f>
        <v/>
      </c>
      <c r="K1186" s="495" t="str">
        <f>IF(基本情報入力シート!R1225="","",基本情報入力シート!R1225)</f>
        <v/>
      </c>
      <c r="L1186" s="495" t="str">
        <f>IF(基本情報入力シート!W1225="","",基本情報入力シート!W1225)</f>
        <v/>
      </c>
      <c r="M1186" s="503" t="str">
        <f>IF(基本情報入力シート!X1225="","",基本情報入力シート!X1225)</f>
        <v/>
      </c>
      <c r="N1186" s="513" t="str">
        <f>IF(基本情報入力シート!Y1225="","",基本情報入力シート!Y1225)</f>
        <v/>
      </c>
      <c r="O1186" s="606"/>
      <c r="P1186" s="610"/>
      <c r="Q1186" s="610"/>
      <c r="R1186" s="614" t="e">
        <v>#N/A</v>
      </c>
      <c r="S1186" s="618"/>
      <c r="T1186" s="623"/>
      <c r="U1186" s="623"/>
      <c r="V1186" s="627" t="e">
        <v>#N/A</v>
      </c>
      <c r="W1186" s="634"/>
      <c r="X1186" s="638"/>
      <c r="Y1186" s="614" t="e">
        <v>#N/A</v>
      </c>
      <c r="Z1186" s="614"/>
      <c r="AA1186" s="618"/>
      <c r="AB1186" s="637"/>
      <c r="AC1186" s="651" t="e">
        <v>#N/A</v>
      </c>
      <c r="AD1186" s="653" t="str">
        <f t="shared" si="36"/>
        <v/>
      </c>
      <c r="AE1186" s="583" t="str">
        <f t="shared" si="37"/>
        <v/>
      </c>
      <c r="AF1186" s="654" t="str">
        <f>IF(O1186="","",'別紙様式3-2（４・５月）'!O1188&amp;'別紙様式3-2（４・５月）'!P1188&amp;'別紙様式3-2（４・５月）'!Q1188&amp;"から"&amp;O1186)</f>
        <v/>
      </c>
      <c r="AG1186" s="654" t="str">
        <f>IF(OR(W1186="",W1186="―"),"",'別紙様式3-2（４・５月）'!O1188&amp;'別紙様式3-2（４・５月）'!P1188&amp;'別紙様式3-2（４・５月）'!Q1188&amp;"から"&amp;W1186)</f>
        <v/>
      </c>
    </row>
    <row r="1187" spans="1:33" ht="24.9" customHeight="1">
      <c r="A1187" s="592">
        <v>1174</v>
      </c>
      <c r="B1187" s="488" t="str">
        <f>IF(基本情報入力シート!C1226="","",基本情報入力シート!C1226)</f>
        <v/>
      </c>
      <c r="C1187" s="488"/>
      <c r="D1187" s="488"/>
      <c r="E1187" s="488"/>
      <c r="F1187" s="488"/>
      <c r="G1187" s="488"/>
      <c r="H1187" s="488"/>
      <c r="I1187" s="488"/>
      <c r="J1187" s="495" t="str">
        <f>IF(基本情報入力シート!M1226="","",基本情報入力シート!M1226)</f>
        <v/>
      </c>
      <c r="K1187" s="495" t="str">
        <f>IF(基本情報入力シート!R1226="","",基本情報入力シート!R1226)</f>
        <v/>
      </c>
      <c r="L1187" s="495" t="str">
        <f>IF(基本情報入力シート!W1226="","",基本情報入力シート!W1226)</f>
        <v/>
      </c>
      <c r="M1187" s="503" t="str">
        <f>IF(基本情報入力シート!X1226="","",基本情報入力シート!X1226)</f>
        <v/>
      </c>
      <c r="N1187" s="513" t="str">
        <f>IF(基本情報入力シート!Y1226="","",基本情報入力シート!Y1226)</f>
        <v/>
      </c>
      <c r="O1187" s="606"/>
      <c r="P1187" s="610"/>
      <c r="Q1187" s="610"/>
      <c r="R1187" s="614" t="e">
        <v>#N/A</v>
      </c>
      <c r="S1187" s="618"/>
      <c r="T1187" s="623"/>
      <c r="U1187" s="623"/>
      <c r="V1187" s="627" t="e">
        <v>#N/A</v>
      </c>
      <c r="W1187" s="634"/>
      <c r="X1187" s="638"/>
      <c r="Y1187" s="614" t="e">
        <v>#N/A</v>
      </c>
      <c r="Z1187" s="614"/>
      <c r="AA1187" s="618"/>
      <c r="AB1187" s="637"/>
      <c r="AC1187" s="651" t="e">
        <v>#N/A</v>
      </c>
      <c r="AD1187" s="653" t="str">
        <f t="shared" si="36"/>
        <v/>
      </c>
      <c r="AE1187" s="583" t="str">
        <f t="shared" si="37"/>
        <v/>
      </c>
      <c r="AF1187" s="654" t="str">
        <f>IF(O1187="","",'別紙様式3-2（４・５月）'!O1189&amp;'別紙様式3-2（４・５月）'!P1189&amp;'別紙様式3-2（４・５月）'!Q1189&amp;"から"&amp;O1187)</f>
        <v/>
      </c>
      <c r="AG1187" s="654" t="str">
        <f>IF(OR(W1187="",W1187="―"),"",'別紙様式3-2（４・５月）'!O1189&amp;'別紙様式3-2（４・５月）'!P1189&amp;'別紙様式3-2（４・５月）'!Q1189&amp;"から"&amp;W1187)</f>
        <v/>
      </c>
    </row>
    <row r="1188" spans="1:33" ht="24.9" customHeight="1">
      <c r="A1188" s="592">
        <v>1175</v>
      </c>
      <c r="B1188" s="488" t="str">
        <f>IF(基本情報入力シート!C1227="","",基本情報入力シート!C1227)</f>
        <v/>
      </c>
      <c r="C1188" s="488"/>
      <c r="D1188" s="488"/>
      <c r="E1188" s="488"/>
      <c r="F1188" s="488"/>
      <c r="G1188" s="488"/>
      <c r="H1188" s="488"/>
      <c r="I1188" s="488"/>
      <c r="J1188" s="495" t="str">
        <f>IF(基本情報入力シート!M1227="","",基本情報入力シート!M1227)</f>
        <v/>
      </c>
      <c r="K1188" s="495" t="str">
        <f>IF(基本情報入力シート!R1227="","",基本情報入力シート!R1227)</f>
        <v/>
      </c>
      <c r="L1188" s="495" t="str">
        <f>IF(基本情報入力シート!W1227="","",基本情報入力シート!W1227)</f>
        <v/>
      </c>
      <c r="M1188" s="503" t="str">
        <f>IF(基本情報入力シート!X1227="","",基本情報入力シート!X1227)</f>
        <v/>
      </c>
      <c r="N1188" s="513" t="str">
        <f>IF(基本情報入力シート!Y1227="","",基本情報入力シート!Y1227)</f>
        <v/>
      </c>
      <c r="O1188" s="606"/>
      <c r="P1188" s="610"/>
      <c r="Q1188" s="610"/>
      <c r="R1188" s="614" t="e">
        <v>#N/A</v>
      </c>
      <c r="S1188" s="618"/>
      <c r="T1188" s="623"/>
      <c r="U1188" s="623"/>
      <c r="V1188" s="627" t="e">
        <v>#N/A</v>
      </c>
      <c r="W1188" s="634"/>
      <c r="X1188" s="638"/>
      <c r="Y1188" s="614" t="e">
        <v>#N/A</v>
      </c>
      <c r="Z1188" s="614"/>
      <c r="AA1188" s="618"/>
      <c r="AB1188" s="637"/>
      <c r="AC1188" s="651" t="e">
        <v>#N/A</v>
      </c>
      <c r="AD1188" s="653" t="str">
        <f t="shared" si="36"/>
        <v/>
      </c>
      <c r="AE1188" s="583" t="str">
        <f t="shared" si="37"/>
        <v/>
      </c>
      <c r="AF1188" s="654" t="str">
        <f>IF(O1188="","",'別紙様式3-2（４・５月）'!O1190&amp;'別紙様式3-2（４・５月）'!P1190&amp;'別紙様式3-2（４・５月）'!Q1190&amp;"から"&amp;O1188)</f>
        <v/>
      </c>
      <c r="AG1188" s="654" t="str">
        <f>IF(OR(W1188="",W1188="―"),"",'別紙様式3-2（４・５月）'!O1190&amp;'別紙様式3-2（４・５月）'!P1190&amp;'別紙様式3-2（４・５月）'!Q1190&amp;"から"&amp;W1188)</f>
        <v/>
      </c>
    </row>
    <row r="1189" spans="1:33" ht="24.9" customHeight="1">
      <c r="A1189" s="592">
        <v>1176</v>
      </c>
      <c r="B1189" s="488" t="str">
        <f>IF(基本情報入力シート!C1228="","",基本情報入力シート!C1228)</f>
        <v/>
      </c>
      <c r="C1189" s="488"/>
      <c r="D1189" s="488"/>
      <c r="E1189" s="488"/>
      <c r="F1189" s="488"/>
      <c r="G1189" s="488"/>
      <c r="H1189" s="488"/>
      <c r="I1189" s="488"/>
      <c r="J1189" s="495" t="str">
        <f>IF(基本情報入力シート!M1228="","",基本情報入力シート!M1228)</f>
        <v/>
      </c>
      <c r="K1189" s="495" t="str">
        <f>IF(基本情報入力シート!R1228="","",基本情報入力シート!R1228)</f>
        <v/>
      </c>
      <c r="L1189" s="495" t="str">
        <f>IF(基本情報入力シート!W1228="","",基本情報入力シート!W1228)</f>
        <v/>
      </c>
      <c r="M1189" s="503" t="str">
        <f>IF(基本情報入力シート!X1228="","",基本情報入力シート!X1228)</f>
        <v/>
      </c>
      <c r="N1189" s="513" t="str">
        <f>IF(基本情報入力シート!Y1228="","",基本情報入力シート!Y1228)</f>
        <v/>
      </c>
      <c r="O1189" s="606"/>
      <c r="P1189" s="610"/>
      <c r="Q1189" s="610"/>
      <c r="R1189" s="614" t="e">
        <v>#N/A</v>
      </c>
      <c r="S1189" s="618"/>
      <c r="T1189" s="623"/>
      <c r="U1189" s="623"/>
      <c r="V1189" s="627" t="e">
        <v>#N/A</v>
      </c>
      <c r="W1189" s="634"/>
      <c r="X1189" s="638"/>
      <c r="Y1189" s="614" t="e">
        <v>#N/A</v>
      </c>
      <c r="Z1189" s="614"/>
      <c r="AA1189" s="618"/>
      <c r="AB1189" s="637"/>
      <c r="AC1189" s="651" t="e">
        <v>#N/A</v>
      </c>
      <c r="AD1189" s="653" t="str">
        <f t="shared" si="36"/>
        <v/>
      </c>
      <c r="AE1189" s="583" t="str">
        <f t="shared" si="37"/>
        <v/>
      </c>
      <c r="AF1189" s="654" t="str">
        <f>IF(O1189="","",'別紙様式3-2（４・５月）'!O1191&amp;'別紙様式3-2（４・５月）'!P1191&amp;'別紙様式3-2（４・５月）'!Q1191&amp;"から"&amp;O1189)</f>
        <v/>
      </c>
      <c r="AG1189" s="654" t="str">
        <f>IF(OR(W1189="",W1189="―"),"",'別紙様式3-2（４・５月）'!O1191&amp;'別紙様式3-2（４・５月）'!P1191&amp;'別紙様式3-2（４・５月）'!Q1191&amp;"から"&amp;W1189)</f>
        <v/>
      </c>
    </row>
    <row r="1190" spans="1:33" ht="24.9" customHeight="1">
      <c r="A1190" s="592">
        <v>1177</v>
      </c>
      <c r="B1190" s="488" t="str">
        <f>IF(基本情報入力シート!C1229="","",基本情報入力シート!C1229)</f>
        <v/>
      </c>
      <c r="C1190" s="488"/>
      <c r="D1190" s="488"/>
      <c r="E1190" s="488"/>
      <c r="F1190" s="488"/>
      <c r="G1190" s="488"/>
      <c r="H1190" s="488"/>
      <c r="I1190" s="488"/>
      <c r="J1190" s="495" t="str">
        <f>IF(基本情報入力シート!M1229="","",基本情報入力シート!M1229)</f>
        <v/>
      </c>
      <c r="K1190" s="495" t="str">
        <f>IF(基本情報入力シート!R1229="","",基本情報入力シート!R1229)</f>
        <v/>
      </c>
      <c r="L1190" s="495" t="str">
        <f>IF(基本情報入力シート!W1229="","",基本情報入力シート!W1229)</f>
        <v/>
      </c>
      <c r="M1190" s="503" t="str">
        <f>IF(基本情報入力シート!X1229="","",基本情報入力シート!X1229)</f>
        <v/>
      </c>
      <c r="N1190" s="513" t="str">
        <f>IF(基本情報入力シート!Y1229="","",基本情報入力シート!Y1229)</f>
        <v/>
      </c>
      <c r="O1190" s="606"/>
      <c r="P1190" s="610"/>
      <c r="Q1190" s="610"/>
      <c r="R1190" s="614" t="e">
        <v>#N/A</v>
      </c>
      <c r="S1190" s="618"/>
      <c r="T1190" s="623"/>
      <c r="U1190" s="623"/>
      <c r="V1190" s="627" t="e">
        <v>#N/A</v>
      </c>
      <c r="W1190" s="634"/>
      <c r="X1190" s="638"/>
      <c r="Y1190" s="614" t="e">
        <v>#N/A</v>
      </c>
      <c r="Z1190" s="614"/>
      <c r="AA1190" s="618"/>
      <c r="AB1190" s="637"/>
      <c r="AC1190" s="651" t="e">
        <v>#N/A</v>
      </c>
      <c r="AD1190" s="653" t="str">
        <f t="shared" si="36"/>
        <v/>
      </c>
      <c r="AE1190" s="583" t="str">
        <f t="shared" si="37"/>
        <v/>
      </c>
      <c r="AF1190" s="654" t="str">
        <f>IF(O1190="","",'別紙様式3-2（４・５月）'!O1192&amp;'別紙様式3-2（４・５月）'!P1192&amp;'別紙様式3-2（４・５月）'!Q1192&amp;"から"&amp;O1190)</f>
        <v/>
      </c>
      <c r="AG1190" s="654" t="str">
        <f>IF(OR(W1190="",W1190="―"),"",'別紙様式3-2（４・５月）'!O1192&amp;'別紙様式3-2（４・５月）'!P1192&amp;'別紙様式3-2（４・５月）'!Q1192&amp;"から"&amp;W1190)</f>
        <v/>
      </c>
    </row>
    <row r="1191" spans="1:33" ht="24.9" customHeight="1">
      <c r="A1191" s="592">
        <v>1178</v>
      </c>
      <c r="B1191" s="488" t="str">
        <f>IF(基本情報入力シート!C1230="","",基本情報入力シート!C1230)</f>
        <v/>
      </c>
      <c r="C1191" s="488"/>
      <c r="D1191" s="488"/>
      <c r="E1191" s="488"/>
      <c r="F1191" s="488"/>
      <c r="G1191" s="488"/>
      <c r="H1191" s="488"/>
      <c r="I1191" s="488"/>
      <c r="J1191" s="495" t="str">
        <f>IF(基本情報入力シート!M1230="","",基本情報入力シート!M1230)</f>
        <v/>
      </c>
      <c r="K1191" s="495" t="str">
        <f>IF(基本情報入力シート!R1230="","",基本情報入力シート!R1230)</f>
        <v/>
      </c>
      <c r="L1191" s="495" t="str">
        <f>IF(基本情報入力シート!W1230="","",基本情報入力シート!W1230)</f>
        <v/>
      </c>
      <c r="M1191" s="503" t="str">
        <f>IF(基本情報入力シート!X1230="","",基本情報入力シート!X1230)</f>
        <v/>
      </c>
      <c r="N1191" s="513" t="str">
        <f>IF(基本情報入力シート!Y1230="","",基本情報入力シート!Y1230)</f>
        <v/>
      </c>
      <c r="O1191" s="606"/>
      <c r="P1191" s="610"/>
      <c r="Q1191" s="610"/>
      <c r="R1191" s="614" t="e">
        <v>#N/A</v>
      </c>
      <c r="S1191" s="618"/>
      <c r="T1191" s="623"/>
      <c r="U1191" s="623"/>
      <c r="V1191" s="627" t="e">
        <v>#N/A</v>
      </c>
      <c r="W1191" s="634"/>
      <c r="X1191" s="638"/>
      <c r="Y1191" s="614" t="e">
        <v>#N/A</v>
      </c>
      <c r="Z1191" s="614"/>
      <c r="AA1191" s="618"/>
      <c r="AB1191" s="637"/>
      <c r="AC1191" s="651" t="e">
        <v>#N/A</v>
      </c>
      <c r="AD1191" s="653" t="str">
        <f t="shared" si="36"/>
        <v/>
      </c>
      <c r="AE1191" s="583" t="str">
        <f t="shared" si="37"/>
        <v/>
      </c>
      <c r="AF1191" s="654" t="str">
        <f>IF(O1191="","",'別紙様式3-2（４・５月）'!O1193&amp;'別紙様式3-2（４・５月）'!P1193&amp;'別紙様式3-2（４・５月）'!Q1193&amp;"から"&amp;O1191)</f>
        <v/>
      </c>
      <c r="AG1191" s="654" t="str">
        <f>IF(OR(W1191="",W1191="―"),"",'別紙様式3-2（４・５月）'!O1193&amp;'別紙様式3-2（４・５月）'!P1193&amp;'別紙様式3-2（４・５月）'!Q1193&amp;"から"&amp;W1191)</f>
        <v/>
      </c>
    </row>
    <row r="1192" spans="1:33" ht="24.9" customHeight="1">
      <c r="A1192" s="592">
        <v>1179</v>
      </c>
      <c r="B1192" s="488" t="str">
        <f>IF(基本情報入力シート!C1231="","",基本情報入力シート!C1231)</f>
        <v/>
      </c>
      <c r="C1192" s="488"/>
      <c r="D1192" s="488"/>
      <c r="E1192" s="488"/>
      <c r="F1192" s="488"/>
      <c r="G1192" s="488"/>
      <c r="H1192" s="488"/>
      <c r="I1192" s="488"/>
      <c r="J1192" s="495" t="str">
        <f>IF(基本情報入力シート!M1231="","",基本情報入力シート!M1231)</f>
        <v/>
      </c>
      <c r="K1192" s="495" t="str">
        <f>IF(基本情報入力シート!R1231="","",基本情報入力シート!R1231)</f>
        <v/>
      </c>
      <c r="L1192" s="495" t="str">
        <f>IF(基本情報入力シート!W1231="","",基本情報入力シート!W1231)</f>
        <v/>
      </c>
      <c r="M1192" s="503" t="str">
        <f>IF(基本情報入力シート!X1231="","",基本情報入力シート!X1231)</f>
        <v/>
      </c>
      <c r="N1192" s="513" t="str">
        <f>IF(基本情報入力シート!Y1231="","",基本情報入力シート!Y1231)</f>
        <v/>
      </c>
      <c r="O1192" s="606"/>
      <c r="P1192" s="610"/>
      <c r="Q1192" s="610"/>
      <c r="R1192" s="614" t="e">
        <v>#N/A</v>
      </c>
      <c r="S1192" s="618"/>
      <c r="T1192" s="623"/>
      <c r="U1192" s="623"/>
      <c r="V1192" s="627" t="e">
        <v>#N/A</v>
      </c>
      <c r="W1192" s="634"/>
      <c r="X1192" s="638"/>
      <c r="Y1192" s="614" t="e">
        <v>#N/A</v>
      </c>
      <c r="Z1192" s="614"/>
      <c r="AA1192" s="618"/>
      <c r="AB1192" s="637"/>
      <c r="AC1192" s="651" t="e">
        <v>#N/A</v>
      </c>
      <c r="AD1192" s="653" t="str">
        <f t="shared" si="36"/>
        <v/>
      </c>
      <c r="AE1192" s="583" t="str">
        <f t="shared" si="37"/>
        <v/>
      </c>
      <c r="AF1192" s="654" t="str">
        <f>IF(O1192="","",'別紙様式3-2（４・５月）'!O1194&amp;'別紙様式3-2（４・５月）'!P1194&amp;'別紙様式3-2（４・５月）'!Q1194&amp;"から"&amp;O1192)</f>
        <v/>
      </c>
      <c r="AG1192" s="654" t="str">
        <f>IF(OR(W1192="",W1192="―"),"",'別紙様式3-2（４・５月）'!O1194&amp;'別紙様式3-2（４・５月）'!P1194&amp;'別紙様式3-2（４・５月）'!Q1194&amp;"から"&amp;W1192)</f>
        <v/>
      </c>
    </row>
    <row r="1193" spans="1:33" ht="24.9" customHeight="1">
      <c r="A1193" s="592">
        <v>1180</v>
      </c>
      <c r="B1193" s="488" t="str">
        <f>IF(基本情報入力シート!C1232="","",基本情報入力シート!C1232)</f>
        <v/>
      </c>
      <c r="C1193" s="488"/>
      <c r="D1193" s="488"/>
      <c r="E1193" s="488"/>
      <c r="F1193" s="488"/>
      <c r="G1193" s="488"/>
      <c r="H1193" s="488"/>
      <c r="I1193" s="488"/>
      <c r="J1193" s="495" t="str">
        <f>IF(基本情報入力シート!M1232="","",基本情報入力シート!M1232)</f>
        <v/>
      </c>
      <c r="K1193" s="495" t="str">
        <f>IF(基本情報入力シート!R1232="","",基本情報入力シート!R1232)</f>
        <v/>
      </c>
      <c r="L1193" s="495" t="str">
        <f>IF(基本情報入力シート!W1232="","",基本情報入力シート!W1232)</f>
        <v/>
      </c>
      <c r="M1193" s="503" t="str">
        <f>IF(基本情報入力シート!X1232="","",基本情報入力シート!X1232)</f>
        <v/>
      </c>
      <c r="N1193" s="513" t="str">
        <f>IF(基本情報入力シート!Y1232="","",基本情報入力シート!Y1232)</f>
        <v/>
      </c>
      <c r="O1193" s="606"/>
      <c r="P1193" s="610"/>
      <c r="Q1193" s="610"/>
      <c r="R1193" s="614" t="e">
        <v>#N/A</v>
      </c>
      <c r="S1193" s="618"/>
      <c r="T1193" s="623"/>
      <c r="U1193" s="623"/>
      <c r="V1193" s="627" t="e">
        <v>#N/A</v>
      </c>
      <c r="W1193" s="634"/>
      <c r="X1193" s="638"/>
      <c r="Y1193" s="614" t="e">
        <v>#N/A</v>
      </c>
      <c r="Z1193" s="614"/>
      <c r="AA1193" s="618"/>
      <c r="AB1193" s="637"/>
      <c r="AC1193" s="651" t="e">
        <v>#N/A</v>
      </c>
      <c r="AD1193" s="653" t="str">
        <f t="shared" si="36"/>
        <v/>
      </c>
      <c r="AE1193" s="583" t="str">
        <f t="shared" si="37"/>
        <v/>
      </c>
      <c r="AF1193" s="654" t="str">
        <f>IF(O1193="","",'別紙様式3-2（４・５月）'!O1195&amp;'別紙様式3-2（４・５月）'!P1195&amp;'別紙様式3-2（４・５月）'!Q1195&amp;"から"&amp;O1193)</f>
        <v/>
      </c>
      <c r="AG1193" s="654" t="str">
        <f>IF(OR(W1193="",W1193="―"),"",'別紙様式3-2（４・５月）'!O1195&amp;'別紙様式3-2（４・５月）'!P1195&amp;'別紙様式3-2（４・５月）'!Q1195&amp;"から"&amp;W1193)</f>
        <v/>
      </c>
    </row>
    <row r="1194" spans="1:33" ht="24.9" customHeight="1">
      <c r="A1194" s="592">
        <v>1181</v>
      </c>
      <c r="B1194" s="488" t="str">
        <f>IF(基本情報入力シート!C1233="","",基本情報入力シート!C1233)</f>
        <v/>
      </c>
      <c r="C1194" s="488"/>
      <c r="D1194" s="488"/>
      <c r="E1194" s="488"/>
      <c r="F1194" s="488"/>
      <c r="G1194" s="488"/>
      <c r="H1194" s="488"/>
      <c r="I1194" s="488"/>
      <c r="J1194" s="495" t="str">
        <f>IF(基本情報入力シート!M1233="","",基本情報入力シート!M1233)</f>
        <v/>
      </c>
      <c r="K1194" s="495" t="str">
        <f>IF(基本情報入力シート!R1233="","",基本情報入力シート!R1233)</f>
        <v/>
      </c>
      <c r="L1194" s="495" t="str">
        <f>IF(基本情報入力シート!W1233="","",基本情報入力シート!W1233)</f>
        <v/>
      </c>
      <c r="M1194" s="503" t="str">
        <f>IF(基本情報入力シート!X1233="","",基本情報入力シート!X1233)</f>
        <v/>
      </c>
      <c r="N1194" s="513" t="str">
        <f>IF(基本情報入力シート!Y1233="","",基本情報入力シート!Y1233)</f>
        <v/>
      </c>
      <c r="O1194" s="606"/>
      <c r="P1194" s="610"/>
      <c r="Q1194" s="610"/>
      <c r="R1194" s="614" t="e">
        <v>#N/A</v>
      </c>
      <c r="S1194" s="618"/>
      <c r="T1194" s="623"/>
      <c r="U1194" s="623"/>
      <c r="V1194" s="627" t="e">
        <v>#N/A</v>
      </c>
      <c r="W1194" s="634"/>
      <c r="X1194" s="638"/>
      <c r="Y1194" s="614" t="e">
        <v>#N/A</v>
      </c>
      <c r="Z1194" s="614"/>
      <c r="AA1194" s="618"/>
      <c r="AB1194" s="637"/>
      <c r="AC1194" s="651" t="e">
        <v>#N/A</v>
      </c>
      <c r="AD1194" s="653" t="str">
        <f t="shared" si="36"/>
        <v/>
      </c>
      <c r="AE1194" s="583" t="str">
        <f t="shared" si="37"/>
        <v/>
      </c>
      <c r="AF1194" s="654" t="str">
        <f>IF(O1194="","",'別紙様式3-2（４・５月）'!O1196&amp;'別紙様式3-2（４・５月）'!P1196&amp;'別紙様式3-2（４・５月）'!Q1196&amp;"から"&amp;O1194)</f>
        <v/>
      </c>
      <c r="AG1194" s="654" t="str">
        <f>IF(OR(W1194="",W1194="―"),"",'別紙様式3-2（４・５月）'!O1196&amp;'別紙様式3-2（４・５月）'!P1196&amp;'別紙様式3-2（４・５月）'!Q1196&amp;"から"&amp;W1194)</f>
        <v/>
      </c>
    </row>
    <row r="1195" spans="1:33" ht="24.9" customHeight="1">
      <c r="A1195" s="592">
        <v>1182</v>
      </c>
      <c r="B1195" s="488" t="str">
        <f>IF(基本情報入力シート!C1234="","",基本情報入力シート!C1234)</f>
        <v/>
      </c>
      <c r="C1195" s="488"/>
      <c r="D1195" s="488"/>
      <c r="E1195" s="488"/>
      <c r="F1195" s="488"/>
      <c r="G1195" s="488"/>
      <c r="H1195" s="488"/>
      <c r="I1195" s="488"/>
      <c r="J1195" s="495" t="str">
        <f>IF(基本情報入力シート!M1234="","",基本情報入力シート!M1234)</f>
        <v/>
      </c>
      <c r="K1195" s="495" t="str">
        <f>IF(基本情報入力シート!R1234="","",基本情報入力シート!R1234)</f>
        <v/>
      </c>
      <c r="L1195" s="495" t="str">
        <f>IF(基本情報入力シート!W1234="","",基本情報入力シート!W1234)</f>
        <v/>
      </c>
      <c r="M1195" s="503" t="str">
        <f>IF(基本情報入力シート!X1234="","",基本情報入力シート!X1234)</f>
        <v/>
      </c>
      <c r="N1195" s="513" t="str">
        <f>IF(基本情報入力シート!Y1234="","",基本情報入力シート!Y1234)</f>
        <v/>
      </c>
      <c r="O1195" s="606"/>
      <c r="P1195" s="610"/>
      <c r="Q1195" s="610"/>
      <c r="R1195" s="614" t="e">
        <v>#N/A</v>
      </c>
      <c r="S1195" s="618"/>
      <c r="T1195" s="623"/>
      <c r="U1195" s="623"/>
      <c r="V1195" s="627" t="e">
        <v>#N/A</v>
      </c>
      <c r="W1195" s="634"/>
      <c r="X1195" s="638"/>
      <c r="Y1195" s="614" t="e">
        <v>#N/A</v>
      </c>
      <c r="Z1195" s="614"/>
      <c r="AA1195" s="618"/>
      <c r="AB1195" s="637"/>
      <c r="AC1195" s="651" t="e">
        <v>#N/A</v>
      </c>
      <c r="AD1195" s="653" t="str">
        <f t="shared" si="36"/>
        <v/>
      </c>
      <c r="AE1195" s="583" t="str">
        <f t="shared" si="37"/>
        <v/>
      </c>
      <c r="AF1195" s="654" t="str">
        <f>IF(O1195="","",'別紙様式3-2（４・５月）'!O1197&amp;'別紙様式3-2（４・５月）'!P1197&amp;'別紙様式3-2（４・５月）'!Q1197&amp;"から"&amp;O1195)</f>
        <v/>
      </c>
      <c r="AG1195" s="654" t="str">
        <f>IF(OR(W1195="",W1195="―"),"",'別紙様式3-2（４・５月）'!O1197&amp;'別紙様式3-2（４・５月）'!P1197&amp;'別紙様式3-2（４・５月）'!Q1197&amp;"から"&amp;W1195)</f>
        <v/>
      </c>
    </row>
    <row r="1196" spans="1:33" ht="24.9" customHeight="1">
      <c r="A1196" s="592">
        <v>1183</v>
      </c>
      <c r="B1196" s="488" t="str">
        <f>IF(基本情報入力シート!C1235="","",基本情報入力シート!C1235)</f>
        <v/>
      </c>
      <c r="C1196" s="488"/>
      <c r="D1196" s="488"/>
      <c r="E1196" s="488"/>
      <c r="F1196" s="488"/>
      <c r="G1196" s="488"/>
      <c r="H1196" s="488"/>
      <c r="I1196" s="488"/>
      <c r="J1196" s="495" t="str">
        <f>IF(基本情報入力シート!M1235="","",基本情報入力シート!M1235)</f>
        <v/>
      </c>
      <c r="K1196" s="495" t="str">
        <f>IF(基本情報入力シート!R1235="","",基本情報入力シート!R1235)</f>
        <v/>
      </c>
      <c r="L1196" s="495" t="str">
        <f>IF(基本情報入力シート!W1235="","",基本情報入力シート!W1235)</f>
        <v/>
      </c>
      <c r="M1196" s="503" t="str">
        <f>IF(基本情報入力シート!X1235="","",基本情報入力シート!X1235)</f>
        <v/>
      </c>
      <c r="N1196" s="513" t="str">
        <f>IF(基本情報入力シート!Y1235="","",基本情報入力シート!Y1235)</f>
        <v/>
      </c>
      <c r="O1196" s="606"/>
      <c r="P1196" s="610"/>
      <c r="Q1196" s="610"/>
      <c r="R1196" s="614" t="e">
        <v>#N/A</v>
      </c>
      <c r="S1196" s="618"/>
      <c r="T1196" s="623"/>
      <c r="U1196" s="623"/>
      <c r="V1196" s="627" t="e">
        <v>#N/A</v>
      </c>
      <c r="W1196" s="634"/>
      <c r="X1196" s="638"/>
      <c r="Y1196" s="614" t="e">
        <v>#N/A</v>
      </c>
      <c r="Z1196" s="614"/>
      <c r="AA1196" s="618"/>
      <c r="AB1196" s="637"/>
      <c r="AC1196" s="651" t="e">
        <v>#N/A</v>
      </c>
      <c r="AD1196" s="653" t="str">
        <f t="shared" si="36"/>
        <v/>
      </c>
      <c r="AE1196" s="583" t="str">
        <f t="shared" si="37"/>
        <v/>
      </c>
      <c r="AF1196" s="654" t="str">
        <f>IF(O1196="","",'別紙様式3-2（４・５月）'!O1198&amp;'別紙様式3-2（４・５月）'!P1198&amp;'別紙様式3-2（４・５月）'!Q1198&amp;"から"&amp;O1196)</f>
        <v/>
      </c>
      <c r="AG1196" s="654" t="str">
        <f>IF(OR(W1196="",W1196="―"),"",'別紙様式3-2（４・５月）'!O1198&amp;'別紙様式3-2（４・５月）'!P1198&amp;'別紙様式3-2（４・５月）'!Q1198&amp;"から"&amp;W1196)</f>
        <v/>
      </c>
    </row>
    <row r="1197" spans="1:33" ht="24.9" customHeight="1">
      <c r="A1197" s="592">
        <v>1184</v>
      </c>
      <c r="B1197" s="488" t="str">
        <f>IF(基本情報入力シート!C1236="","",基本情報入力シート!C1236)</f>
        <v/>
      </c>
      <c r="C1197" s="488"/>
      <c r="D1197" s="488"/>
      <c r="E1197" s="488"/>
      <c r="F1197" s="488"/>
      <c r="G1197" s="488"/>
      <c r="H1197" s="488"/>
      <c r="I1197" s="488"/>
      <c r="J1197" s="495" t="str">
        <f>IF(基本情報入力シート!M1236="","",基本情報入力シート!M1236)</f>
        <v/>
      </c>
      <c r="K1197" s="495" t="str">
        <f>IF(基本情報入力シート!R1236="","",基本情報入力シート!R1236)</f>
        <v/>
      </c>
      <c r="L1197" s="495" t="str">
        <f>IF(基本情報入力シート!W1236="","",基本情報入力シート!W1236)</f>
        <v/>
      </c>
      <c r="M1197" s="503" t="str">
        <f>IF(基本情報入力シート!X1236="","",基本情報入力シート!X1236)</f>
        <v/>
      </c>
      <c r="N1197" s="513" t="str">
        <f>IF(基本情報入力シート!Y1236="","",基本情報入力シート!Y1236)</f>
        <v/>
      </c>
      <c r="O1197" s="606"/>
      <c r="P1197" s="610"/>
      <c r="Q1197" s="610"/>
      <c r="R1197" s="614" t="e">
        <v>#N/A</v>
      </c>
      <c r="S1197" s="618"/>
      <c r="T1197" s="623"/>
      <c r="U1197" s="623"/>
      <c r="V1197" s="627" t="e">
        <v>#N/A</v>
      </c>
      <c r="W1197" s="634"/>
      <c r="X1197" s="638"/>
      <c r="Y1197" s="614" t="e">
        <v>#N/A</v>
      </c>
      <c r="Z1197" s="614"/>
      <c r="AA1197" s="618"/>
      <c r="AB1197" s="637"/>
      <c r="AC1197" s="651" t="e">
        <v>#N/A</v>
      </c>
      <c r="AD1197" s="653" t="str">
        <f t="shared" si="36"/>
        <v/>
      </c>
      <c r="AE1197" s="583" t="str">
        <f t="shared" si="37"/>
        <v/>
      </c>
      <c r="AF1197" s="654" t="str">
        <f>IF(O1197="","",'別紙様式3-2（４・５月）'!O1199&amp;'別紙様式3-2（４・５月）'!P1199&amp;'別紙様式3-2（４・５月）'!Q1199&amp;"から"&amp;O1197)</f>
        <v/>
      </c>
      <c r="AG1197" s="654" t="str">
        <f>IF(OR(W1197="",W1197="―"),"",'別紙様式3-2（４・５月）'!O1199&amp;'別紙様式3-2（４・５月）'!P1199&amp;'別紙様式3-2（４・５月）'!Q1199&amp;"から"&amp;W1197)</f>
        <v/>
      </c>
    </row>
    <row r="1198" spans="1:33" ht="24.9" customHeight="1">
      <c r="A1198" s="592">
        <v>1185</v>
      </c>
      <c r="B1198" s="488" t="str">
        <f>IF(基本情報入力シート!C1237="","",基本情報入力シート!C1237)</f>
        <v/>
      </c>
      <c r="C1198" s="488"/>
      <c r="D1198" s="488"/>
      <c r="E1198" s="488"/>
      <c r="F1198" s="488"/>
      <c r="G1198" s="488"/>
      <c r="H1198" s="488"/>
      <c r="I1198" s="488"/>
      <c r="J1198" s="495" t="str">
        <f>IF(基本情報入力シート!M1237="","",基本情報入力シート!M1237)</f>
        <v/>
      </c>
      <c r="K1198" s="495" t="str">
        <f>IF(基本情報入力シート!R1237="","",基本情報入力シート!R1237)</f>
        <v/>
      </c>
      <c r="L1198" s="495" t="str">
        <f>IF(基本情報入力シート!W1237="","",基本情報入力シート!W1237)</f>
        <v/>
      </c>
      <c r="M1198" s="503" t="str">
        <f>IF(基本情報入力シート!X1237="","",基本情報入力シート!X1237)</f>
        <v/>
      </c>
      <c r="N1198" s="513" t="str">
        <f>IF(基本情報入力シート!Y1237="","",基本情報入力シート!Y1237)</f>
        <v/>
      </c>
      <c r="O1198" s="606"/>
      <c r="P1198" s="610"/>
      <c r="Q1198" s="610"/>
      <c r="R1198" s="614" t="e">
        <v>#N/A</v>
      </c>
      <c r="S1198" s="618"/>
      <c r="T1198" s="623"/>
      <c r="U1198" s="623"/>
      <c r="V1198" s="627" t="e">
        <v>#N/A</v>
      </c>
      <c r="W1198" s="634"/>
      <c r="X1198" s="638"/>
      <c r="Y1198" s="614" t="e">
        <v>#N/A</v>
      </c>
      <c r="Z1198" s="614"/>
      <c r="AA1198" s="618"/>
      <c r="AB1198" s="637"/>
      <c r="AC1198" s="651" t="e">
        <v>#N/A</v>
      </c>
      <c r="AD1198" s="653" t="str">
        <f t="shared" si="36"/>
        <v/>
      </c>
      <c r="AE1198" s="583" t="str">
        <f t="shared" si="37"/>
        <v/>
      </c>
      <c r="AF1198" s="654" t="str">
        <f>IF(O1198="","",'別紙様式3-2（４・５月）'!O1200&amp;'別紙様式3-2（４・５月）'!P1200&amp;'別紙様式3-2（４・５月）'!Q1200&amp;"から"&amp;O1198)</f>
        <v/>
      </c>
      <c r="AG1198" s="654" t="str">
        <f>IF(OR(W1198="",W1198="―"),"",'別紙様式3-2（４・５月）'!O1200&amp;'別紙様式3-2（４・５月）'!P1200&amp;'別紙様式3-2（４・５月）'!Q1200&amp;"から"&amp;W1198)</f>
        <v/>
      </c>
    </row>
    <row r="1199" spans="1:33" ht="24.9" customHeight="1">
      <c r="A1199" s="592">
        <v>1186</v>
      </c>
      <c r="B1199" s="488" t="str">
        <f>IF(基本情報入力シート!C1238="","",基本情報入力シート!C1238)</f>
        <v/>
      </c>
      <c r="C1199" s="488"/>
      <c r="D1199" s="488"/>
      <c r="E1199" s="488"/>
      <c r="F1199" s="488"/>
      <c r="G1199" s="488"/>
      <c r="H1199" s="488"/>
      <c r="I1199" s="488"/>
      <c r="J1199" s="495" t="str">
        <f>IF(基本情報入力シート!M1238="","",基本情報入力シート!M1238)</f>
        <v/>
      </c>
      <c r="K1199" s="495" t="str">
        <f>IF(基本情報入力シート!R1238="","",基本情報入力シート!R1238)</f>
        <v/>
      </c>
      <c r="L1199" s="495" t="str">
        <f>IF(基本情報入力シート!W1238="","",基本情報入力シート!W1238)</f>
        <v/>
      </c>
      <c r="M1199" s="503" t="str">
        <f>IF(基本情報入力シート!X1238="","",基本情報入力シート!X1238)</f>
        <v/>
      </c>
      <c r="N1199" s="513" t="str">
        <f>IF(基本情報入力シート!Y1238="","",基本情報入力シート!Y1238)</f>
        <v/>
      </c>
      <c r="O1199" s="606"/>
      <c r="P1199" s="610"/>
      <c r="Q1199" s="610"/>
      <c r="R1199" s="614" t="e">
        <v>#N/A</v>
      </c>
      <c r="S1199" s="618"/>
      <c r="T1199" s="623"/>
      <c r="U1199" s="623"/>
      <c r="V1199" s="627" t="e">
        <v>#N/A</v>
      </c>
      <c r="W1199" s="634"/>
      <c r="X1199" s="638"/>
      <c r="Y1199" s="614" t="e">
        <v>#N/A</v>
      </c>
      <c r="Z1199" s="614"/>
      <c r="AA1199" s="618"/>
      <c r="AB1199" s="637"/>
      <c r="AC1199" s="651" t="e">
        <v>#N/A</v>
      </c>
      <c r="AD1199" s="653" t="str">
        <f t="shared" si="36"/>
        <v/>
      </c>
      <c r="AE1199" s="583" t="str">
        <f t="shared" si="37"/>
        <v/>
      </c>
      <c r="AF1199" s="654" t="str">
        <f>IF(O1199="","",'別紙様式3-2（４・５月）'!O1201&amp;'別紙様式3-2（４・５月）'!P1201&amp;'別紙様式3-2（４・５月）'!Q1201&amp;"から"&amp;O1199)</f>
        <v/>
      </c>
      <c r="AG1199" s="654" t="str">
        <f>IF(OR(W1199="",W1199="―"),"",'別紙様式3-2（４・５月）'!O1201&amp;'別紙様式3-2（４・５月）'!P1201&amp;'別紙様式3-2（４・５月）'!Q1201&amp;"から"&amp;W1199)</f>
        <v/>
      </c>
    </row>
    <row r="1200" spans="1:33" ht="24.9" customHeight="1">
      <c r="A1200" s="592">
        <v>1187</v>
      </c>
      <c r="B1200" s="488" t="str">
        <f>IF(基本情報入力シート!C1239="","",基本情報入力シート!C1239)</f>
        <v/>
      </c>
      <c r="C1200" s="488"/>
      <c r="D1200" s="488"/>
      <c r="E1200" s="488"/>
      <c r="F1200" s="488"/>
      <c r="G1200" s="488"/>
      <c r="H1200" s="488"/>
      <c r="I1200" s="488"/>
      <c r="J1200" s="495" t="str">
        <f>IF(基本情報入力シート!M1239="","",基本情報入力シート!M1239)</f>
        <v/>
      </c>
      <c r="K1200" s="495" t="str">
        <f>IF(基本情報入力シート!R1239="","",基本情報入力シート!R1239)</f>
        <v/>
      </c>
      <c r="L1200" s="495" t="str">
        <f>IF(基本情報入力シート!W1239="","",基本情報入力シート!W1239)</f>
        <v/>
      </c>
      <c r="M1200" s="503" t="str">
        <f>IF(基本情報入力シート!X1239="","",基本情報入力シート!X1239)</f>
        <v/>
      </c>
      <c r="N1200" s="513" t="str">
        <f>IF(基本情報入力シート!Y1239="","",基本情報入力シート!Y1239)</f>
        <v/>
      </c>
      <c r="O1200" s="606"/>
      <c r="P1200" s="610"/>
      <c r="Q1200" s="610"/>
      <c r="R1200" s="614" t="e">
        <v>#N/A</v>
      </c>
      <c r="S1200" s="618"/>
      <c r="T1200" s="623"/>
      <c r="U1200" s="623"/>
      <c r="V1200" s="627" t="e">
        <v>#N/A</v>
      </c>
      <c r="W1200" s="634"/>
      <c r="X1200" s="638"/>
      <c r="Y1200" s="614" t="e">
        <v>#N/A</v>
      </c>
      <c r="Z1200" s="614"/>
      <c r="AA1200" s="618"/>
      <c r="AB1200" s="637"/>
      <c r="AC1200" s="651" t="e">
        <v>#N/A</v>
      </c>
      <c r="AD1200" s="653" t="str">
        <f t="shared" si="36"/>
        <v/>
      </c>
      <c r="AE1200" s="583" t="str">
        <f t="shared" si="37"/>
        <v/>
      </c>
      <c r="AF1200" s="654" t="str">
        <f>IF(O1200="","",'別紙様式3-2（４・５月）'!O1202&amp;'別紙様式3-2（４・５月）'!P1202&amp;'別紙様式3-2（４・５月）'!Q1202&amp;"から"&amp;O1200)</f>
        <v/>
      </c>
      <c r="AG1200" s="654" t="str">
        <f>IF(OR(W1200="",W1200="―"),"",'別紙様式3-2（４・５月）'!O1202&amp;'別紙様式3-2（４・５月）'!P1202&amp;'別紙様式3-2（４・５月）'!Q1202&amp;"から"&amp;W1200)</f>
        <v/>
      </c>
    </row>
    <row r="1201" spans="1:33" ht="24.9" customHeight="1">
      <c r="A1201" s="592">
        <v>1188</v>
      </c>
      <c r="B1201" s="488" t="str">
        <f>IF(基本情報入力シート!C1240="","",基本情報入力シート!C1240)</f>
        <v/>
      </c>
      <c r="C1201" s="488"/>
      <c r="D1201" s="488"/>
      <c r="E1201" s="488"/>
      <c r="F1201" s="488"/>
      <c r="G1201" s="488"/>
      <c r="H1201" s="488"/>
      <c r="I1201" s="488"/>
      <c r="J1201" s="495" t="str">
        <f>IF(基本情報入力シート!M1240="","",基本情報入力シート!M1240)</f>
        <v/>
      </c>
      <c r="K1201" s="495" t="str">
        <f>IF(基本情報入力シート!R1240="","",基本情報入力シート!R1240)</f>
        <v/>
      </c>
      <c r="L1201" s="495" t="str">
        <f>IF(基本情報入力シート!W1240="","",基本情報入力シート!W1240)</f>
        <v/>
      </c>
      <c r="M1201" s="503" t="str">
        <f>IF(基本情報入力シート!X1240="","",基本情報入力シート!X1240)</f>
        <v/>
      </c>
      <c r="N1201" s="513" t="str">
        <f>IF(基本情報入力シート!Y1240="","",基本情報入力シート!Y1240)</f>
        <v/>
      </c>
      <c r="O1201" s="606"/>
      <c r="P1201" s="610"/>
      <c r="Q1201" s="610"/>
      <c r="R1201" s="614" t="e">
        <v>#N/A</v>
      </c>
      <c r="S1201" s="618"/>
      <c r="T1201" s="623"/>
      <c r="U1201" s="623"/>
      <c r="V1201" s="627" t="e">
        <v>#N/A</v>
      </c>
      <c r="W1201" s="634"/>
      <c r="X1201" s="638"/>
      <c r="Y1201" s="614" t="e">
        <v>#N/A</v>
      </c>
      <c r="Z1201" s="614"/>
      <c r="AA1201" s="618"/>
      <c r="AB1201" s="637"/>
      <c r="AC1201" s="651" t="e">
        <v>#N/A</v>
      </c>
      <c r="AD1201" s="653" t="str">
        <f t="shared" si="36"/>
        <v/>
      </c>
      <c r="AE1201" s="583" t="str">
        <f t="shared" si="37"/>
        <v/>
      </c>
      <c r="AF1201" s="654" t="str">
        <f>IF(O1201="","",'別紙様式3-2（４・５月）'!O1203&amp;'別紙様式3-2（４・５月）'!P1203&amp;'別紙様式3-2（４・５月）'!Q1203&amp;"から"&amp;O1201)</f>
        <v/>
      </c>
      <c r="AG1201" s="654" t="str">
        <f>IF(OR(W1201="",W1201="―"),"",'別紙様式3-2（４・５月）'!O1203&amp;'別紙様式3-2（４・５月）'!P1203&amp;'別紙様式3-2（４・５月）'!Q1203&amp;"から"&amp;W1201)</f>
        <v/>
      </c>
    </row>
    <row r="1202" spans="1:33" ht="24.9" customHeight="1">
      <c r="A1202" s="592">
        <v>1189</v>
      </c>
      <c r="B1202" s="488" t="str">
        <f>IF(基本情報入力シート!C1241="","",基本情報入力シート!C1241)</f>
        <v/>
      </c>
      <c r="C1202" s="488"/>
      <c r="D1202" s="488"/>
      <c r="E1202" s="488"/>
      <c r="F1202" s="488"/>
      <c r="G1202" s="488"/>
      <c r="H1202" s="488"/>
      <c r="I1202" s="488"/>
      <c r="J1202" s="495" t="str">
        <f>IF(基本情報入力シート!M1241="","",基本情報入力シート!M1241)</f>
        <v/>
      </c>
      <c r="K1202" s="495" t="str">
        <f>IF(基本情報入力シート!R1241="","",基本情報入力シート!R1241)</f>
        <v/>
      </c>
      <c r="L1202" s="495" t="str">
        <f>IF(基本情報入力シート!W1241="","",基本情報入力シート!W1241)</f>
        <v/>
      </c>
      <c r="M1202" s="503" t="str">
        <f>IF(基本情報入力シート!X1241="","",基本情報入力シート!X1241)</f>
        <v/>
      </c>
      <c r="N1202" s="513" t="str">
        <f>IF(基本情報入力シート!Y1241="","",基本情報入力シート!Y1241)</f>
        <v/>
      </c>
      <c r="O1202" s="606"/>
      <c r="P1202" s="610"/>
      <c r="Q1202" s="610"/>
      <c r="R1202" s="614" t="e">
        <v>#N/A</v>
      </c>
      <c r="S1202" s="618"/>
      <c r="T1202" s="623"/>
      <c r="U1202" s="623"/>
      <c r="V1202" s="627" t="e">
        <v>#N/A</v>
      </c>
      <c r="W1202" s="634"/>
      <c r="X1202" s="638"/>
      <c r="Y1202" s="614" t="e">
        <v>#N/A</v>
      </c>
      <c r="Z1202" s="614"/>
      <c r="AA1202" s="618"/>
      <c r="AB1202" s="637"/>
      <c r="AC1202" s="651" t="e">
        <v>#N/A</v>
      </c>
      <c r="AD1202" s="653" t="str">
        <f t="shared" si="36"/>
        <v/>
      </c>
      <c r="AE1202" s="583" t="str">
        <f t="shared" si="37"/>
        <v/>
      </c>
      <c r="AF1202" s="654" t="str">
        <f>IF(O1202="","",'別紙様式3-2（４・５月）'!O1204&amp;'別紙様式3-2（４・５月）'!P1204&amp;'別紙様式3-2（４・５月）'!Q1204&amp;"から"&amp;O1202)</f>
        <v/>
      </c>
      <c r="AG1202" s="654" t="str">
        <f>IF(OR(W1202="",W1202="―"),"",'別紙様式3-2（４・５月）'!O1204&amp;'別紙様式3-2（４・５月）'!P1204&amp;'別紙様式3-2（４・５月）'!Q1204&amp;"から"&amp;W1202)</f>
        <v/>
      </c>
    </row>
    <row r="1203" spans="1:33" ht="24.9" customHeight="1">
      <c r="A1203" s="592">
        <v>1190</v>
      </c>
      <c r="B1203" s="488" t="str">
        <f>IF(基本情報入力シート!C1242="","",基本情報入力シート!C1242)</f>
        <v/>
      </c>
      <c r="C1203" s="488"/>
      <c r="D1203" s="488"/>
      <c r="E1203" s="488"/>
      <c r="F1203" s="488"/>
      <c r="G1203" s="488"/>
      <c r="H1203" s="488"/>
      <c r="I1203" s="488"/>
      <c r="J1203" s="495" t="str">
        <f>IF(基本情報入力シート!M1242="","",基本情報入力シート!M1242)</f>
        <v/>
      </c>
      <c r="K1203" s="495" t="str">
        <f>IF(基本情報入力シート!R1242="","",基本情報入力シート!R1242)</f>
        <v/>
      </c>
      <c r="L1203" s="495" t="str">
        <f>IF(基本情報入力シート!W1242="","",基本情報入力シート!W1242)</f>
        <v/>
      </c>
      <c r="M1203" s="503" t="str">
        <f>IF(基本情報入力シート!X1242="","",基本情報入力シート!X1242)</f>
        <v/>
      </c>
      <c r="N1203" s="513" t="str">
        <f>IF(基本情報入力シート!Y1242="","",基本情報入力シート!Y1242)</f>
        <v/>
      </c>
      <c r="O1203" s="606"/>
      <c r="P1203" s="610"/>
      <c r="Q1203" s="610"/>
      <c r="R1203" s="614" t="e">
        <v>#N/A</v>
      </c>
      <c r="S1203" s="618"/>
      <c r="T1203" s="623"/>
      <c r="U1203" s="623"/>
      <c r="V1203" s="627" t="e">
        <v>#N/A</v>
      </c>
      <c r="W1203" s="634"/>
      <c r="X1203" s="638"/>
      <c r="Y1203" s="614" t="e">
        <v>#N/A</v>
      </c>
      <c r="Z1203" s="614"/>
      <c r="AA1203" s="618"/>
      <c r="AB1203" s="637"/>
      <c r="AC1203" s="651" t="e">
        <v>#N/A</v>
      </c>
      <c r="AD1203" s="653" t="str">
        <f t="shared" si="36"/>
        <v/>
      </c>
      <c r="AE1203" s="583" t="str">
        <f t="shared" si="37"/>
        <v/>
      </c>
      <c r="AF1203" s="654" t="str">
        <f>IF(O1203="","",'別紙様式3-2（４・５月）'!O1205&amp;'別紙様式3-2（４・５月）'!P1205&amp;'別紙様式3-2（４・５月）'!Q1205&amp;"から"&amp;O1203)</f>
        <v/>
      </c>
      <c r="AG1203" s="654" t="str">
        <f>IF(OR(W1203="",W1203="―"),"",'別紙様式3-2（４・５月）'!O1205&amp;'別紙様式3-2（４・５月）'!P1205&amp;'別紙様式3-2（４・５月）'!Q1205&amp;"から"&amp;W1203)</f>
        <v/>
      </c>
    </row>
    <row r="1204" spans="1:33" ht="24.9" customHeight="1">
      <c r="A1204" s="592">
        <v>1191</v>
      </c>
      <c r="B1204" s="488" t="str">
        <f>IF(基本情報入力シート!C1243="","",基本情報入力シート!C1243)</f>
        <v/>
      </c>
      <c r="C1204" s="488"/>
      <c r="D1204" s="488"/>
      <c r="E1204" s="488"/>
      <c r="F1204" s="488"/>
      <c r="G1204" s="488"/>
      <c r="H1204" s="488"/>
      <c r="I1204" s="488"/>
      <c r="J1204" s="495" t="str">
        <f>IF(基本情報入力シート!M1243="","",基本情報入力シート!M1243)</f>
        <v/>
      </c>
      <c r="K1204" s="495" t="str">
        <f>IF(基本情報入力シート!R1243="","",基本情報入力シート!R1243)</f>
        <v/>
      </c>
      <c r="L1204" s="495" t="str">
        <f>IF(基本情報入力シート!W1243="","",基本情報入力シート!W1243)</f>
        <v/>
      </c>
      <c r="M1204" s="503" t="str">
        <f>IF(基本情報入力シート!X1243="","",基本情報入力シート!X1243)</f>
        <v/>
      </c>
      <c r="N1204" s="513" t="str">
        <f>IF(基本情報入力シート!Y1243="","",基本情報入力シート!Y1243)</f>
        <v/>
      </c>
      <c r="O1204" s="606"/>
      <c r="P1204" s="610"/>
      <c r="Q1204" s="610"/>
      <c r="R1204" s="614" t="e">
        <v>#N/A</v>
      </c>
      <c r="S1204" s="618"/>
      <c r="T1204" s="623"/>
      <c r="U1204" s="623"/>
      <c r="V1204" s="627" t="e">
        <v>#N/A</v>
      </c>
      <c r="W1204" s="634"/>
      <c r="X1204" s="638"/>
      <c r="Y1204" s="614" t="e">
        <v>#N/A</v>
      </c>
      <c r="Z1204" s="614"/>
      <c r="AA1204" s="618"/>
      <c r="AB1204" s="637"/>
      <c r="AC1204" s="651" t="e">
        <v>#N/A</v>
      </c>
      <c r="AD1204" s="653" t="str">
        <f t="shared" si="36"/>
        <v/>
      </c>
      <c r="AE1204" s="583" t="str">
        <f t="shared" si="37"/>
        <v/>
      </c>
      <c r="AF1204" s="654" t="str">
        <f>IF(O1204="","",'別紙様式3-2（４・５月）'!O1206&amp;'別紙様式3-2（４・５月）'!P1206&amp;'別紙様式3-2（４・５月）'!Q1206&amp;"から"&amp;O1204)</f>
        <v/>
      </c>
      <c r="AG1204" s="654" t="str">
        <f>IF(OR(W1204="",W1204="―"),"",'別紙様式3-2（４・５月）'!O1206&amp;'別紙様式3-2（４・５月）'!P1206&amp;'別紙様式3-2（４・５月）'!Q1206&amp;"から"&amp;W1204)</f>
        <v/>
      </c>
    </row>
    <row r="1205" spans="1:33" ht="24.9" customHeight="1">
      <c r="A1205" s="592">
        <v>1192</v>
      </c>
      <c r="B1205" s="488" t="str">
        <f>IF(基本情報入力シート!C1244="","",基本情報入力シート!C1244)</f>
        <v/>
      </c>
      <c r="C1205" s="488"/>
      <c r="D1205" s="488"/>
      <c r="E1205" s="488"/>
      <c r="F1205" s="488"/>
      <c r="G1205" s="488"/>
      <c r="H1205" s="488"/>
      <c r="I1205" s="488"/>
      <c r="J1205" s="495" t="str">
        <f>IF(基本情報入力シート!M1244="","",基本情報入力シート!M1244)</f>
        <v/>
      </c>
      <c r="K1205" s="495" t="str">
        <f>IF(基本情報入力シート!R1244="","",基本情報入力シート!R1244)</f>
        <v/>
      </c>
      <c r="L1205" s="495" t="str">
        <f>IF(基本情報入力シート!W1244="","",基本情報入力シート!W1244)</f>
        <v/>
      </c>
      <c r="M1205" s="503" t="str">
        <f>IF(基本情報入力シート!X1244="","",基本情報入力シート!X1244)</f>
        <v/>
      </c>
      <c r="N1205" s="513" t="str">
        <f>IF(基本情報入力シート!Y1244="","",基本情報入力シート!Y1244)</f>
        <v/>
      </c>
      <c r="O1205" s="606"/>
      <c r="P1205" s="610"/>
      <c r="Q1205" s="610"/>
      <c r="R1205" s="614" t="e">
        <v>#N/A</v>
      </c>
      <c r="S1205" s="618"/>
      <c r="T1205" s="623"/>
      <c r="U1205" s="623"/>
      <c r="V1205" s="627" t="e">
        <v>#N/A</v>
      </c>
      <c r="W1205" s="634"/>
      <c r="X1205" s="638"/>
      <c r="Y1205" s="614" t="e">
        <v>#N/A</v>
      </c>
      <c r="Z1205" s="614"/>
      <c r="AA1205" s="618"/>
      <c r="AB1205" s="637"/>
      <c r="AC1205" s="651" t="e">
        <v>#N/A</v>
      </c>
      <c r="AD1205" s="653" t="str">
        <f t="shared" si="36"/>
        <v/>
      </c>
      <c r="AE1205" s="583" t="str">
        <f t="shared" si="37"/>
        <v/>
      </c>
      <c r="AF1205" s="654" t="str">
        <f>IF(O1205="","",'別紙様式3-2（４・５月）'!O1207&amp;'別紙様式3-2（４・５月）'!P1207&amp;'別紙様式3-2（４・５月）'!Q1207&amp;"から"&amp;O1205)</f>
        <v/>
      </c>
      <c r="AG1205" s="654" t="str">
        <f>IF(OR(W1205="",W1205="―"),"",'別紙様式3-2（４・５月）'!O1207&amp;'別紙様式3-2（４・５月）'!P1207&amp;'別紙様式3-2（４・５月）'!Q1207&amp;"から"&amp;W1205)</f>
        <v/>
      </c>
    </row>
    <row r="1206" spans="1:33" ht="24.9" customHeight="1">
      <c r="A1206" s="592">
        <v>1193</v>
      </c>
      <c r="B1206" s="488" t="str">
        <f>IF(基本情報入力シート!C1245="","",基本情報入力シート!C1245)</f>
        <v/>
      </c>
      <c r="C1206" s="488"/>
      <c r="D1206" s="488"/>
      <c r="E1206" s="488"/>
      <c r="F1206" s="488"/>
      <c r="G1206" s="488"/>
      <c r="H1206" s="488"/>
      <c r="I1206" s="488"/>
      <c r="J1206" s="495" t="str">
        <f>IF(基本情報入力シート!M1245="","",基本情報入力シート!M1245)</f>
        <v/>
      </c>
      <c r="K1206" s="495" t="str">
        <f>IF(基本情報入力シート!R1245="","",基本情報入力シート!R1245)</f>
        <v/>
      </c>
      <c r="L1206" s="495" t="str">
        <f>IF(基本情報入力シート!W1245="","",基本情報入力シート!W1245)</f>
        <v/>
      </c>
      <c r="M1206" s="503" t="str">
        <f>IF(基本情報入力シート!X1245="","",基本情報入力シート!X1245)</f>
        <v/>
      </c>
      <c r="N1206" s="513" t="str">
        <f>IF(基本情報入力シート!Y1245="","",基本情報入力シート!Y1245)</f>
        <v/>
      </c>
      <c r="O1206" s="606"/>
      <c r="P1206" s="610"/>
      <c r="Q1206" s="610"/>
      <c r="R1206" s="614" t="e">
        <v>#N/A</v>
      </c>
      <c r="S1206" s="618"/>
      <c r="T1206" s="623"/>
      <c r="U1206" s="623"/>
      <c r="V1206" s="627" t="e">
        <v>#N/A</v>
      </c>
      <c r="W1206" s="634"/>
      <c r="X1206" s="638"/>
      <c r="Y1206" s="614" t="e">
        <v>#N/A</v>
      </c>
      <c r="Z1206" s="614"/>
      <c r="AA1206" s="618"/>
      <c r="AB1206" s="637"/>
      <c r="AC1206" s="651" t="e">
        <v>#N/A</v>
      </c>
      <c r="AD1206" s="653" t="str">
        <f t="shared" si="36"/>
        <v/>
      </c>
      <c r="AE1206" s="583" t="str">
        <f t="shared" si="37"/>
        <v/>
      </c>
      <c r="AF1206" s="654" t="str">
        <f>IF(O1206="","",'別紙様式3-2（４・５月）'!O1208&amp;'別紙様式3-2（４・５月）'!P1208&amp;'別紙様式3-2（４・５月）'!Q1208&amp;"から"&amp;O1206)</f>
        <v/>
      </c>
      <c r="AG1206" s="654" t="str">
        <f>IF(OR(W1206="",W1206="―"),"",'別紙様式3-2（４・５月）'!O1208&amp;'別紙様式3-2（４・５月）'!P1208&amp;'別紙様式3-2（４・５月）'!Q1208&amp;"から"&amp;W1206)</f>
        <v/>
      </c>
    </row>
    <row r="1207" spans="1:33" ht="24.9" customHeight="1">
      <c r="A1207" s="592">
        <v>1194</v>
      </c>
      <c r="B1207" s="488" t="str">
        <f>IF(基本情報入力シート!C1246="","",基本情報入力シート!C1246)</f>
        <v/>
      </c>
      <c r="C1207" s="488"/>
      <c r="D1207" s="488"/>
      <c r="E1207" s="488"/>
      <c r="F1207" s="488"/>
      <c r="G1207" s="488"/>
      <c r="H1207" s="488"/>
      <c r="I1207" s="488"/>
      <c r="J1207" s="495" t="str">
        <f>IF(基本情報入力シート!M1246="","",基本情報入力シート!M1246)</f>
        <v/>
      </c>
      <c r="K1207" s="495" t="str">
        <f>IF(基本情報入力シート!R1246="","",基本情報入力シート!R1246)</f>
        <v/>
      </c>
      <c r="L1207" s="495" t="str">
        <f>IF(基本情報入力シート!W1246="","",基本情報入力シート!W1246)</f>
        <v/>
      </c>
      <c r="M1207" s="503" t="str">
        <f>IF(基本情報入力シート!X1246="","",基本情報入力シート!X1246)</f>
        <v/>
      </c>
      <c r="N1207" s="513" t="str">
        <f>IF(基本情報入力シート!Y1246="","",基本情報入力シート!Y1246)</f>
        <v/>
      </c>
      <c r="O1207" s="606"/>
      <c r="P1207" s="610"/>
      <c r="Q1207" s="610"/>
      <c r="R1207" s="614" t="e">
        <v>#N/A</v>
      </c>
      <c r="S1207" s="618"/>
      <c r="T1207" s="623"/>
      <c r="U1207" s="623"/>
      <c r="V1207" s="627" t="e">
        <v>#N/A</v>
      </c>
      <c r="W1207" s="634"/>
      <c r="X1207" s="638"/>
      <c r="Y1207" s="614" t="e">
        <v>#N/A</v>
      </c>
      <c r="Z1207" s="614"/>
      <c r="AA1207" s="618"/>
      <c r="AB1207" s="637"/>
      <c r="AC1207" s="651" t="e">
        <v>#N/A</v>
      </c>
      <c r="AD1207" s="653" t="str">
        <f t="shared" si="36"/>
        <v/>
      </c>
      <c r="AE1207" s="583" t="str">
        <f t="shared" si="37"/>
        <v/>
      </c>
      <c r="AF1207" s="654" t="str">
        <f>IF(O1207="","",'別紙様式3-2（４・５月）'!O1209&amp;'別紙様式3-2（４・５月）'!P1209&amp;'別紙様式3-2（４・５月）'!Q1209&amp;"から"&amp;O1207)</f>
        <v/>
      </c>
      <c r="AG1207" s="654" t="str">
        <f>IF(OR(W1207="",W1207="―"),"",'別紙様式3-2（４・５月）'!O1209&amp;'別紙様式3-2（４・５月）'!P1209&amp;'別紙様式3-2（４・５月）'!Q1209&amp;"から"&amp;W1207)</f>
        <v/>
      </c>
    </row>
    <row r="1208" spans="1:33" ht="24.9" customHeight="1">
      <c r="A1208" s="592">
        <v>1195</v>
      </c>
      <c r="B1208" s="488" t="str">
        <f>IF(基本情報入力シート!C1247="","",基本情報入力シート!C1247)</f>
        <v/>
      </c>
      <c r="C1208" s="488"/>
      <c r="D1208" s="488"/>
      <c r="E1208" s="488"/>
      <c r="F1208" s="488"/>
      <c r="G1208" s="488"/>
      <c r="H1208" s="488"/>
      <c r="I1208" s="488"/>
      <c r="J1208" s="495" t="str">
        <f>IF(基本情報入力シート!M1247="","",基本情報入力シート!M1247)</f>
        <v/>
      </c>
      <c r="K1208" s="495" t="str">
        <f>IF(基本情報入力シート!R1247="","",基本情報入力シート!R1247)</f>
        <v/>
      </c>
      <c r="L1208" s="495" t="str">
        <f>IF(基本情報入力シート!W1247="","",基本情報入力シート!W1247)</f>
        <v/>
      </c>
      <c r="M1208" s="503" t="str">
        <f>IF(基本情報入力シート!X1247="","",基本情報入力シート!X1247)</f>
        <v/>
      </c>
      <c r="N1208" s="513" t="str">
        <f>IF(基本情報入力シート!Y1247="","",基本情報入力シート!Y1247)</f>
        <v/>
      </c>
      <c r="O1208" s="606"/>
      <c r="P1208" s="610"/>
      <c r="Q1208" s="610"/>
      <c r="R1208" s="614" t="e">
        <v>#N/A</v>
      </c>
      <c r="S1208" s="618"/>
      <c r="T1208" s="623"/>
      <c r="U1208" s="623"/>
      <c r="V1208" s="627" t="e">
        <v>#N/A</v>
      </c>
      <c r="W1208" s="634"/>
      <c r="X1208" s="638"/>
      <c r="Y1208" s="614" t="e">
        <v>#N/A</v>
      </c>
      <c r="Z1208" s="614"/>
      <c r="AA1208" s="618"/>
      <c r="AB1208" s="637"/>
      <c r="AC1208" s="651" t="e">
        <v>#N/A</v>
      </c>
      <c r="AD1208" s="653" t="str">
        <f t="shared" si="36"/>
        <v/>
      </c>
      <c r="AE1208" s="583" t="str">
        <f t="shared" si="37"/>
        <v/>
      </c>
      <c r="AF1208" s="654" t="str">
        <f>IF(O1208="","",'別紙様式3-2（４・５月）'!O1210&amp;'別紙様式3-2（４・５月）'!P1210&amp;'別紙様式3-2（４・５月）'!Q1210&amp;"から"&amp;O1208)</f>
        <v/>
      </c>
      <c r="AG1208" s="654" t="str">
        <f>IF(OR(W1208="",W1208="―"),"",'別紙様式3-2（４・５月）'!O1210&amp;'別紙様式3-2（４・５月）'!P1210&amp;'別紙様式3-2（４・５月）'!Q1210&amp;"から"&amp;W1208)</f>
        <v/>
      </c>
    </row>
    <row r="1209" spans="1:33" ht="24.9" customHeight="1">
      <c r="A1209" s="592">
        <v>1196</v>
      </c>
      <c r="B1209" s="488" t="str">
        <f>IF(基本情報入力シート!C1248="","",基本情報入力シート!C1248)</f>
        <v/>
      </c>
      <c r="C1209" s="488"/>
      <c r="D1209" s="488"/>
      <c r="E1209" s="488"/>
      <c r="F1209" s="488"/>
      <c r="G1209" s="488"/>
      <c r="H1209" s="488"/>
      <c r="I1209" s="488"/>
      <c r="J1209" s="495" t="str">
        <f>IF(基本情報入力シート!M1248="","",基本情報入力シート!M1248)</f>
        <v/>
      </c>
      <c r="K1209" s="495" t="str">
        <f>IF(基本情報入力シート!R1248="","",基本情報入力シート!R1248)</f>
        <v/>
      </c>
      <c r="L1209" s="495" t="str">
        <f>IF(基本情報入力シート!W1248="","",基本情報入力シート!W1248)</f>
        <v/>
      </c>
      <c r="M1209" s="503" t="str">
        <f>IF(基本情報入力シート!X1248="","",基本情報入力シート!X1248)</f>
        <v/>
      </c>
      <c r="N1209" s="513" t="str">
        <f>IF(基本情報入力シート!Y1248="","",基本情報入力シート!Y1248)</f>
        <v/>
      </c>
      <c r="O1209" s="606"/>
      <c r="P1209" s="610"/>
      <c r="Q1209" s="610"/>
      <c r="R1209" s="614" t="e">
        <v>#N/A</v>
      </c>
      <c r="S1209" s="618"/>
      <c r="T1209" s="623"/>
      <c r="U1209" s="623"/>
      <c r="V1209" s="627" t="e">
        <v>#N/A</v>
      </c>
      <c r="W1209" s="634"/>
      <c r="X1209" s="638"/>
      <c r="Y1209" s="614" t="e">
        <v>#N/A</v>
      </c>
      <c r="Z1209" s="614"/>
      <c r="AA1209" s="618"/>
      <c r="AB1209" s="637"/>
      <c r="AC1209" s="651" t="e">
        <v>#N/A</v>
      </c>
      <c r="AD1209" s="653" t="str">
        <f t="shared" si="36"/>
        <v/>
      </c>
      <c r="AE1209" s="583" t="str">
        <f t="shared" si="37"/>
        <v/>
      </c>
      <c r="AF1209" s="654" t="str">
        <f>IF(O1209="","",'別紙様式3-2（４・５月）'!O1211&amp;'別紙様式3-2（４・５月）'!P1211&amp;'別紙様式3-2（４・５月）'!Q1211&amp;"から"&amp;O1209)</f>
        <v/>
      </c>
      <c r="AG1209" s="654" t="str">
        <f>IF(OR(W1209="",W1209="―"),"",'別紙様式3-2（４・５月）'!O1211&amp;'別紙様式3-2（４・５月）'!P1211&amp;'別紙様式3-2（４・５月）'!Q1211&amp;"から"&amp;W1209)</f>
        <v/>
      </c>
    </row>
    <row r="1210" spans="1:33" ht="24.9" customHeight="1">
      <c r="A1210" s="592">
        <v>1197</v>
      </c>
      <c r="B1210" s="488" t="str">
        <f>IF(基本情報入力シート!C1249="","",基本情報入力シート!C1249)</f>
        <v/>
      </c>
      <c r="C1210" s="488"/>
      <c r="D1210" s="488"/>
      <c r="E1210" s="488"/>
      <c r="F1210" s="488"/>
      <c r="G1210" s="488"/>
      <c r="H1210" s="488"/>
      <c r="I1210" s="488"/>
      <c r="J1210" s="495" t="str">
        <f>IF(基本情報入力シート!M1249="","",基本情報入力シート!M1249)</f>
        <v/>
      </c>
      <c r="K1210" s="495" t="str">
        <f>IF(基本情報入力シート!R1249="","",基本情報入力シート!R1249)</f>
        <v/>
      </c>
      <c r="L1210" s="495" t="str">
        <f>IF(基本情報入力シート!W1249="","",基本情報入力シート!W1249)</f>
        <v/>
      </c>
      <c r="M1210" s="503" t="str">
        <f>IF(基本情報入力シート!X1249="","",基本情報入力シート!X1249)</f>
        <v/>
      </c>
      <c r="N1210" s="513" t="str">
        <f>IF(基本情報入力シート!Y1249="","",基本情報入力シート!Y1249)</f>
        <v/>
      </c>
      <c r="O1210" s="606"/>
      <c r="P1210" s="610"/>
      <c r="Q1210" s="610"/>
      <c r="R1210" s="614" t="e">
        <v>#N/A</v>
      </c>
      <c r="S1210" s="618"/>
      <c r="T1210" s="623"/>
      <c r="U1210" s="623"/>
      <c r="V1210" s="627" t="e">
        <v>#N/A</v>
      </c>
      <c r="W1210" s="634"/>
      <c r="X1210" s="638"/>
      <c r="Y1210" s="614" t="e">
        <v>#N/A</v>
      </c>
      <c r="Z1210" s="614"/>
      <c r="AA1210" s="618"/>
      <c r="AB1210" s="637"/>
      <c r="AC1210" s="651" t="e">
        <v>#N/A</v>
      </c>
      <c r="AD1210" s="653" t="str">
        <f t="shared" si="36"/>
        <v/>
      </c>
      <c r="AE1210" s="583" t="str">
        <f t="shared" si="37"/>
        <v/>
      </c>
      <c r="AF1210" s="654" t="str">
        <f>IF(O1210="","",'別紙様式3-2（４・５月）'!O1212&amp;'別紙様式3-2（４・５月）'!P1212&amp;'別紙様式3-2（４・５月）'!Q1212&amp;"から"&amp;O1210)</f>
        <v/>
      </c>
      <c r="AG1210" s="654" t="str">
        <f>IF(OR(W1210="",W1210="―"),"",'別紙様式3-2（４・５月）'!O1212&amp;'別紙様式3-2（４・５月）'!P1212&amp;'別紙様式3-2（４・５月）'!Q1212&amp;"から"&amp;W1210)</f>
        <v/>
      </c>
    </row>
    <row r="1211" spans="1:33" ht="24.9" customHeight="1">
      <c r="A1211" s="592">
        <v>1198</v>
      </c>
      <c r="B1211" s="488" t="str">
        <f>IF(基本情報入力シート!C1250="","",基本情報入力シート!C1250)</f>
        <v/>
      </c>
      <c r="C1211" s="488"/>
      <c r="D1211" s="488"/>
      <c r="E1211" s="488"/>
      <c r="F1211" s="488"/>
      <c r="G1211" s="488"/>
      <c r="H1211" s="488"/>
      <c r="I1211" s="488"/>
      <c r="J1211" s="495" t="str">
        <f>IF(基本情報入力シート!M1250="","",基本情報入力シート!M1250)</f>
        <v/>
      </c>
      <c r="K1211" s="495" t="str">
        <f>IF(基本情報入力シート!R1250="","",基本情報入力シート!R1250)</f>
        <v/>
      </c>
      <c r="L1211" s="495" t="str">
        <f>IF(基本情報入力シート!W1250="","",基本情報入力シート!W1250)</f>
        <v/>
      </c>
      <c r="M1211" s="503" t="str">
        <f>IF(基本情報入力シート!X1250="","",基本情報入力シート!X1250)</f>
        <v/>
      </c>
      <c r="N1211" s="513" t="str">
        <f>IF(基本情報入力シート!Y1250="","",基本情報入力シート!Y1250)</f>
        <v/>
      </c>
      <c r="O1211" s="606"/>
      <c r="P1211" s="610"/>
      <c r="Q1211" s="610"/>
      <c r="R1211" s="614" t="e">
        <v>#N/A</v>
      </c>
      <c r="S1211" s="618"/>
      <c r="T1211" s="623"/>
      <c r="U1211" s="623"/>
      <c r="V1211" s="627" t="e">
        <v>#N/A</v>
      </c>
      <c r="W1211" s="634"/>
      <c r="X1211" s="638"/>
      <c r="Y1211" s="614" t="e">
        <v>#N/A</v>
      </c>
      <c r="Z1211" s="614"/>
      <c r="AA1211" s="618"/>
      <c r="AB1211" s="637"/>
      <c r="AC1211" s="651" t="e">
        <v>#N/A</v>
      </c>
      <c r="AD1211" s="653" t="str">
        <f t="shared" si="36"/>
        <v/>
      </c>
      <c r="AE1211" s="583" t="str">
        <f t="shared" si="37"/>
        <v/>
      </c>
      <c r="AF1211" s="654" t="str">
        <f>IF(O1211="","",'別紙様式3-2（４・５月）'!O1213&amp;'別紙様式3-2（４・５月）'!P1213&amp;'別紙様式3-2（４・５月）'!Q1213&amp;"から"&amp;O1211)</f>
        <v/>
      </c>
      <c r="AG1211" s="654" t="str">
        <f>IF(OR(W1211="",W1211="―"),"",'別紙様式3-2（４・５月）'!O1213&amp;'別紙様式3-2（４・５月）'!P1213&amp;'別紙様式3-2（４・５月）'!Q1213&amp;"から"&amp;W1211)</f>
        <v/>
      </c>
    </row>
    <row r="1212" spans="1:33" ht="24.9" customHeight="1">
      <c r="A1212" s="592">
        <v>1199</v>
      </c>
      <c r="B1212" s="488" t="str">
        <f>IF(基本情報入力シート!C1251="","",基本情報入力シート!C1251)</f>
        <v/>
      </c>
      <c r="C1212" s="488"/>
      <c r="D1212" s="488"/>
      <c r="E1212" s="488"/>
      <c r="F1212" s="488"/>
      <c r="G1212" s="488"/>
      <c r="H1212" s="488"/>
      <c r="I1212" s="488"/>
      <c r="J1212" s="495" t="str">
        <f>IF(基本情報入力シート!M1251="","",基本情報入力シート!M1251)</f>
        <v/>
      </c>
      <c r="K1212" s="495" t="str">
        <f>IF(基本情報入力シート!R1251="","",基本情報入力シート!R1251)</f>
        <v/>
      </c>
      <c r="L1212" s="495" t="str">
        <f>IF(基本情報入力シート!W1251="","",基本情報入力シート!W1251)</f>
        <v/>
      </c>
      <c r="M1212" s="503" t="str">
        <f>IF(基本情報入力シート!X1251="","",基本情報入力シート!X1251)</f>
        <v/>
      </c>
      <c r="N1212" s="513" t="str">
        <f>IF(基本情報入力シート!Y1251="","",基本情報入力シート!Y1251)</f>
        <v/>
      </c>
      <c r="O1212" s="606"/>
      <c r="P1212" s="610"/>
      <c r="Q1212" s="610"/>
      <c r="R1212" s="614" t="e">
        <v>#N/A</v>
      </c>
      <c r="S1212" s="618"/>
      <c r="T1212" s="623"/>
      <c r="U1212" s="623"/>
      <c r="V1212" s="627" t="e">
        <v>#N/A</v>
      </c>
      <c r="W1212" s="634"/>
      <c r="X1212" s="638"/>
      <c r="Y1212" s="614" t="e">
        <v>#N/A</v>
      </c>
      <c r="Z1212" s="614"/>
      <c r="AA1212" s="618"/>
      <c r="AB1212" s="637"/>
      <c r="AC1212" s="651" t="e">
        <v>#N/A</v>
      </c>
      <c r="AD1212" s="653" t="str">
        <f t="shared" si="36"/>
        <v/>
      </c>
      <c r="AE1212" s="583" t="str">
        <f t="shared" si="37"/>
        <v/>
      </c>
      <c r="AF1212" s="654" t="str">
        <f>IF(O1212="","",'別紙様式3-2（４・５月）'!O1214&amp;'別紙様式3-2（４・５月）'!P1214&amp;'別紙様式3-2（４・５月）'!Q1214&amp;"から"&amp;O1212)</f>
        <v/>
      </c>
      <c r="AG1212" s="654" t="str">
        <f>IF(OR(W1212="",W1212="―"),"",'別紙様式3-2（４・５月）'!O1214&amp;'別紙様式3-2（４・５月）'!P1214&amp;'別紙様式3-2（４・５月）'!Q1214&amp;"から"&amp;W1212)</f>
        <v/>
      </c>
    </row>
    <row r="1213" spans="1:33" ht="24.9" customHeight="1">
      <c r="A1213" s="593">
        <v>1200</v>
      </c>
      <c r="B1213" s="489" t="str">
        <f>IF(基本情報入力シート!C1252="","",基本情報入力シート!C1252)</f>
        <v/>
      </c>
      <c r="C1213" s="489"/>
      <c r="D1213" s="489"/>
      <c r="E1213" s="489"/>
      <c r="F1213" s="489"/>
      <c r="G1213" s="489"/>
      <c r="H1213" s="489"/>
      <c r="I1213" s="489"/>
      <c r="J1213" s="496" t="str">
        <f>IF(基本情報入力シート!M1252="","",基本情報入力シート!M1252)</f>
        <v/>
      </c>
      <c r="K1213" s="496" t="str">
        <f>IF(基本情報入力シート!R1252="","",基本情報入力シート!R1252)</f>
        <v/>
      </c>
      <c r="L1213" s="496" t="str">
        <f>IF(基本情報入力シート!W1252="","",基本情報入力シート!W1252)</f>
        <v/>
      </c>
      <c r="M1213" s="504" t="str">
        <f>IF(基本情報入力シート!X1252="","",基本情報入力シート!X1252)</f>
        <v/>
      </c>
      <c r="N1213" s="514" t="str">
        <f>IF(基本情報入力シート!Y1252="","",基本情報入力シート!Y1252)</f>
        <v/>
      </c>
      <c r="O1213" s="607"/>
      <c r="P1213" s="611"/>
      <c r="Q1213" s="611"/>
      <c r="R1213" s="615" t="e">
        <v>#N/A</v>
      </c>
      <c r="S1213" s="619"/>
      <c r="T1213" s="624"/>
      <c r="U1213" s="624"/>
      <c r="V1213" s="628" t="e">
        <v>#N/A</v>
      </c>
      <c r="W1213" s="635"/>
      <c r="X1213" s="639"/>
      <c r="Y1213" s="615" t="e">
        <v>#N/A</v>
      </c>
      <c r="Z1213" s="615"/>
      <c r="AA1213" s="619"/>
      <c r="AB1213" s="639"/>
      <c r="AC1213" s="652" t="e">
        <v>#N/A</v>
      </c>
      <c r="AD1213" s="653" t="str">
        <f t="shared" si="36"/>
        <v/>
      </c>
      <c r="AE1213" s="583" t="str">
        <f t="shared" si="37"/>
        <v/>
      </c>
      <c r="AF1213" s="654" t="str">
        <f>IF(O1213="","",'別紙様式3-2（４・５月）'!O1215&amp;'別紙様式3-2（４・５月）'!P1215&amp;'別紙様式3-2（４・５月）'!Q1215&amp;"から"&amp;O1213)</f>
        <v/>
      </c>
      <c r="AG1213" s="654" t="str">
        <f>IF(OR(W1213="",W1213="―"),"",'別紙様式3-2（４・５月）'!O1215&amp;'別紙様式3-2（４・５月）'!P1215&amp;'別紙様式3-2（４・５月）'!Q1215&amp;"から"&amp;W1213)</f>
        <v/>
      </c>
    </row>
  </sheetData>
  <sheetProtection sheet="1" formatCells="0" formatColumns="0" formatRows="0" sort="0" autoFilter="0"/>
  <autoFilter ref="B13:N1213"/>
  <mergeCells count="48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12:I1212"/>
    <mergeCell ref="P1212:Q1212"/>
    <mergeCell ref="T1212:U1212"/>
    <mergeCell ref="Y1212:Z1212"/>
    <mergeCell ref="B1213:I1213"/>
    <mergeCell ref="P1213:Q1213"/>
    <mergeCell ref="T1213:U1213"/>
    <mergeCell ref="Y1213:Z12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20" type="Hiragana"/>
  <conditionalFormatting sqref="Z5">
    <cfRule type="expression" dxfId="10" priority="2">
      <formula>$Z$5="○"</formula>
    </cfRule>
  </conditionalFormatting>
  <conditionalFormatting sqref="Z7">
    <cfRule type="expression" dxfId="9" priority="3">
      <formula>$Z$7="○"</formula>
    </cfRule>
  </conditionalFormatting>
  <conditionalFormatting sqref="AA7">
    <cfRule type="expression" dxfId="8" priority="4">
      <formula>$Z$7&lt;&gt;"×"</formula>
    </cfRule>
  </conditionalFormatting>
  <conditionalFormatting sqref="AA5">
    <cfRule type="expression" dxfId="7" priority="5">
      <formula>$Z$5&lt;&gt;"×"</formula>
    </cfRule>
  </conditionalFormatting>
  <conditionalFormatting sqref="X14:Y1213">
    <cfRule type="expression" dxfId="6" priority="6">
      <formula>OR(W14="",W14="ー")</formula>
    </cfRule>
  </conditionalFormatting>
  <conditionalFormatting sqref="AB14:AB1213">
    <cfRule type="expression" dxfId="5" priority="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8">
      <formula>$N14=""</formula>
    </cfRule>
  </conditionalFormatting>
  <conditionalFormatting sqref="P14:P1213">
    <cfRule type="expression" dxfId="3" priority="9">
      <formula>O14=""</formula>
    </cfRule>
  </conditionalFormatting>
  <conditionalFormatting sqref="T14:V1213">
    <cfRule type="expression" dxfId="2" priority="10">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11">
      <formula>R14&lt;&gt;""</formula>
    </cfRule>
  </conditionalFormatting>
  <conditionalFormatting sqref="AA14:AA1213">
    <cfRule type="expression" dxfId="0" priority="12">
      <formula>Y14&lt;&gt;""</formula>
    </cfRule>
  </conditionalFormatting>
  <dataValidations count="2">
    <dataValidation type="list" allowBlank="1" showDropDown="0" showInputMessage="1" showErrorMessage="1" sqref="O14:O1213 S14:S1213 W14:W1213 AA14:AA1213">
      <formula1>"0"</formula1>
    </dataValidation>
    <dataValidation type="whole" operator="greaterThanOrEqual" allowBlank="1" showDropDown="0" showInputMessage="1" showErrorMessage="1" prompt="要件を満たす職員数を記入してください。" sqref="T14:U1213 AB14:AB1213">
      <formula1>0</formula1>
    </dataValidation>
  </dataValidations>
  <printOptions horizontalCentered="1"/>
  <pageMargins left="0.51180555555555496" right="0.51180555555555496" top="0.74791666666666701" bottom="0.74791666666666701" header="0.51180555555555496" footer="0.51180555555555496"/>
  <pageSetup paperSize="9" firstPageNumber="0" fitToWidth="1" fitToHeight="0" orientation="landscape" usePrinterDefaults="1" useFirstPageNumber="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K27"/>
  <sheetViews>
    <sheetView view="pageBreakPreview" topLeftCell="K1" zoomScale="85" zoomScaleNormal="80" zoomScaleSheetLayoutView="85" workbookViewId="0">
      <selection activeCell="AD7" sqref="AD7"/>
    </sheetView>
  </sheetViews>
  <sheetFormatPr defaultRowHeight="13.2"/>
  <cols>
    <col min="1" max="1" width="42.77734375" style="655" customWidth="1"/>
    <col min="2" max="28" width="8" style="655" customWidth="1"/>
    <col min="29" max="29" width="9" style="655" customWidth="1"/>
    <col min="30" max="30" width="42.88671875" style="655" customWidth="1"/>
    <col min="31" max="40" width="9" style="655" customWidth="1"/>
    <col min="41" max="41" width="9.1171875" style="655" customWidth="1"/>
    <col min="42" max="1025" width="9" style="655" customWidth="1"/>
  </cols>
  <sheetData>
    <row r="1" spans="1:38" ht="13.8">
      <c r="A1" s="656" t="s">
        <v>802</v>
      </c>
      <c r="B1" s="656"/>
      <c r="C1" s="656"/>
      <c r="D1" s="656"/>
      <c r="E1" s="656"/>
      <c r="AD1" s="718" t="s">
        <v>740</v>
      </c>
      <c r="AJ1" s="731" t="s">
        <v>803</v>
      </c>
      <c r="AL1" s="656" t="s">
        <v>810</v>
      </c>
    </row>
    <row r="2" spans="1:38" ht="24.75" customHeight="1">
      <c r="A2" s="657" t="s">
        <v>306</v>
      </c>
      <c r="B2" s="662" t="s">
        <v>775</v>
      </c>
      <c r="C2" s="662"/>
      <c r="D2" s="662"/>
      <c r="E2" s="662"/>
      <c r="F2" s="684" t="s">
        <v>816</v>
      </c>
      <c r="G2" s="684"/>
      <c r="H2" s="684"/>
      <c r="I2" s="693" t="s">
        <v>87</v>
      </c>
      <c r="J2" s="693"/>
      <c r="K2" s="701" t="s">
        <v>37</v>
      </c>
      <c r="L2" s="701"/>
      <c r="M2" s="701"/>
      <c r="N2" s="701"/>
      <c r="O2" s="701"/>
      <c r="P2" s="701"/>
      <c r="Q2" s="701"/>
      <c r="R2" s="701"/>
      <c r="S2" s="701"/>
      <c r="T2" s="701"/>
      <c r="U2" s="701"/>
      <c r="V2" s="701"/>
      <c r="W2" s="701"/>
      <c r="X2" s="701"/>
      <c r="Y2" s="701"/>
      <c r="Z2" s="701"/>
      <c r="AA2" s="701"/>
      <c r="AB2" s="701"/>
      <c r="AC2" s="717"/>
      <c r="AD2" s="657" t="s">
        <v>306</v>
      </c>
      <c r="AE2" s="684" t="s">
        <v>817</v>
      </c>
      <c r="AF2" s="684"/>
      <c r="AG2" s="684"/>
      <c r="AH2" s="684"/>
      <c r="AI2" s="717"/>
      <c r="AJ2" s="732" t="s">
        <v>821</v>
      </c>
      <c r="AK2" s="717"/>
      <c r="AL2" s="734" t="s">
        <v>321</v>
      </c>
    </row>
    <row r="3" spans="1:38" ht="35.25" customHeight="1">
      <c r="A3" s="657"/>
      <c r="B3" s="663" t="s">
        <v>823</v>
      </c>
      <c r="C3" s="663"/>
      <c r="D3" s="663"/>
      <c r="E3" s="663"/>
      <c r="F3" s="663" t="s">
        <v>825</v>
      </c>
      <c r="G3" s="663"/>
      <c r="H3" s="663"/>
      <c r="I3" s="693"/>
      <c r="J3" s="693"/>
      <c r="K3" s="702" t="s">
        <v>828</v>
      </c>
      <c r="L3" s="702"/>
      <c r="M3" s="702"/>
      <c r="N3" s="702"/>
      <c r="O3" s="702"/>
      <c r="P3" s="702"/>
      <c r="Q3" s="702"/>
      <c r="R3" s="702"/>
      <c r="S3" s="702"/>
      <c r="T3" s="702"/>
      <c r="U3" s="702"/>
      <c r="V3" s="702"/>
      <c r="W3" s="702"/>
      <c r="X3" s="702"/>
      <c r="Y3" s="702"/>
      <c r="Z3" s="702"/>
      <c r="AA3" s="702"/>
      <c r="AB3" s="702"/>
      <c r="AC3" s="717"/>
      <c r="AD3" s="657"/>
      <c r="AE3" s="684"/>
      <c r="AF3" s="684"/>
      <c r="AG3" s="684"/>
      <c r="AH3" s="684"/>
      <c r="AI3" s="717"/>
      <c r="AJ3" s="733"/>
      <c r="AK3" s="717"/>
      <c r="AL3" s="735" t="s">
        <v>830</v>
      </c>
    </row>
    <row r="4" spans="1:38" ht="23.25" customHeight="1">
      <c r="A4" s="657"/>
      <c r="B4" s="664" t="s">
        <v>837</v>
      </c>
      <c r="C4" s="669" t="s">
        <v>840</v>
      </c>
      <c r="D4" s="669" t="s">
        <v>845</v>
      </c>
      <c r="E4" s="678" t="s">
        <v>848</v>
      </c>
      <c r="F4" s="664" t="s">
        <v>850</v>
      </c>
      <c r="G4" s="686" t="s">
        <v>851</v>
      </c>
      <c r="H4" s="692" t="s">
        <v>856</v>
      </c>
      <c r="I4" s="694" t="s">
        <v>273</v>
      </c>
      <c r="J4" s="692" t="s">
        <v>864</v>
      </c>
      <c r="K4" s="703" t="s">
        <v>321</v>
      </c>
      <c r="L4" s="305" t="s">
        <v>830</v>
      </c>
      <c r="M4" s="305" t="s">
        <v>808</v>
      </c>
      <c r="N4" s="305" t="s">
        <v>869</v>
      </c>
      <c r="O4" s="305" t="s">
        <v>631</v>
      </c>
      <c r="P4" s="305" t="s">
        <v>832</v>
      </c>
      <c r="Q4" s="305" t="s">
        <v>870</v>
      </c>
      <c r="R4" s="305" t="s">
        <v>623</v>
      </c>
      <c r="S4" s="305" t="s">
        <v>871</v>
      </c>
      <c r="T4" s="305" t="s">
        <v>339</v>
      </c>
      <c r="U4" s="305" t="s">
        <v>671</v>
      </c>
      <c r="V4" s="305" t="s">
        <v>872</v>
      </c>
      <c r="W4" s="305" t="s">
        <v>319</v>
      </c>
      <c r="X4" s="305" t="s">
        <v>394</v>
      </c>
      <c r="Y4" s="305" t="s">
        <v>632</v>
      </c>
      <c r="Z4" s="305" t="s">
        <v>424</v>
      </c>
      <c r="AA4" s="305" t="s">
        <v>600</v>
      </c>
      <c r="AB4" s="712" t="s">
        <v>880</v>
      </c>
      <c r="AC4" s="717"/>
      <c r="AD4" s="657"/>
      <c r="AE4" s="719" t="s">
        <v>321</v>
      </c>
      <c r="AF4" s="723" t="s">
        <v>830</v>
      </c>
      <c r="AG4" s="723" t="s">
        <v>808</v>
      </c>
      <c r="AH4" s="727" t="s">
        <v>869</v>
      </c>
      <c r="AI4" s="717"/>
      <c r="AJ4" s="717"/>
      <c r="AK4" s="717"/>
      <c r="AL4" s="735" t="s">
        <v>808</v>
      </c>
    </row>
    <row r="5" spans="1:38" ht="13.5" customHeight="1">
      <c r="A5" s="658" t="s">
        <v>884</v>
      </c>
      <c r="B5" s="665">
        <v>0.13700000000000001</v>
      </c>
      <c r="C5" s="670">
        <v>0.1</v>
      </c>
      <c r="D5" s="674">
        <v>5.5e-002</v>
      </c>
      <c r="E5" s="679">
        <v>0</v>
      </c>
      <c r="F5" s="665">
        <v>6.3e-002</v>
      </c>
      <c r="G5" s="687">
        <v>4.2000000000000003e-002</v>
      </c>
      <c r="H5" s="679">
        <v>0</v>
      </c>
      <c r="I5" s="695">
        <v>2.4e-002</v>
      </c>
      <c r="J5" s="679">
        <v>0</v>
      </c>
      <c r="K5" s="704">
        <v>0.245</v>
      </c>
      <c r="L5" s="708">
        <v>0.224</v>
      </c>
      <c r="M5" s="708">
        <v>0.182</v>
      </c>
      <c r="N5" s="708">
        <v>0.14499999999999999</v>
      </c>
      <c r="O5" s="708">
        <v>0.221</v>
      </c>
      <c r="P5" s="708">
        <v>0.20799999999999999</v>
      </c>
      <c r="Q5" s="708">
        <v>0.2</v>
      </c>
      <c r="R5" s="708">
        <v>0.187</v>
      </c>
      <c r="S5" s="708">
        <v>0.184</v>
      </c>
      <c r="T5" s="708">
        <v>0.16300000000000001</v>
      </c>
      <c r="U5" s="708">
        <v>0.16300000000000001</v>
      </c>
      <c r="V5" s="708">
        <v>0.158</v>
      </c>
      <c r="W5" s="708">
        <v>0.14199999999999999</v>
      </c>
      <c r="X5" s="708">
        <v>0.13900000000000001</v>
      </c>
      <c r="Y5" s="708">
        <v>0.121</v>
      </c>
      <c r="Z5" s="708">
        <v>0.11799999999999999</v>
      </c>
      <c r="AA5" s="708">
        <v>0.1</v>
      </c>
      <c r="AB5" s="713">
        <v>7.5999999999999998e-002</v>
      </c>
      <c r="AC5" s="717"/>
      <c r="AD5" s="658" t="s">
        <v>884</v>
      </c>
      <c r="AE5" s="720">
        <v>9.7000000000000003e-002</v>
      </c>
      <c r="AF5" s="724">
        <v>0.107</v>
      </c>
      <c r="AG5" s="724">
        <v>0.13100000000000001</v>
      </c>
      <c r="AH5" s="728">
        <v>0.16500000000000001</v>
      </c>
      <c r="AI5" s="717"/>
      <c r="AJ5" s="732" t="s">
        <v>885</v>
      </c>
      <c r="AK5" s="717"/>
      <c r="AL5" s="735" t="s">
        <v>869</v>
      </c>
    </row>
    <row r="6" spans="1:38" ht="13.5" customHeight="1">
      <c r="A6" s="659" t="s">
        <v>589</v>
      </c>
      <c r="B6" s="666">
        <v>0.13700000000000001</v>
      </c>
      <c r="C6" s="671">
        <v>0.1</v>
      </c>
      <c r="D6" s="675">
        <v>5.5e-002</v>
      </c>
      <c r="E6" s="680">
        <v>0</v>
      </c>
      <c r="F6" s="666">
        <v>6.3e-002</v>
      </c>
      <c r="G6" s="688">
        <v>4.2000000000000003e-002</v>
      </c>
      <c r="H6" s="680">
        <v>0</v>
      </c>
      <c r="I6" s="696">
        <v>2.4e-002</v>
      </c>
      <c r="J6" s="679">
        <v>0</v>
      </c>
      <c r="K6" s="705">
        <v>0.245</v>
      </c>
      <c r="L6" s="709">
        <v>0.224</v>
      </c>
      <c r="M6" s="709">
        <v>0.182</v>
      </c>
      <c r="N6" s="709">
        <v>0.14499999999999999</v>
      </c>
      <c r="O6" s="709">
        <v>0.221</v>
      </c>
      <c r="P6" s="709">
        <v>0.20799999999999999</v>
      </c>
      <c r="Q6" s="709">
        <v>0.2</v>
      </c>
      <c r="R6" s="709">
        <v>0.187</v>
      </c>
      <c r="S6" s="709">
        <v>0.184</v>
      </c>
      <c r="T6" s="709">
        <v>0.16300000000000001</v>
      </c>
      <c r="U6" s="709">
        <v>0.16300000000000001</v>
      </c>
      <c r="V6" s="709">
        <v>0.158</v>
      </c>
      <c r="W6" s="709">
        <v>0.14199999999999999</v>
      </c>
      <c r="X6" s="709">
        <v>0.13900000000000001</v>
      </c>
      <c r="Y6" s="709">
        <v>0.121</v>
      </c>
      <c r="Z6" s="709">
        <v>0.11799999999999999</v>
      </c>
      <c r="AA6" s="709">
        <v>0.1</v>
      </c>
      <c r="AB6" s="714">
        <v>7.5999999999999998e-002</v>
      </c>
      <c r="AC6" s="717"/>
      <c r="AD6" s="659" t="s">
        <v>589</v>
      </c>
      <c r="AE6" s="721">
        <v>9.7000000000000003e-002</v>
      </c>
      <c r="AF6" s="725">
        <v>0.107</v>
      </c>
      <c r="AG6" s="725">
        <v>0.13100000000000001</v>
      </c>
      <c r="AH6" s="729">
        <v>0.16500000000000001</v>
      </c>
      <c r="AI6" s="717"/>
      <c r="AJ6" s="733"/>
      <c r="AK6" s="717"/>
      <c r="AL6" s="736" t="s">
        <v>886</v>
      </c>
    </row>
    <row r="7" spans="1:38">
      <c r="A7" s="659" t="s">
        <v>887</v>
      </c>
      <c r="B7" s="666">
        <v>0.13700000000000001</v>
      </c>
      <c r="C7" s="671">
        <v>0.1</v>
      </c>
      <c r="D7" s="675">
        <v>5.5e-002</v>
      </c>
      <c r="E7" s="680">
        <v>0</v>
      </c>
      <c r="F7" s="666">
        <v>6.3e-002</v>
      </c>
      <c r="G7" s="688">
        <v>4.2000000000000003e-002</v>
      </c>
      <c r="H7" s="680">
        <v>0</v>
      </c>
      <c r="I7" s="696">
        <v>2.4e-002</v>
      </c>
      <c r="J7" s="679">
        <v>0</v>
      </c>
      <c r="K7" s="705">
        <v>0.245</v>
      </c>
      <c r="L7" s="709">
        <v>0.224</v>
      </c>
      <c r="M7" s="709">
        <v>0.182</v>
      </c>
      <c r="N7" s="709">
        <v>0.14499999999999999</v>
      </c>
      <c r="O7" s="709">
        <v>0.221</v>
      </c>
      <c r="P7" s="709">
        <v>0.20799999999999999</v>
      </c>
      <c r="Q7" s="709">
        <v>0.2</v>
      </c>
      <c r="R7" s="709">
        <v>0.187</v>
      </c>
      <c r="S7" s="709">
        <v>0.184</v>
      </c>
      <c r="T7" s="709">
        <v>0.16300000000000001</v>
      </c>
      <c r="U7" s="709">
        <v>0.16300000000000001</v>
      </c>
      <c r="V7" s="709">
        <v>0.158</v>
      </c>
      <c r="W7" s="709">
        <v>0.14199999999999999</v>
      </c>
      <c r="X7" s="709">
        <v>0.13900000000000001</v>
      </c>
      <c r="Y7" s="709">
        <v>0.121</v>
      </c>
      <c r="Z7" s="709">
        <v>0.11799999999999999</v>
      </c>
      <c r="AA7" s="709">
        <v>0.1</v>
      </c>
      <c r="AB7" s="714">
        <v>7.5999999999999998e-002</v>
      </c>
      <c r="AC7" s="717"/>
      <c r="AD7" s="659" t="s">
        <v>887</v>
      </c>
      <c r="AE7" s="721">
        <v>9.7000000000000003e-002</v>
      </c>
      <c r="AF7" s="725">
        <v>0.107</v>
      </c>
      <c r="AG7" s="725">
        <v>0.13100000000000001</v>
      </c>
      <c r="AH7" s="729">
        <v>0.16500000000000001</v>
      </c>
      <c r="AI7" s="717"/>
      <c r="AJ7" s="717"/>
      <c r="AK7" s="717"/>
    </row>
    <row r="8" spans="1:38" ht="13.5" customHeight="1">
      <c r="A8" s="659" t="s">
        <v>24</v>
      </c>
      <c r="B8" s="666">
        <v>5.8000000000000003e-002</v>
      </c>
      <c r="C8" s="671">
        <v>4.2000000000000003e-002</v>
      </c>
      <c r="D8" s="675">
        <v>2.3e-002</v>
      </c>
      <c r="E8" s="680">
        <v>0</v>
      </c>
      <c r="F8" s="666">
        <v>2.1000000000000001e-002</v>
      </c>
      <c r="G8" s="688">
        <v>1.4999999999999999e-002</v>
      </c>
      <c r="H8" s="680">
        <v>0</v>
      </c>
      <c r="I8" s="696">
        <v>1.0999999999999999e-002</v>
      </c>
      <c r="J8" s="679">
        <v>0</v>
      </c>
      <c r="K8" s="705">
        <v>0.1</v>
      </c>
      <c r="L8" s="709">
        <v>9.4e-002</v>
      </c>
      <c r="M8" s="709">
        <v>7.9000000000000001e-002</v>
      </c>
      <c r="N8" s="709">
        <v>6.3e-002</v>
      </c>
      <c r="O8" s="709">
        <v>8.8999999999999996e-002</v>
      </c>
      <c r="P8" s="709">
        <v>8.4000000000000005e-002</v>
      </c>
      <c r="Q8" s="709">
        <v>8.3000000000000004e-002</v>
      </c>
      <c r="R8" s="709">
        <v>7.8e-002</v>
      </c>
      <c r="S8" s="709">
        <v>7.2999999999999995e-002</v>
      </c>
      <c r="T8" s="709">
        <v>6.7000000000000004e-002</v>
      </c>
      <c r="U8" s="709">
        <v>6.5000000000000002e-002</v>
      </c>
      <c r="V8" s="709">
        <v>6.8000000000000005e-002</v>
      </c>
      <c r="W8" s="709">
        <v>5.8999999999999997e-002</v>
      </c>
      <c r="X8" s="709">
        <v>5.3999999999999999e-002</v>
      </c>
      <c r="Y8" s="709">
        <v>5.1999999999999998e-002</v>
      </c>
      <c r="Z8" s="709">
        <v>4.8000000000000001e-002</v>
      </c>
      <c r="AA8" s="709">
        <v>4.3999999999999997e-002</v>
      </c>
      <c r="AB8" s="714">
        <v>3.3000000000000002e-002</v>
      </c>
      <c r="AC8" s="717"/>
      <c r="AD8" s="659" t="s">
        <v>24</v>
      </c>
      <c r="AE8" s="721">
        <v>0.11</v>
      </c>
      <c r="AF8" s="725">
        <v>0.11700000000000001</v>
      </c>
      <c r="AG8" s="725">
        <v>0.13900000000000001</v>
      </c>
      <c r="AH8" s="729">
        <v>0.17399999999999999</v>
      </c>
      <c r="AI8" s="717"/>
      <c r="AJ8" s="717"/>
      <c r="AK8" s="717"/>
    </row>
    <row r="9" spans="1:38" ht="13.5" customHeight="1">
      <c r="A9" s="659" t="s">
        <v>108</v>
      </c>
      <c r="B9" s="666">
        <v>5.8999999999999997e-002</v>
      </c>
      <c r="C9" s="671">
        <v>4.2999999999999997e-002</v>
      </c>
      <c r="D9" s="675">
        <v>2.3e-002</v>
      </c>
      <c r="E9" s="680">
        <v>0</v>
      </c>
      <c r="F9" s="666">
        <v>1.2e-002</v>
      </c>
      <c r="G9" s="688">
        <v>1.e-002</v>
      </c>
      <c r="H9" s="680">
        <v>0</v>
      </c>
      <c r="I9" s="696">
        <v>1.0999999999999999e-002</v>
      </c>
      <c r="J9" s="679">
        <v>0</v>
      </c>
      <c r="K9" s="705">
        <v>9.1999999999999998e-002</v>
      </c>
      <c r="L9" s="709">
        <v>9.e-002</v>
      </c>
      <c r="M9" s="709">
        <v>8.e-002</v>
      </c>
      <c r="N9" s="709">
        <v>6.4000000000000001e-002</v>
      </c>
      <c r="O9" s="709">
        <v>8.1000000000000003e-002</v>
      </c>
      <c r="P9" s="709">
        <v>7.5999999999999998e-002</v>
      </c>
      <c r="Q9" s="709">
        <v>7.9000000000000001e-002</v>
      </c>
      <c r="R9" s="709">
        <v>7.3999999999999996e-002</v>
      </c>
      <c r="S9" s="709">
        <v>6.5000000000000002e-002</v>
      </c>
      <c r="T9" s="709">
        <v>6.3e-002</v>
      </c>
      <c r="U9" s="709">
        <v>5.6000000000000001e-002</v>
      </c>
      <c r="V9" s="709">
        <v>6.9000000000000006e-002</v>
      </c>
      <c r="W9" s="709">
        <v>5.3999999999999999e-002</v>
      </c>
      <c r="X9" s="709">
        <v>4.4999999999999998e-002</v>
      </c>
      <c r="Y9" s="709">
        <v>5.2999999999999999e-002</v>
      </c>
      <c r="Z9" s="709">
        <v>4.2999999999999997e-002</v>
      </c>
      <c r="AA9" s="709">
        <v>4.3999999999999997e-002</v>
      </c>
      <c r="AB9" s="714">
        <v>3.3000000000000002e-002</v>
      </c>
      <c r="AC9" s="717"/>
      <c r="AD9" s="659" t="s">
        <v>108</v>
      </c>
      <c r="AE9" s="721">
        <v>0.11899999999999999</v>
      </c>
      <c r="AF9" s="725">
        <v>0.122</v>
      </c>
      <c r="AG9" s="725">
        <v>0.13700000000000001</v>
      </c>
      <c r="AH9" s="729">
        <v>0.17100000000000001</v>
      </c>
      <c r="AI9" s="717"/>
      <c r="AJ9" s="717"/>
      <c r="AK9" s="717"/>
    </row>
    <row r="10" spans="1:38" ht="13.5" customHeight="1">
      <c r="A10" s="659" t="s">
        <v>311</v>
      </c>
      <c r="B10" s="666">
        <v>5.8999999999999997e-002</v>
      </c>
      <c r="C10" s="671">
        <v>4.2999999999999997e-002</v>
      </c>
      <c r="D10" s="675">
        <v>2.3e-002</v>
      </c>
      <c r="E10" s="680">
        <v>0</v>
      </c>
      <c r="F10" s="666">
        <v>1.2e-002</v>
      </c>
      <c r="G10" s="688">
        <v>1.e-002</v>
      </c>
      <c r="H10" s="680">
        <v>0</v>
      </c>
      <c r="I10" s="696">
        <v>1.0999999999999999e-002</v>
      </c>
      <c r="J10" s="679">
        <v>0</v>
      </c>
      <c r="K10" s="705">
        <v>9.1999999999999998e-002</v>
      </c>
      <c r="L10" s="709">
        <v>9.e-002</v>
      </c>
      <c r="M10" s="709">
        <v>8.e-002</v>
      </c>
      <c r="N10" s="709">
        <v>6.4000000000000001e-002</v>
      </c>
      <c r="O10" s="709">
        <v>8.1000000000000003e-002</v>
      </c>
      <c r="P10" s="709">
        <v>7.5999999999999998e-002</v>
      </c>
      <c r="Q10" s="709">
        <v>7.9000000000000001e-002</v>
      </c>
      <c r="R10" s="709">
        <v>7.3999999999999996e-002</v>
      </c>
      <c r="S10" s="709">
        <v>6.5000000000000002e-002</v>
      </c>
      <c r="T10" s="709">
        <v>6.3e-002</v>
      </c>
      <c r="U10" s="709">
        <v>5.6000000000000001e-002</v>
      </c>
      <c r="V10" s="709">
        <v>6.9000000000000006e-002</v>
      </c>
      <c r="W10" s="709">
        <v>5.3999999999999999e-002</v>
      </c>
      <c r="X10" s="709">
        <v>4.4999999999999998e-002</v>
      </c>
      <c r="Y10" s="709">
        <v>5.2999999999999999e-002</v>
      </c>
      <c r="Z10" s="709">
        <v>4.2999999999999997e-002</v>
      </c>
      <c r="AA10" s="709">
        <v>4.3999999999999997e-002</v>
      </c>
      <c r="AB10" s="714">
        <v>3.3000000000000002e-002</v>
      </c>
      <c r="AC10" s="717"/>
      <c r="AD10" s="659" t="s">
        <v>311</v>
      </c>
      <c r="AE10" s="721">
        <v>0.11899999999999999</v>
      </c>
      <c r="AF10" s="725">
        <v>0.122</v>
      </c>
      <c r="AG10" s="725">
        <v>0.13700000000000001</v>
      </c>
      <c r="AH10" s="729">
        <v>0.17100000000000001</v>
      </c>
      <c r="AI10" s="717"/>
      <c r="AJ10" s="717"/>
      <c r="AK10" s="717"/>
    </row>
    <row r="11" spans="1:38" ht="13.5" customHeight="1">
      <c r="A11" s="659" t="s">
        <v>892</v>
      </c>
      <c r="B11" s="666">
        <v>4.7e-002</v>
      </c>
      <c r="C11" s="671">
        <v>3.4000000000000002e-002</v>
      </c>
      <c r="D11" s="675">
        <v>1.9e-002</v>
      </c>
      <c r="E11" s="680">
        <v>0</v>
      </c>
      <c r="F11" s="666">
        <v>2.e-002</v>
      </c>
      <c r="G11" s="688">
        <v>1.7000000000000001e-002</v>
      </c>
      <c r="H11" s="680">
        <v>0</v>
      </c>
      <c r="I11" s="696">
        <v>1.e-002</v>
      </c>
      <c r="J11" s="679">
        <v>0</v>
      </c>
      <c r="K11" s="705">
        <v>8.5999999999999993e-002</v>
      </c>
      <c r="L11" s="709">
        <v>8.3000000000000004e-002</v>
      </c>
      <c r="M11" s="709">
        <v>6.6000000000000003e-002</v>
      </c>
      <c r="N11" s="709">
        <v>5.2999999999999999e-002</v>
      </c>
      <c r="O11" s="709">
        <v>7.5999999999999998e-002</v>
      </c>
      <c r="P11" s="709">
        <v>7.2999999999999995e-002</v>
      </c>
      <c r="Q11" s="709">
        <v>7.2999999999999995e-002</v>
      </c>
      <c r="R11" s="709">
        <v>7.0000000000000007e-002</v>
      </c>
      <c r="S11" s="709">
        <v>6.3e-002</v>
      </c>
      <c r="T11" s="709">
        <v>6.e-002</v>
      </c>
      <c r="U11" s="709">
        <v>5.8000000000000003e-002</v>
      </c>
      <c r="V11" s="709">
        <v>5.6000000000000001e-002</v>
      </c>
      <c r="W11" s="709">
        <v>5.5e-002</v>
      </c>
      <c r="X11" s="709">
        <v>4.8000000000000001e-002</v>
      </c>
      <c r="Y11" s="709">
        <v>4.2999999999999997e-002</v>
      </c>
      <c r="Z11" s="709">
        <v>4.4999999999999998e-002</v>
      </c>
      <c r="AA11" s="709">
        <v>3.7999999999999999e-002</v>
      </c>
      <c r="AB11" s="714">
        <v>2.8000000000000001e-002</v>
      </c>
      <c r="AC11" s="717"/>
      <c r="AD11" s="659" t="s">
        <v>892</v>
      </c>
      <c r="AE11" s="721">
        <v>0.11600000000000001</v>
      </c>
      <c r="AF11" s="725">
        <v>0.12</v>
      </c>
      <c r="AG11" s="725">
        <v>0.151</v>
      </c>
      <c r="AH11" s="729">
        <v>0.188</v>
      </c>
      <c r="AI11" s="717"/>
      <c r="AJ11" s="717"/>
      <c r="AK11" s="717"/>
    </row>
    <row r="12" spans="1:38" ht="13.5" customHeight="1">
      <c r="A12" s="659" t="s">
        <v>231</v>
      </c>
      <c r="B12" s="666">
        <v>8.2000000000000003e-002</v>
      </c>
      <c r="C12" s="671">
        <v>6.e-002</v>
      </c>
      <c r="D12" s="675">
        <v>3.3000000000000002e-002</v>
      </c>
      <c r="E12" s="680">
        <v>0</v>
      </c>
      <c r="F12" s="666">
        <v>1.7999999999999999e-002</v>
      </c>
      <c r="G12" s="688">
        <v>1.2e-002</v>
      </c>
      <c r="H12" s="680">
        <v>0</v>
      </c>
      <c r="I12" s="696">
        <v>1.4999999999999999e-002</v>
      </c>
      <c r="J12" s="679">
        <v>0</v>
      </c>
      <c r="K12" s="705">
        <v>0.128</v>
      </c>
      <c r="L12" s="709">
        <v>0.122</v>
      </c>
      <c r="M12" s="709">
        <v>0.11</v>
      </c>
      <c r="N12" s="709">
        <v>8.7999999999999995e-002</v>
      </c>
      <c r="O12" s="709">
        <v>0.113</v>
      </c>
      <c r="P12" s="709">
        <v>0.106</v>
      </c>
      <c r="Q12" s="709">
        <v>0.107</v>
      </c>
      <c r="R12" s="709">
        <v>0.1</v>
      </c>
      <c r="S12" s="709">
        <v>9.0999999999999998e-002</v>
      </c>
      <c r="T12" s="709">
        <v>8.5000000000000006e-002</v>
      </c>
      <c r="U12" s="709">
        <v>7.9000000000000001e-002</v>
      </c>
      <c r="V12" s="709">
        <v>9.5000000000000001e-002</v>
      </c>
      <c r="W12" s="709">
        <v>7.2999999999999995e-002</v>
      </c>
      <c r="X12" s="709">
        <v>6.4000000000000001e-002</v>
      </c>
      <c r="Y12" s="709">
        <v>7.2999999999999995e-002</v>
      </c>
      <c r="Z12" s="709">
        <v>5.8000000000000003e-002</v>
      </c>
      <c r="AA12" s="709">
        <v>6.0999999999999999e-002</v>
      </c>
      <c r="AB12" s="714">
        <v>4.5999999999999999e-002</v>
      </c>
      <c r="AC12" s="717"/>
      <c r="AD12" s="659" t="s">
        <v>231</v>
      </c>
      <c r="AE12" s="721">
        <v>0.11700000000000001</v>
      </c>
      <c r="AF12" s="725">
        <v>0.122</v>
      </c>
      <c r="AG12" s="725">
        <v>0.13600000000000001</v>
      </c>
      <c r="AH12" s="729">
        <v>0.17</v>
      </c>
      <c r="AI12" s="717"/>
      <c r="AJ12" s="717"/>
      <c r="AK12" s="717"/>
    </row>
    <row r="13" spans="1:38" ht="13.5" customHeight="1">
      <c r="A13" s="659" t="s">
        <v>710</v>
      </c>
      <c r="B13" s="666">
        <v>8.2000000000000003e-002</v>
      </c>
      <c r="C13" s="671">
        <v>6.e-002</v>
      </c>
      <c r="D13" s="675">
        <v>3.3000000000000002e-002</v>
      </c>
      <c r="E13" s="680">
        <v>0</v>
      </c>
      <c r="F13" s="666">
        <v>1.7999999999999999e-002</v>
      </c>
      <c r="G13" s="688">
        <v>1.2e-002</v>
      </c>
      <c r="H13" s="680">
        <v>0</v>
      </c>
      <c r="I13" s="696">
        <v>1.4999999999999999e-002</v>
      </c>
      <c r="J13" s="679">
        <v>0</v>
      </c>
      <c r="K13" s="705">
        <v>0.128</v>
      </c>
      <c r="L13" s="709">
        <v>0.122</v>
      </c>
      <c r="M13" s="709">
        <v>0.11</v>
      </c>
      <c r="N13" s="709">
        <v>8.7999999999999995e-002</v>
      </c>
      <c r="O13" s="709">
        <v>0.113</v>
      </c>
      <c r="P13" s="709">
        <v>0.106</v>
      </c>
      <c r="Q13" s="709">
        <v>0.107</v>
      </c>
      <c r="R13" s="709">
        <v>0.1</v>
      </c>
      <c r="S13" s="709">
        <v>9.0999999999999998e-002</v>
      </c>
      <c r="T13" s="709">
        <v>8.5000000000000006e-002</v>
      </c>
      <c r="U13" s="709">
        <v>7.9000000000000001e-002</v>
      </c>
      <c r="V13" s="709">
        <v>9.5000000000000001e-002</v>
      </c>
      <c r="W13" s="709">
        <v>7.2999999999999995e-002</v>
      </c>
      <c r="X13" s="709">
        <v>6.4000000000000001e-002</v>
      </c>
      <c r="Y13" s="709">
        <v>7.2999999999999995e-002</v>
      </c>
      <c r="Z13" s="709">
        <v>5.8000000000000003e-002</v>
      </c>
      <c r="AA13" s="709">
        <v>6.0999999999999999e-002</v>
      </c>
      <c r="AB13" s="714">
        <v>4.5999999999999999e-002</v>
      </c>
      <c r="AC13" s="717"/>
      <c r="AD13" s="659" t="s">
        <v>710</v>
      </c>
      <c r="AE13" s="721">
        <v>0.11700000000000001</v>
      </c>
      <c r="AF13" s="725">
        <v>0.122</v>
      </c>
      <c r="AG13" s="725">
        <v>0.13600000000000001</v>
      </c>
      <c r="AH13" s="729">
        <v>0.17</v>
      </c>
      <c r="AI13" s="717"/>
      <c r="AJ13" s="717"/>
      <c r="AK13" s="717"/>
    </row>
    <row r="14" spans="1:38" ht="13.5" customHeight="1">
      <c r="A14" s="659" t="s">
        <v>896</v>
      </c>
      <c r="B14" s="666">
        <v>0.104</v>
      </c>
      <c r="C14" s="671">
        <v>7.5999999999999998e-002</v>
      </c>
      <c r="D14" s="675">
        <v>4.2000000000000003e-002</v>
      </c>
      <c r="E14" s="680">
        <v>0</v>
      </c>
      <c r="F14" s="666">
        <v>3.1e-002</v>
      </c>
      <c r="G14" s="688">
        <v>2.4e-002</v>
      </c>
      <c r="H14" s="680">
        <v>0</v>
      </c>
      <c r="I14" s="696">
        <v>2.3e-002</v>
      </c>
      <c r="J14" s="679">
        <v>0</v>
      </c>
      <c r="K14" s="705">
        <v>0.18099999999999999</v>
      </c>
      <c r="L14" s="709">
        <v>0.17399999999999999</v>
      </c>
      <c r="M14" s="709">
        <v>0.15</v>
      </c>
      <c r="N14" s="709">
        <v>0.122</v>
      </c>
      <c r="O14" s="709">
        <v>0.158</v>
      </c>
      <c r="P14" s="709">
        <v>0.153</v>
      </c>
      <c r="Q14" s="709">
        <v>0.151</v>
      </c>
      <c r="R14" s="709">
        <v>0.14599999999999999</v>
      </c>
      <c r="S14" s="709">
        <v>0.13</v>
      </c>
      <c r="T14" s="709">
        <v>0.123</v>
      </c>
      <c r="U14" s="709">
        <v>0.11899999999999999</v>
      </c>
      <c r="V14" s="709">
        <v>0.127</v>
      </c>
      <c r="W14" s="709">
        <v>0.112</v>
      </c>
      <c r="X14" s="709">
        <v>9.6000000000000002e-002</v>
      </c>
      <c r="Y14" s="709">
        <v>9.9000000000000005e-002</v>
      </c>
      <c r="Z14" s="709">
        <v>8.8999999999999996e-002</v>
      </c>
      <c r="AA14" s="709">
        <v>8.7999999999999995e-002</v>
      </c>
      <c r="AB14" s="714">
        <v>6.5000000000000002e-002</v>
      </c>
      <c r="AC14" s="717"/>
      <c r="AD14" s="659" t="s">
        <v>896</v>
      </c>
      <c r="AE14" s="721">
        <v>0.127</v>
      </c>
      <c r="AF14" s="725">
        <v>0.13200000000000001</v>
      </c>
      <c r="AG14" s="725">
        <v>0.153</v>
      </c>
      <c r="AH14" s="729">
        <v>0.188</v>
      </c>
      <c r="AI14" s="717"/>
      <c r="AJ14" s="717"/>
      <c r="AK14" s="717"/>
    </row>
    <row r="15" spans="1:38" ht="13.5" customHeight="1">
      <c r="A15" s="659" t="s">
        <v>806</v>
      </c>
      <c r="B15" s="666">
        <v>0.10199999999999999</v>
      </c>
      <c r="C15" s="671">
        <v>7.3999999999999996e-002</v>
      </c>
      <c r="D15" s="675">
        <v>4.1000000000000002e-002</v>
      </c>
      <c r="E15" s="680">
        <v>0</v>
      </c>
      <c r="F15" s="666">
        <v>1.4999999999999999e-002</v>
      </c>
      <c r="G15" s="688">
        <v>1.2e-002</v>
      </c>
      <c r="H15" s="680">
        <v>0</v>
      </c>
      <c r="I15" s="696">
        <v>1.7000000000000001e-002</v>
      </c>
      <c r="J15" s="679">
        <v>0</v>
      </c>
      <c r="K15" s="705">
        <v>0.14899999999999999</v>
      </c>
      <c r="L15" s="709">
        <v>0.14599999999999999</v>
      </c>
      <c r="M15" s="709">
        <v>0.13400000000000001</v>
      </c>
      <c r="N15" s="709">
        <v>0.106</v>
      </c>
      <c r="O15" s="709">
        <v>0.13200000000000001</v>
      </c>
      <c r="P15" s="709">
        <v>0.121</v>
      </c>
      <c r="Q15" s="709">
        <v>0.129</v>
      </c>
      <c r="R15" s="709">
        <v>0.11799999999999999</v>
      </c>
      <c r="S15" s="709">
        <v>0.104</v>
      </c>
      <c r="T15" s="709">
        <v>0.10100000000000001</v>
      </c>
      <c r="U15" s="709">
        <v>8.7999999999999995e-002</v>
      </c>
      <c r="V15" s="709">
        <v>0.11700000000000001</v>
      </c>
      <c r="W15" s="709">
        <v>8.5000000000000006e-002</v>
      </c>
      <c r="X15" s="709">
        <v>7.0999999999999994e-002</v>
      </c>
      <c r="Y15" s="709">
        <v>8.8999999999999996e-002</v>
      </c>
      <c r="Z15" s="709">
        <v>6.8000000000000005e-002</v>
      </c>
      <c r="AA15" s="709">
        <v>7.2999999999999995e-002</v>
      </c>
      <c r="AB15" s="714">
        <v>5.6000000000000001e-002</v>
      </c>
      <c r="AC15" s="717"/>
      <c r="AD15" s="659" t="s">
        <v>806</v>
      </c>
      <c r="AE15" s="721">
        <v>0.114</v>
      </c>
      <c r="AF15" s="725">
        <v>0.11600000000000001</v>
      </c>
      <c r="AG15" s="725">
        <v>0.126</v>
      </c>
      <c r="AH15" s="729">
        <v>0.16</v>
      </c>
      <c r="AI15" s="717"/>
      <c r="AJ15" s="717"/>
      <c r="AK15" s="717"/>
    </row>
    <row r="16" spans="1:38" ht="13.5" customHeight="1">
      <c r="A16" s="659" t="s">
        <v>897</v>
      </c>
      <c r="B16" s="666">
        <v>0.10199999999999999</v>
      </c>
      <c r="C16" s="671">
        <v>7.3999999999999996e-002</v>
      </c>
      <c r="D16" s="675">
        <v>4.1000000000000002e-002</v>
      </c>
      <c r="E16" s="680">
        <v>0</v>
      </c>
      <c r="F16" s="666">
        <v>1.4999999999999999e-002</v>
      </c>
      <c r="G16" s="688">
        <v>1.2e-002</v>
      </c>
      <c r="H16" s="680">
        <v>0</v>
      </c>
      <c r="I16" s="696">
        <v>1.7000000000000001e-002</v>
      </c>
      <c r="J16" s="679">
        <v>0</v>
      </c>
      <c r="K16" s="705">
        <v>0.14899999999999999</v>
      </c>
      <c r="L16" s="709">
        <v>0.14599999999999999</v>
      </c>
      <c r="M16" s="709">
        <v>0.13400000000000001</v>
      </c>
      <c r="N16" s="709">
        <v>0.106</v>
      </c>
      <c r="O16" s="709">
        <v>0.13200000000000001</v>
      </c>
      <c r="P16" s="709">
        <v>0.121</v>
      </c>
      <c r="Q16" s="709">
        <v>0.129</v>
      </c>
      <c r="R16" s="709">
        <v>0.11799999999999999</v>
      </c>
      <c r="S16" s="709">
        <v>0.104</v>
      </c>
      <c r="T16" s="709">
        <v>0.10100000000000001</v>
      </c>
      <c r="U16" s="709">
        <v>8.7999999999999995e-002</v>
      </c>
      <c r="V16" s="709">
        <v>0.11700000000000001</v>
      </c>
      <c r="W16" s="709">
        <v>8.5000000000000006e-002</v>
      </c>
      <c r="X16" s="709">
        <v>7.0999999999999994e-002</v>
      </c>
      <c r="Y16" s="709">
        <v>8.8999999999999996e-002</v>
      </c>
      <c r="Z16" s="709">
        <v>6.8000000000000005e-002</v>
      </c>
      <c r="AA16" s="709">
        <v>7.2999999999999995e-002</v>
      </c>
      <c r="AB16" s="714">
        <v>5.6000000000000001e-002</v>
      </c>
      <c r="AC16" s="717"/>
      <c r="AD16" s="659" t="s">
        <v>897</v>
      </c>
      <c r="AE16" s="721">
        <v>0.114</v>
      </c>
      <c r="AF16" s="725">
        <v>0.11600000000000001</v>
      </c>
      <c r="AG16" s="725">
        <v>0.126</v>
      </c>
      <c r="AH16" s="729">
        <v>0.16</v>
      </c>
      <c r="AI16" s="717"/>
      <c r="AJ16" s="717"/>
      <c r="AK16" s="717"/>
    </row>
    <row r="17" spans="1:37" ht="13.5" customHeight="1">
      <c r="A17" s="659" t="s">
        <v>903</v>
      </c>
      <c r="B17" s="666">
        <v>0.111</v>
      </c>
      <c r="C17" s="671">
        <v>8.1000000000000003e-002</v>
      </c>
      <c r="D17" s="675">
        <v>4.4999999999999998e-002</v>
      </c>
      <c r="E17" s="680">
        <v>0</v>
      </c>
      <c r="F17" s="666">
        <v>3.1e-002</v>
      </c>
      <c r="G17" s="688">
        <v>2.3e-002</v>
      </c>
      <c r="H17" s="680">
        <v>0</v>
      </c>
      <c r="I17" s="696">
        <v>2.3e-002</v>
      </c>
      <c r="J17" s="679">
        <v>0</v>
      </c>
      <c r="K17" s="705">
        <v>0.186</v>
      </c>
      <c r="L17" s="709">
        <v>0.17799999999999999</v>
      </c>
      <c r="M17" s="709">
        <v>0.155</v>
      </c>
      <c r="N17" s="709">
        <v>0.125</v>
      </c>
      <c r="O17" s="709">
        <v>0.16300000000000001</v>
      </c>
      <c r="P17" s="709">
        <v>0.156</v>
      </c>
      <c r="Q17" s="709">
        <v>0.155</v>
      </c>
      <c r="R17" s="709">
        <v>0.14799999999999999</v>
      </c>
      <c r="S17" s="709">
        <v>0.13300000000000001</v>
      </c>
      <c r="T17" s="709">
        <v>0.125</v>
      </c>
      <c r="U17" s="709">
        <v>0.12</v>
      </c>
      <c r="V17" s="709">
        <v>0.13200000000000001</v>
      </c>
      <c r="W17" s="709">
        <v>0.112</v>
      </c>
      <c r="X17" s="709">
        <v>9.7000000000000003e-002</v>
      </c>
      <c r="Y17" s="709">
        <v>0.10199999999999999</v>
      </c>
      <c r="Z17" s="709">
        <v>8.8999999999999996e-002</v>
      </c>
      <c r="AA17" s="709">
        <v>8.8999999999999996e-002</v>
      </c>
      <c r="AB17" s="714">
        <v>6.6000000000000003e-002</v>
      </c>
      <c r="AC17" s="717"/>
      <c r="AD17" s="659" t="s">
        <v>903</v>
      </c>
      <c r="AE17" s="721">
        <v>0.123</v>
      </c>
      <c r="AF17" s="725">
        <v>0.129</v>
      </c>
      <c r="AG17" s="725">
        <v>0.14799999999999999</v>
      </c>
      <c r="AH17" s="729">
        <v>0.184</v>
      </c>
      <c r="AI17" s="717"/>
      <c r="AJ17" s="717"/>
      <c r="AK17" s="717"/>
    </row>
    <row r="18" spans="1:37" ht="13.5" customHeight="1">
      <c r="A18" s="659" t="s">
        <v>904</v>
      </c>
      <c r="B18" s="666">
        <v>8.3000000000000004e-002</v>
      </c>
      <c r="C18" s="671">
        <v>6.e-002</v>
      </c>
      <c r="D18" s="675">
        <v>3.3000000000000002e-002</v>
      </c>
      <c r="E18" s="680">
        <v>0</v>
      </c>
      <c r="F18" s="666">
        <v>2.7e-002</v>
      </c>
      <c r="G18" s="688">
        <v>2.3e-002</v>
      </c>
      <c r="H18" s="680">
        <v>0</v>
      </c>
      <c r="I18" s="696">
        <v>1.6e-002</v>
      </c>
      <c r="J18" s="679">
        <v>0</v>
      </c>
      <c r="K18" s="705">
        <v>0.14000000000000001</v>
      </c>
      <c r="L18" s="709">
        <v>0.13600000000000001</v>
      </c>
      <c r="M18" s="709">
        <v>0.113</v>
      </c>
      <c r="N18" s="709">
        <v>9.e-002</v>
      </c>
      <c r="O18" s="709">
        <v>0.124</v>
      </c>
      <c r="P18" s="709">
        <v>0.11700000000000001</v>
      </c>
      <c r="Q18" s="709">
        <v>0.12</v>
      </c>
      <c r="R18" s="709">
        <v>0.113</v>
      </c>
      <c r="S18" s="709">
        <v>0.10100000000000001</v>
      </c>
      <c r="T18" s="709">
        <v>9.7000000000000003e-002</v>
      </c>
      <c r="U18" s="709">
        <v>9.e-002</v>
      </c>
      <c r="V18" s="709">
        <v>9.7000000000000003e-002</v>
      </c>
      <c r="W18" s="709">
        <v>8.5999999999999993e-002</v>
      </c>
      <c r="X18" s="709">
        <v>7.3999999999999996e-002</v>
      </c>
      <c r="Y18" s="709">
        <v>7.3999999999999996e-002</v>
      </c>
      <c r="Z18" s="709">
        <v>7.0000000000000007e-002</v>
      </c>
      <c r="AA18" s="709">
        <v>6.3e-002</v>
      </c>
      <c r="AB18" s="714">
        <v>4.7e-002</v>
      </c>
      <c r="AC18" s="717"/>
      <c r="AD18" s="659" t="s">
        <v>904</v>
      </c>
      <c r="AE18" s="721">
        <v>0.114</v>
      </c>
      <c r="AF18" s="725">
        <v>0.11700000000000001</v>
      </c>
      <c r="AG18" s="725">
        <v>0.14099999999999999</v>
      </c>
      <c r="AH18" s="729">
        <v>0.17699999999999999</v>
      </c>
      <c r="AI18" s="717"/>
      <c r="AJ18" s="717"/>
      <c r="AK18" s="717"/>
    </row>
    <row r="19" spans="1:37" ht="13.5" customHeight="1">
      <c r="A19" s="659" t="s">
        <v>908</v>
      </c>
      <c r="B19" s="666">
        <v>8.3000000000000004e-002</v>
      </c>
      <c r="C19" s="671">
        <v>6.e-002</v>
      </c>
      <c r="D19" s="675">
        <v>3.3000000000000002e-002</v>
      </c>
      <c r="E19" s="680">
        <v>0</v>
      </c>
      <c r="F19" s="666">
        <v>2.7e-002</v>
      </c>
      <c r="G19" s="688">
        <v>2.3e-002</v>
      </c>
      <c r="H19" s="680">
        <v>0</v>
      </c>
      <c r="I19" s="696">
        <v>1.6e-002</v>
      </c>
      <c r="J19" s="679">
        <v>0</v>
      </c>
      <c r="K19" s="705">
        <v>0.14000000000000001</v>
      </c>
      <c r="L19" s="709">
        <v>0.13600000000000001</v>
      </c>
      <c r="M19" s="709">
        <v>0.113</v>
      </c>
      <c r="N19" s="709">
        <v>9.e-002</v>
      </c>
      <c r="O19" s="709">
        <v>0.124</v>
      </c>
      <c r="P19" s="709">
        <v>0.11700000000000001</v>
      </c>
      <c r="Q19" s="709">
        <v>0.12</v>
      </c>
      <c r="R19" s="709">
        <v>0.113</v>
      </c>
      <c r="S19" s="709">
        <v>0.10100000000000001</v>
      </c>
      <c r="T19" s="709">
        <v>9.7000000000000003e-002</v>
      </c>
      <c r="U19" s="709">
        <v>9.e-002</v>
      </c>
      <c r="V19" s="709">
        <v>9.7000000000000003e-002</v>
      </c>
      <c r="W19" s="709">
        <v>8.5999999999999993e-002</v>
      </c>
      <c r="X19" s="709">
        <v>7.3999999999999996e-002</v>
      </c>
      <c r="Y19" s="709">
        <v>7.3999999999999996e-002</v>
      </c>
      <c r="Z19" s="709">
        <v>7.0000000000000007e-002</v>
      </c>
      <c r="AA19" s="709">
        <v>6.3e-002</v>
      </c>
      <c r="AB19" s="714">
        <v>4.7e-002</v>
      </c>
      <c r="AC19" s="717"/>
      <c r="AD19" s="659" t="s">
        <v>908</v>
      </c>
      <c r="AE19" s="721">
        <v>0.114</v>
      </c>
      <c r="AF19" s="725">
        <v>0.11700000000000001</v>
      </c>
      <c r="AG19" s="725">
        <v>0.14099999999999999</v>
      </c>
      <c r="AH19" s="729">
        <v>0.17699999999999999</v>
      </c>
      <c r="AI19" s="717"/>
      <c r="AJ19" s="717"/>
      <c r="AK19" s="717"/>
    </row>
    <row r="20" spans="1:37" ht="13.5" customHeight="1">
      <c r="A20" s="659" t="s">
        <v>909</v>
      </c>
      <c r="B20" s="666">
        <v>8.3000000000000004e-002</v>
      </c>
      <c r="C20" s="671">
        <v>6.e-002</v>
      </c>
      <c r="D20" s="675">
        <v>3.3000000000000002e-002</v>
      </c>
      <c r="E20" s="680">
        <v>0</v>
      </c>
      <c r="F20" s="666">
        <v>2.7e-002</v>
      </c>
      <c r="G20" s="688">
        <v>2.3e-002</v>
      </c>
      <c r="H20" s="680">
        <v>0</v>
      </c>
      <c r="I20" s="696">
        <v>1.6e-002</v>
      </c>
      <c r="J20" s="679">
        <v>0</v>
      </c>
      <c r="K20" s="705">
        <v>0.14000000000000001</v>
      </c>
      <c r="L20" s="709">
        <v>0.13600000000000001</v>
      </c>
      <c r="M20" s="709">
        <v>0.113</v>
      </c>
      <c r="N20" s="709">
        <v>9.e-002</v>
      </c>
      <c r="O20" s="709">
        <v>0.124</v>
      </c>
      <c r="P20" s="709">
        <v>0.11700000000000001</v>
      </c>
      <c r="Q20" s="709">
        <v>0.12</v>
      </c>
      <c r="R20" s="709">
        <v>0.113</v>
      </c>
      <c r="S20" s="709">
        <v>0.10100000000000001</v>
      </c>
      <c r="T20" s="709">
        <v>9.7000000000000003e-002</v>
      </c>
      <c r="U20" s="709">
        <v>9.e-002</v>
      </c>
      <c r="V20" s="709">
        <v>9.7000000000000003e-002</v>
      </c>
      <c r="W20" s="709">
        <v>8.5999999999999993e-002</v>
      </c>
      <c r="X20" s="709">
        <v>7.3999999999999996e-002</v>
      </c>
      <c r="Y20" s="709">
        <v>7.3999999999999996e-002</v>
      </c>
      <c r="Z20" s="709">
        <v>7.0000000000000007e-002</v>
      </c>
      <c r="AA20" s="709">
        <v>6.3e-002</v>
      </c>
      <c r="AB20" s="714">
        <v>4.7e-002</v>
      </c>
      <c r="AC20" s="717"/>
      <c r="AD20" s="659" t="s">
        <v>909</v>
      </c>
      <c r="AE20" s="721">
        <v>0.114</v>
      </c>
      <c r="AF20" s="725">
        <v>0.11700000000000001</v>
      </c>
      <c r="AG20" s="725">
        <v>0.14099999999999999</v>
      </c>
      <c r="AH20" s="729">
        <v>0.17699999999999999</v>
      </c>
      <c r="AI20" s="717"/>
      <c r="AJ20" s="717"/>
      <c r="AK20" s="717"/>
    </row>
    <row r="21" spans="1:37" ht="13.5" customHeight="1">
      <c r="A21" s="659" t="s">
        <v>912</v>
      </c>
      <c r="B21" s="666">
        <v>3.9e-002</v>
      </c>
      <c r="C21" s="671">
        <v>2.9000000000000001e-002</v>
      </c>
      <c r="D21" s="675">
        <v>1.6e-002</v>
      </c>
      <c r="E21" s="680">
        <v>0</v>
      </c>
      <c r="F21" s="666">
        <v>2.1000000000000001e-002</v>
      </c>
      <c r="G21" s="688">
        <v>1.7000000000000001e-002</v>
      </c>
      <c r="H21" s="680">
        <v>0</v>
      </c>
      <c r="I21" s="696">
        <v>8.0000000000000002e-003</v>
      </c>
      <c r="J21" s="679">
        <v>0</v>
      </c>
      <c r="K21" s="705">
        <v>7.4999999999999997e-002</v>
      </c>
      <c r="L21" s="709">
        <v>7.0999999999999994e-002</v>
      </c>
      <c r="M21" s="709">
        <v>5.3999999999999999e-002</v>
      </c>
      <c r="N21" s="709">
        <v>4.3999999999999997e-002</v>
      </c>
      <c r="O21" s="709">
        <v>6.7000000000000004e-002</v>
      </c>
      <c r="P21" s="709">
        <v>6.5000000000000002e-002</v>
      </c>
      <c r="Q21" s="709">
        <v>6.3e-002</v>
      </c>
      <c r="R21" s="709">
        <v>6.0999999999999999e-002</v>
      </c>
      <c r="S21" s="709">
        <v>5.7000000000000002e-002</v>
      </c>
      <c r="T21" s="709">
        <v>5.2999999999999999e-002</v>
      </c>
      <c r="U21" s="709">
        <v>5.1999999999999998e-002</v>
      </c>
      <c r="V21" s="709">
        <v>4.5999999999999999e-002</v>
      </c>
      <c r="W21" s="709">
        <v>4.8000000000000001e-002</v>
      </c>
      <c r="X21" s="709">
        <v>4.3999999999999997e-002</v>
      </c>
      <c r="Y21" s="709">
        <v>3.5999999999999997e-002</v>
      </c>
      <c r="Z21" s="709">
        <v>4.e-002</v>
      </c>
      <c r="AA21" s="709">
        <v>3.1e-002</v>
      </c>
      <c r="AB21" s="714">
        <v>2.3e-002</v>
      </c>
      <c r="AC21" s="717"/>
      <c r="AD21" s="659" t="s">
        <v>912</v>
      </c>
      <c r="AE21" s="721">
        <v>0.106</v>
      </c>
      <c r="AF21" s="725">
        <v>0.112</v>
      </c>
      <c r="AG21" s="725">
        <v>0.14799999999999999</v>
      </c>
      <c r="AH21" s="729">
        <v>0.18099999999999999</v>
      </c>
      <c r="AI21" s="717"/>
      <c r="AJ21" s="717"/>
      <c r="AK21" s="717"/>
    </row>
    <row r="22" spans="1:37" ht="13.5" customHeight="1">
      <c r="A22" s="659" t="s">
        <v>85</v>
      </c>
      <c r="B22" s="666">
        <v>3.9e-002</v>
      </c>
      <c r="C22" s="671">
        <v>2.9000000000000001e-002</v>
      </c>
      <c r="D22" s="675">
        <v>1.6e-002</v>
      </c>
      <c r="E22" s="680">
        <v>0</v>
      </c>
      <c r="F22" s="666">
        <v>2.1000000000000001e-002</v>
      </c>
      <c r="G22" s="688">
        <v>1.7000000000000001e-002</v>
      </c>
      <c r="H22" s="680">
        <v>0</v>
      </c>
      <c r="I22" s="696">
        <v>8.0000000000000002e-003</v>
      </c>
      <c r="J22" s="679">
        <v>0</v>
      </c>
      <c r="K22" s="705">
        <v>7.4999999999999997e-002</v>
      </c>
      <c r="L22" s="709">
        <v>7.0999999999999994e-002</v>
      </c>
      <c r="M22" s="709">
        <v>5.3999999999999999e-002</v>
      </c>
      <c r="N22" s="709">
        <v>4.3999999999999997e-002</v>
      </c>
      <c r="O22" s="709">
        <v>6.7000000000000004e-002</v>
      </c>
      <c r="P22" s="709">
        <v>6.5000000000000002e-002</v>
      </c>
      <c r="Q22" s="709">
        <v>6.3e-002</v>
      </c>
      <c r="R22" s="709">
        <v>6.0999999999999999e-002</v>
      </c>
      <c r="S22" s="709">
        <v>5.7000000000000002e-002</v>
      </c>
      <c r="T22" s="709">
        <v>5.2999999999999999e-002</v>
      </c>
      <c r="U22" s="709">
        <v>5.1999999999999998e-002</v>
      </c>
      <c r="V22" s="709">
        <v>4.5999999999999999e-002</v>
      </c>
      <c r="W22" s="709">
        <v>4.8000000000000001e-002</v>
      </c>
      <c r="X22" s="709">
        <v>4.3999999999999997e-002</v>
      </c>
      <c r="Y22" s="709">
        <v>3.5999999999999997e-002</v>
      </c>
      <c r="Z22" s="709">
        <v>4.e-002</v>
      </c>
      <c r="AA22" s="709">
        <v>3.1e-002</v>
      </c>
      <c r="AB22" s="714">
        <v>2.3e-002</v>
      </c>
      <c r="AC22" s="717"/>
      <c r="AD22" s="659" t="s">
        <v>85</v>
      </c>
      <c r="AE22" s="721">
        <v>0.106</v>
      </c>
      <c r="AF22" s="725">
        <v>0.112</v>
      </c>
      <c r="AG22" s="725">
        <v>0.14799999999999999</v>
      </c>
      <c r="AH22" s="729">
        <v>0.18099999999999999</v>
      </c>
      <c r="AI22" s="717"/>
      <c r="AJ22" s="717"/>
      <c r="AK22" s="717"/>
    </row>
    <row r="23" spans="1:37" ht="13.5" customHeight="1">
      <c r="A23" s="659" t="s">
        <v>918</v>
      </c>
      <c r="B23" s="666">
        <v>2.5999999999999999e-002</v>
      </c>
      <c r="C23" s="671">
        <v>1.9e-002</v>
      </c>
      <c r="D23" s="675">
        <v>1.e-002</v>
      </c>
      <c r="E23" s="680">
        <v>0</v>
      </c>
      <c r="F23" s="666">
        <v>1.4999999999999999e-002</v>
      </c>
      <c r="G23" s="688">
        <v>1.0999999999999999e-002</v>
      </c>
      <c r="H23" s="680">
        <v>0</v>
      </c>
      <c r="I23" s="696">
        <v>5.0000000000000001e-003</v>
      </c>
      <c r="J23" s="679">
        <v>0</v>
      </c>
      <c r="K23" s="705">
        <v>5.0999999999999997e-002</v>
      </c>
      <c r="L23" s="709">
        <v>4.7e-002</v>
      </c>
      <c r="M23" s="709">
        <v>3.5999999999999997e-002</v>
      </c>
      <c r="N23" s="709">
        <v>2.9000000000000001e-002</v>
      </c>
      <c r="O23" s="709">
        <v>4.5999999999999999e-002</v>
      </c>
      <c r="P23" s="709">
        <v>4.3999999999999997e-002</v>
      </c>
      <c r="Q23" s="709">
        <v>4.2000000000000003e-002</v>
      </c>
      <c r="R23" s="709">
        <v>4.e-002</v>
      </c>
      <c r="S23" s="709">
        <v>3.9e-002</v>
      </c>
      <c r="T23" s="709">
        <v>3.5000000000000003e-002</v>
      </c>
      <c r="U23" s="709">
        <v>3.5000000000000003e-002</v>
      </c>
      <c r="V23" s="709">
        <v>3.1e-002</v>
      </c>
      <c r="W23" s="709">
        <v>3.1e-002</v>
      </c>
      <c r="X23" s="709">
        <v>3.e-002</v>
      </c>
      <c r="Y23" s="709">
        <v>2.4e-002</v>
      </c>
      <c r="Z23" s="709">
        <v>2.5999999999999999e-002</v>
      </c>
      <c r="AA23" s="709">
        <v>2.e-002</v>
      </c>
      <c r="AB23" s="714">
        <v>1.4999999999999999e-002</v>
      </c>
      <c r="AC23" s="717"/>
      <c r="AD23" s="659" t="s">
        <v>918</v>
      </c>
      <c r="AE23" s="721">
        <v>9.8000000000000004e-002</v>
      </c>
      <c r="AF23" s="725">
        <v>0.106</v>
      </c>
      <c r="AG23" s="725">
        <v>0.13800000000000001</v>
      </c>
      <c r="AH23" s="729">
        <v>0.17199999999999999</v>
      </c>
      <c r="AI23" s="717"/>
      <c r="AJ23" s="717"/>
      <c r="AK23" s="717"/>
    </row>
    <row r="24" spans="1:37">
      <c r="A24" s="659" t="s">
        <v>131</v>
      </c>
      <c r="B24" s="666">
        <v>2.5999999999999999e-002</v>
      </c>
      <c r="C24" s="671">
        <v>1.9e-002</v>
      </c>
      <c r="D24" s="675">
        <v>1.e-002</v>
      </c>
      <c r="E24" s="680">
        <v>0</v>
      </c>
      <c r="F24" s="666">
        <v>1.4999999999999999e-002</v>
      </c>
      <c r="G24" s="688">
        <v>1.0999999999999999e-002</v>
      </c>
      <c r="H24" s="680">
        <v>0</v>
      </c>
      <c r="I24" s="696">
        <v>5.0000000000000001e-003</v>
      </c>
      <c r="J24" s="679">
        <v>0</v>
      </c>
      <c r="K24" s="705">
        <v>5.0999999999999997e-002</v>
      </c>
      <c r="L24" s="709">
        <v>4.7e-002</v>
      </c>
      <c r="M24" s="709">
        <v>3.5999999999999997e-002</v>
      </c>
      <c r="N24" s="709">
        <v>2.9000000000000001e-002</v>
      </c>
      <c r="O24" s="709">
        <v>4.5999999999999999e-002</v>
      </c>
      <c r="P24" s="709">
        <v>4.3999999999999997e-002</v>
      </c>
      <c r="Q24" s="709">
        <v>4.2000000000000003e-002</v>
      </c>
      <c r="R24" s="709">
        <v>4.e-002</v>
      </c>
      <c r="S24" s="709">
        <v>3.9e-002</v>
      </c>
      <c r="T24" s="709">
        <v>3.5000000000000003e-002</v>
      </c>
      <c r="U24" s="709">
        <v>3.5000000000000003e-002</v>
      </c>
      <c r="V24" s="709">
        <v>3.1e-002</v>
      </c>
      <c r="W24" s="709">
        <v>3.1e-002</v>
      </c>
      <c r="X24" s="709">
        <v>3.e-002</v>
      </c>
      <c r="Y24" s="709">
        <v>2.4e-002</v>
      </c>
      <c r="Z24" s="709">
        <v>2.5999999999999999e-002</v>
      </c>
      <c r="AA24" s="709">
        <v>2.e-002</v>
      </c>
      <c r="AB24" s="714">
        <v>1.4999999999999999e-002</v>
      </c>
      <c r="AC24" s="717"/>
      <c r="AD24" s="659" t="s">
        <v>131</v>
      </c>
      <c r="AE24" s="721">
        <v>9.8000000000000004e-002</v>
      </c>
      <c r="AF24" s="725">
        <v>0.106</v>
      </c>
      <c r="AG24" s="725">
        <v>0.13800000000000001</v>
      </c>
      <c r="AH24" s="729">
        <v>0.17199999999999999</v>
      </c>
      <c r="AI24" s="717"/>
      <c r="AJ24" s="717"/>
      <c r="AK24" s="717"/>
    </row>
    <row r="25" spans="1:37" ht="13.8">
      <c r="A25" s="660" t="s">
        <v>673</v>
      </c>
      <c r="B25" s="667">
        <v>2.5999999999999999e-002</v>
      </c>
      <c r="C25" s="672">
        <v>1.9e-002</v>
      </c>
      <c r="D25" s="676">
        <v>1.e-002</v>
      </c>
      <c r="E25" s="681">
        <v>0</v>
      </c>
      <c r="F25" s="685">
        <v>1.4999999999999999e-002</v>
      </c>
      <c r="G25" s="689">
        <v>1.0999999999999999e-002</v>
      </c>
      <c r="H25" s="681">
        <v>0</v>
      </c>
      <c r="I25" s="697">
        <v>5.0000000000000001e-003</v>
      </c>
      <c r="J25" s="700">
        <v>0</v>
      </c>
      <c r="K25" s="706">
        <v>5.0999999999999997e-002</v>
      </c>
      <c r="L25" s="710">
        <v>4.7e-002</v>
      </c>
      <c r="M25" s="710">
        <v>3.5999999999999997e-002</v>
      </c>
      <c r="N25" s="710">
        <v>2.9000000000000001e-002</v>
      </c>
      <c r="O25" s="710">
        <v>4.5999999999999999e-002</v>
      </c>
      <c r="P25" s="710">
        <v>4.3999999999999997e-002</v>
      </c>
      <c r="Q25" s="710">
        <v>4.2000000000000003e-002</v>
      </c>
      <c r="R25" s="710">
        <v>4.e-002</v>
      </c>
      <c r="S25" s="710">
        <v>3.9e-002</v>
      </c>
      <c r="T25" s="710">
        <v>3.5000000000000003e-002</v>
      </c>
      <c r="U25" s="710">
        <v>3.5000000000000003e-002</v>
      </c>
      <c r="V25" s="710">
        <v>3.1e-002</v>
      </c>
      <c r="W25" s="710">
        <v>3.1e-002</v>
      </c>
      <c r="X25" s="710">
        <v>3.e-002</v>
      </c>
      <c r="Y25" s="710">
        <v>2.4e-002</v>
      </c>
      <c r="Z25" s="710">
        <v>2.5999999999999999e-002</v>
      </c>
      <c r="AA25" s="710">
        <v>2.e-002</v>
      </c>
      <c r="AB25" s="715">
        <v>1.4999999999999999e-002</v>
      </c>
      <c r="AC25" s="717"/>
      <c r="AD25" s="660" t="s">
        <v>673</v>
      </c>
      <c r="AE25" s="722">
        <v>9.8000000000000004e-002</v>
      </c>
      <c r="AF25" s="726">
        <v>0.106</v>
      </c>
      <c r="AG25" s="726">
        <v>0.13800000000000001</v>
      </c>
      <c r="AH25" s="730">
        <v>0.17199999999999999</v>
      </c>
      <c r="AI25" s="717"/>
      <c r="AJ25" s="717"/>
      <c r="AK25" s="717"/>
    </row>
    <row r="26" spans="1:37">
      <c r="A26" s="661" t="s">
        <v>614</v>
      </c>
      <c r="B26" s="668">
        <v>0.13700000000000001</v>
      </c>
      <c r="C26" s="673">
        <v>0.1</v>
      </c>
      <c r="D26" s="677">
        <v>5.5e-002</v>
      </c>
      <c r="E26" s="682">
        <v>0</v>
      </c>
      <c r="F26" s="668">
        <v>6.3e-002</v>
      </c>
      <c r="G26" s="690">
        <v>4.2000000000000003e-002</v>
      </c>
      <c r="H26" s="682">
        <v>0</v>
      </c>
      <c r="I26" s="698">
        <v>2.4e-002</v>
      </c>
      <c r="J26" s="682">
        <v>0</v>
      </c>
      <c r="K26" s="707">
        <v>0.245</v>
      </c>
      <c r="L26" s="711">
        <v>0.224</v>
      </c>
      <c r="M26" s="711">
        <v>0.182</v>
      </c>
      <c r="N26" s="711">
        <v>0.14499999999999999</v>
      </c>
      <c r="O26" s="711">
        <v>0.221</v>
      </c>
      <c r="P26" s="711">
        <v>0.20799999999999999</v>
      </c>
      <c r="Q26" s="711">
        <v>0.2</v>
      </c>
      <c r="R26" s="711">
        <v>0.187</v>
      </c>
      <c r="S26" s="711">
        <v>0.184</v>
      </c>
      <c r="T26" s="711">
        <v>0.16300000000000001</v>
      </c>
      <c r="U26" s="711">
        <v>0.16300000000000001</v>
      </c>
      <c r="V26" s="711">
        <v>0.158</v>
      </c>
      <c r="W26" s="711">
        <v>0.14199999999999999</v>
      </c>
      <c r="X26" s="711">
        <v>0.13900000000000001</v>
      </c>
      <c r="Y26" s="711">
        <v>0.121</v>
      </c>
      <c r="Z26" s="711">
        <v>0.11799999999999999</v>
      </c>
      <c r="AA26" s="711">
        <v>0.1</v>
      </c>
      <c r="AB26" s="716">
        <v>7.5999999999999998e-002</v>
      </c>
      <c r="AC26" s="717"/>
      <c r="AD26" s="661" t="s">
        <v>614</v>
      </c>
      <c r="AE26" s="721">
        <v>9.7000000000000003e-002</v>
      </c>
      <c r="AF26" s="725">
        <v>0.107</v>
      </c>
      <c r="AG26" s="725">
        <v>0.13100000000000001</v>
      </c>
      <c r="AH26" s="729">
        <v>0.16500000000000001</v>
      </c>
      <c r="AI26" s="717"/>
      <c r="AJ26" s="717"/>
      <c r="AK26" s="717"/>
    </row>
    <row r="27" spans="1:37" ht="13.8">
      <c r="A27" s="660" t="s">
        <v>805</v>
      </c>
      <c r="B27" s="667">
        <v>5.8999999999999997e-002</v>
      </c>
      <c r="C27" s="672">
        <v>4.2999999999999997e-002</v>
      </c>
      <c r="D27" s="676">
        <v>2.3e-002</v>
      </c>
      <c r="E27" s="683">
        <v>0</v>
      </c>
      <c r="F27" s="667">
        <v>1.2e-002</v>
      </c>
      <c r="G27" s="691">
        <v>1.e-002</v>
      </c>
      <c r="H27" s="683">
        <v>0</v>
      </c>
      <c r="I27" s="699">
        <v>1.0999999999999999e-002</v>
      </c>
      <c r="J27" s="683">
        <v>0</v>
      </c>
      <c r="K27" s="706">
        <v>9.1999999999999998e-002</v>
      </c>
      <c r="L27" s="710">
        <v>9.e-002</v>
      </c>
      <c r="M27" s="710">
        <v>8.e-002</v>
      </c>
      <c r="N27" s="710">
        <v>6.4000000000000001e-002</v>
      </c>
      <c r="O27" s="710">
        <v>8.1000000000000003e-002</v>
      </c>
      <c r="P27" s="710">
        <v>7.5999999999999998e-002</v>
      </c>
      <c r="Q27" s="710">
        <v>7.9000000000000001e-002</v>
      </c>
      <c r="R27" s="710">
        <v>7.3999999999999996e-002</v>
      </c>
      <c r="S27" s="710">
        <v>6.5000000000000002e-002</v>
      </c>
      <c r="T27" s="710">
        <v>6.3e-002</v>
      </c>
      <c r="U27" s="710">
        <v>5.6000000000000001e-002</v>
      </c>
      <c r="V27" s="710">
        <v>6.9000000000000006e-002</v>
      </c>
      <c r="W27" s="710">
        <v>5.3999999999999999e-002</v>
      </c>
      <c r="X27" s="710">
        <v>4.4999999999999998e-002</v>
      </c>
      <c r="Y27" s="710">
        <v>5.2999999999999999e-002</v>
      </c>
      <c r="Z27" s="710">
        <v>4.2999999999999997e-002</v>
      </c>
      <c r="AA27" s="710">
        <v>4.3999999999999997e-002</v>
      </c>
      <c r="AB27" s="715">
        <v>3.3000000000000002e-002</v>
      </c>
      <c r="AC27" s="717"/>
      <c r="AD27" s="660" t="s">
        <v>805</v>
      </c>
      <c r="AE27" s="722">
        <v>0.11899999999999999</v>
      </c>
      <c r="AF27" s="726">
        <v>0.122</v>
      </c>
      <c r="AG27" s="726">
        <v>0.13700000000000001</v>
      </c>
      <c r="AH27" s="730">
        <v>0.17100000000000001</v>
      </c>
      <c r="AI27" s="717"/>
      <c r="AJ27" s="717"/>
      <c r="AK27" s="717"/>
    </row>
  </sheetData>
  <sheetProtection sheet="1" objects="1" scenarios="1"/>
  <mergeCells count="10">
    <mergeCell ref="B2:E2"/>
    <mergeCell ref="F2:H2"/>
    <mergeCell ref="K2:AB2"/>
    <mergeCell ref="B3:E3"/>
    <mergeCell ref="F3:H3"/>
    <mergeCell ref="K3:AB3"/>
    <mergeCell ref="A2:A4"/>
    <mergeCell ref="I2:J3"/>
    <mergeCell ref="AD2:AD4"/>
    <mergeCell ref="AE2:AH3"/>
  </mergeCells>
  <phoneticPr fontId="20" type="Hiragana"/>
  <pageMargins left="0.70833333333333304" right="0.70833333333333304" top="0.74791666666666701" bottom="0.74791666666666701" header="0.51180555555555496" footer="0.51180555555555496"/>
  <pageSetup paperSize="9" firstPageNumber="0" fitToWidth="1" fitToHeight="0" orientation="portrait" usePrinterDefaults="1" useFirstPageNumber="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MK1749"/>
  <sheetViews>
    <sheetView view="pageBreakPreview" zoomScaleSheetLayoutView="100" workbookViewId="0">
      <selection activeCell="AD7" sqref="AD7"/>
    </sheetView>
  </sheetViews>
  <sheetFormatPr defaultRowHeight="13.2"/>
  <cols>
    <col min="1" max="1" width="16.77734375" style="655" customWidth="1"/>
    <col min="2" max="2" width="8.58984375" style="655" customWidth="1"/>
    <col min="3" max="4" width="14.4375" style="655" customWidth="1"/>
    <col min="5" max="1025" width="8.58984375" style="655" customWidth="1"/>
  </cols>
  <sheetData>
    <row r="1" spans="1:4" ht="13.8">
      <c r="A1" s="656" t="s">
        <v>923</v>
      </c>
      <c r="C1" s="656" t="s">
        <v>902</v>
      </c>
    </row>
    <row r="2" spans="1:4" ht="13.8">
      <c r="A2" s="737" t="s">
        <v>149</v>
      </c>
      <c r="C2" s="737" t="s">
        <v>149</v>
      </c>
      <c r="D2" s="740" t="s">
        <v>152</v>
      </c>
    </row>
    <row r="3" spans="1:4">
      <c r="A3" s="738" t="s">
        <v>924</v>
      </c>
      <c r="C3" s="734" t="s">
        <v>924</v>
      </c>
      <c r="D3" s="741" t="s">
        <v>66</v>
      </c>
    </row>
    <row r="4" spans="1:4">
      <c r="A4" s="735" t="s">
        <v>557</v>
      </c>
      <c r="C4" s="735" t="s">
        <v>924</v>
      </c>
      <c r="D4" s="742" t="s">
        <v>928</v>
      </c>
    </row>
    <row r="5" spans="1:4">
      <c r="A5" s="735" t="s">
        <v>761</v>
      </c>
      <c r="C5" s="735" t="s">
        <v>924</v>
      </c>
      <c r="D5" s="742" t="s">
        <v>132</v>
      </c>
    </row>
    <row r="6" spans="1:4">
      <c r="A6" s="735" t="s">
        <v>103</v>
      </c>
      <c r="C6" s="735" t="s">
        <v>924</v>
      </c>
      <c r="D6" s="742" t="s">
        <v>380</v>
      </c>
    </row>
    <row r="7" spans="1:4">
      <c r="A7" s="735" t="s">
        <v>881</v>
      </c>
      <c r="C7" s="735" t="s">
        <v>924</v>
      </c>
      <c r="D7" s="742" t="s">
        <v>618</v>
      </c>
    </row>
    <row r="8" spans="1:4">
      <c r="A8" s="735" t="s">
        <v>205</v>
      </c>
      <c r="C8" s="735" t="s">
        <v>924</v>
      </c>
      <c r="D8" s="742" t="s">
        <v>929</v>
      </c>
    </row>
    <row r="9" spans="1:4">
      <c r="A9" s="735" t="s">
        <v>650</v>
      </c>
      <c r="C9" s="735" t="s">
        <v>924</v>
      </c>
      <c r="D9" s="742" t="s">
        <v>936</v>
      </c>
    </row>
    <row r="10" spans="1:4">
      <c r="A10" s="735" t="s">
        <v>80</v>
      </c>
      <c r="C10" s="735" t="s">
        <v>924</v>
      </c>
      <c r="D10" s="742" t="s">
        <v>389</v>
      </c>
    </row>
    <row r="11" spans="1:4">
      <c r="A11" s="735" t="s">
        <v>324</v>
      </c>
      <c r="C11" s="735" t="s">
        <v>924</v>
      </c>
      <c r="D11" s="742" t="s">
        <v>920</v>
      </c>
    </row>
    <row r="12" spans="1:4">
      <c r="A12" s="735" t="s">
        <v>305</v>
      </c>
      <c r="C12" s="735" t="s">
        <v>924</v>
      </c>
      <c r="D12" s="742" t="s">
        <v>938</v>
      </c>
    </row>
    <row r="13" spans="1:4">
      <c r="A13" s="735" t="s">
        <v>640</v>
      </c>
      <c r="C13" s="735" t="s">
        <v>924</v>
      </c>
      <c r="D13" s="742" t="s">
        <v>855</v>
      </c>
    </row>
    <row r="14" spans="1:4">
      <c r="A14" s="735" t="s">
        <v>914</v>
      </c>
      <c r="C14" s="735" t="s">
        <v>924</v>
      </c>
      <c r="D14" s="742" t="s">
        <v>943</v>
      </c>
    </row>
    <row r="15" spans="1:4">
      <c r="A15" s="735" t="s">
        <v>944</v>
      </c>
      <c r="C15" s="735" t="s">
        <v>924</v>
      </c>
      <c r="D15" s="742" t="s">
        <v>949</v>
      </c>
    </row>
    <row r="16" spans="1:4">
      <c r="A16" s="735" t="s">
        <v>952</v>
      </c>
      <c r="C16" s="735" t="s">
        <v>924</v>
      </c>
      <c r="D16" s="742" t="s">
        <v>865</v>
      </c>
    </row>
    <row r="17" spans="1:4">
      <c r="A17" s="735" t="s">
        <v>953</v>
      </c>
      <c r="C17" s="735" t="s">
        <v>924</v>
      </c>
      <c r="D17" s="742" t="s">
        <v>956</v>
      </c>
    </row>
    <row r="18" spans="1:4">
      <c r="A18" s="735" t="s">
        <v>960</v>
      </c>
      <c r="C18" s="735" t="s">
        <v>924</v>
      </c>
      <c r="D18" s="742" t="s">
        <v>835</v>
      </c>
    </row>
    <row r="19" spans="1:4">
      <c r="A19" s="735" t="s">
        <v>381</v>
      </c>
      <c r="C19" s="735" t="s">
        <v>924</v>
      </c>
      <c r="D19" s="742" t="s">
        <v>746</v>
      </c>
    </row>
    <row r="20" spans="1:4">
      <c r="A20" s="735" t="s">
        <v>964</v>
      </c>
      <c r="C20" s="735" t="s">
        <v>924</v>
      </c>
      <c r="D20" s="742" t="s">
        <v>966</v>
      </c>
    </row>
    <row r="21" spans="1:4">
      <c r="A21" s="735" t="s">
        <v>971</v>
      </c>
      <c r="C21" s="735" t="s">
        <v>924</v>
      </c>
      <c r="D21" s="742" t="s">
        <v>972</v>
      </c>
    </row>
    <row r="22" spans="1:4">
      <c r="A22" s="735" t="s">
        <v>974</v>
      </c>
      <c r="C22" s="735" t="s">
        <v>924</v>
      </c>
      <c r="D22" s="742" t="s">
        <v>664</v>
      </c>
    </row>
    <row r="23" spans="1:4">
      <c r="A23" s="735" t="s">
        <v>510</v>
      </c>
      <c r="C23" s="735" t="s">
        <v>924</v>
      </c>
      <c r="D23" s="742" t="s">
        <v>968</v>
      </c>
    </row>
    <row r="24" spans="1:4">
      <c r="A24" s="735" t="s">
        <v>836</v>
      </c>
      <c r="C24" s="735" t="s">
        <v>924</v>
      </c>
      <c r="D24" s="742" t="s">
        <v>530</v>
      </c>
    </row>
    <row r="25" spans="1:4">
      <c r="A25" s="735" t="s">
        <v>984</v>
      </c>
      <c r="C25" s="735" t="s">
        <v>924</v>
      </c>
      <c r="D25" s="742" t="s">
        <v>987</v>
      </c>
    </row>
    <row r="26" spans="1:4">
      <c r="A26" s="735" t="s">
        <v>592</v>
      </c>
      <c r="C26" s="735" t="s">
        <v>924</v>
      </c>
      <c r="D26" s="742" t="s">
        <v>735</v>
      </c>
    </row>
    <row r="27" spans="1:4">
      <c r="A27" s="735" t="s">
        <v>184</v>
      </c>
      <c r="C27" s="735" t="s">
        <v>924</v>
      </c>
      <c r="D27" s="742" t="s">
        <v>990</v>
      </c>
    </row>
    <row r="28" spans="1:4">
      <c r="A28" s="735" t="s">
        <v>992</v>
      </c>
      <c r="C28" s="735" t="s">
        <v>924</v>
      </c>
      <c r="D28" s="742" t="s">
        <v>255</v>
      </c>
    </row>
    <row r="29" spans="1:4">
      <c r="A29" s="735" t="s">
        <v>910</v>
      </c>
      <c r="C29" s="735" t="s">
        <v>924</v>
      </c>
      <c r="D29" s="742" t="s">
        <v>981</v>
      </c>
    </row>
    <row r="30" spans="1:4">
      <c r="A30" s="735" t="s">
        <v>541</v>
      </c>
      <c r="C30" s="735" t="s">
        <v>924</v>
      </c>
      <c r="D30" s="742" t="s">
        <v>995</v>
      </c>
    </row>
    <row r="31" spans="1:4">
      <c r="A31" s="735" t="s">
        <v>986</v>
      </c>
      <c r="C31" s="735" t="s">
        <v>924</v>
      </c>
      <c r="D31" s="742" t="s">
        <v>366</v>
      </c>
    </row>
    <row r="32" spans="1:4">
      <c r="A32" s="735" t="s">
        <v>363</v>
      </c>
      <c r="C32" s="735" t="s">
        <v>924</v>
      </c>
      <c r="D32" s="742" t="s">
        <v>996</v>
      </c>
    </row>
    <row r="33" spans="1:4">
      <c r="A33" s="735" t="s">
        <v>427</v>
      </c>
      <c r="C33" s="735" t="s">
        <v>924</v>
      </c>
      <c r="D33" s="742" t="s">
        <v>997</v>
      </c>
    </row>
    <row r="34" spans="1:4">
      <c r="A34" s="735" t="s">
        <v>658</v>
      </c>
      <c r="C34" s="735" t="s">
        <v>924</v>
      </c>
      <c r="D34" s="742" t="s">
        <v>1000</v>
      </c>
    </row>
    <row r="35" spans="1:4">
      <c r="A35" s="735" t="s">
        <v>251</v>
      </c>
      <c r="C35" s="735" t="s">
        <v>924</v>
      </c>
      <c r="D35" s="742" t="s">
        <v>120</v>
      </c>
    </row>
    <row r="36" spans="1:4">
      <c r="A36" s="735" t="s">
        <v>819</v>
      </c>
      <c r="C36" s="735" t="s">
        <v>924</v>
      </c>
      <c r="D36" s="742" t="s">
        <v>854</v>
      </c>
    </row>
    <row r="37" spans="1:4">
      <c r="A37" s="735" t="s">
        <v>1001</v>
      </c>
      <c r="C37" s="735" t="s">
        <v>924</v>
      </c>
      <c r="D37" s="742" t="s">
        <v>1006</v>
      </c>
    </row>
    <row r="38" spans="1:4">
      <c r="A38" s="735" t="s">
        <v>1009</v>
      </c>
      <c r="C38" s="735" t="s">
        <v>924</v>
      </c>
      <c r="D38" s="742" t="s">
        <v>1013</v>
      </c>
    </row>
    <row r="39" spans="1:4">
      <c r="A39" s="735" t="s">
        <v>252</v>
      </c>
      <c r="C39" s="735" t="s">
        <v>924</v>
      </c>
      <c r="D39" s="742" t="s">
        <v>291</v>
      </c>
    </row>
    <row r="40" spans="1:4">
      <c r="A40" s="735" t="s">
        <v>1015</v>
      </c>
      <c r="C40" s="735" t="s">
        <v>924</v>
      </c>
      <c r="D40" s="742" t="s">
        <v>859</v>
      </c>
    </row>
    <row r="41" spans="1:4">
      <c r="A41" s="735" t="s">
        <v>154</v>
      </c>
      <c r="C41" s="735" t="s">
        <v>924</v>
      </c>
      <c r="D41" s="742" t="s">
        <v>1017</v>
      </c>
    </row>
    <row r="42" spans="1:4">
      <c r="A42" s="735" t="s">
        <v>443</v>
      </c>
      <c r="C42" s="735" t="s">
        <v>924</v>
      </c>
      <c r="D42" s="742" t="s">
        <v>1019</v>
      </c>
    </row>
    <row r="43" spans="1:4">
      <c r="A43" s="735" t="s">
        <v>1020</v>
      </c>
      <c r="C43" s="735" t="s">
        <v>924</v>
      </c>
      <c r="D43" s="742" t="s">
        <v>641</v>
      </c>
    </row>
    <row r="44" spans="1:4">
      <c r="A44" s="735" t="s">
        <v>505</v>
      </c>
      <c r="C44" s="735" t="s">
        <v>924</v>
      </c>
      <c r="D44" s="742" t="s">
        <v>570</v>
      </c>
    </row>
    <row r="45" spans="1:4">
      <c r="A45" s="735" t="s">
        <v>1022</v>
      </c>
      <c r="C45" s="735" t="s">
        <v>924</v>
      </c>
      <c r="D45" s="742" t="s">
        <v>1023</v>
      </c>
    </row>
    <row r="46" spans="1:4">
      <c r="A46" s="735" t="s">
        <v>955</v>
      </c>
      <c r="C46" s="735" t="s">
        <v>924</v>
      </c>
      <c r="D46" s="742" t="s">
        <v>1025</v>
      </c>
    </row>
    <row r="47" spans="1:4">
      <c r="A47" s="735" t="s">
        <v>1011</v>
      </c>
      <c r="C47" s="735" t="s">
        <v>924</v>
      </c>
      <c r="D47" s="742" t="s">
        <v>930</v>
      </c>
    </row>
    <row r="48" spans="1:4">
      <c r="A48" s="735" t="s">
        <v>1026</v>
      </c>
      <c r="C48" s="735" t="s">
        <v>924</v>
      </c>
      <c r="D48" s="742" t="s">
        <v>879</v>
      </c>
    </row>
    <row r="49" spans="1:4" ht="13.8">
      <c r="A49" s="739" t="s">
        <v>697</v>
      </c>
      <c r="C49" s="735" t="s">
        <v>924</v>
      </c>
      <c r="D49" s="742" t="s">
        <v>1027</v>
      </c>
    </row>
    <row r="50" spans="1:4">
      <c r="C50" s="735" t="s">
        <v>924</v>
      </c>
      <c r="D50" s="742" t="s">
        <v>1028</v>
      </c>
    </row>
    <row r="51" spans="1:4">
      <c r="C51" s="735" t="s">
        <v>924</v>
      </c>
      <c r="D51" s="742" t="s">
        <v>778</v>
      </c>
    </row>
    <row r="52" spans="1:4">
      <c r="C52" s="735" t="s">
        <v>924</v>
      </c>
      <c r="D52" s="742" t="s">
        <v>725</v>
      </c>
    </row>
    <row r="53" spans="1:4">
      <c r="C53" s="735" t="s">
        <v>924</v>
      </c>
      <c r="D53" s="742" t="s">
        <v>585</v>
      </c>
    </row>
    <row r="54" spans="1:4">
      <c r="C54" s="735" t="s">
        <v>924</v>
      </c>
      <c r="D54" s="742" t="s">
        <v>488</v>
      </c>
    </row>
    <row r="55" spans="1:4">
      <c r="C55" s="735" t="s">
        <v>924</v>
      </c>
      <c r="D55" s="742" t="s">
        <v>1030</v>
      </c>
    </row>
    <row r="56" spans="1:4">
      <c r="C56" s="735" t="s">
        <v>924</v>
      </c>
      <c r="D56" s="742" t="s">
        <v>899</v>
      </c>
    </row>
    <row r="57" spans="1:4">
      <c r="C57" s="735" t="s">
        <v>924</v>
      </c>
      <c r="D57" s="742" t="s">
        <v>861</v>
      </c>
    </row>
    <row r="58" spans="1:4">
      <c r="C58" s="735" t="s">
        <v>924</v>
      </c>
      <c r="D58" s="742" t="s">
        <v>283</v>
      </c>
    </row>
    <row r="59" spans="1:4">
      <c r="C59" s="735" t="s">
        <v>924</v>
      </c>
      <c r="D59" s="742" t="s">
        <v>521</v>
      </c>
    </row>
    <row r="60" spans="1:4">
      <c r="C60" s="735" t="s">
        <v>924</v>
      </c>
      <c r="D60" s="742" t="s">
        <v>1032</v>
      </c>
    </row>
    <row r="61" spans="1:4">
      <c r="C61" s="735" t="s">
        <v>924</v>
      </c>
      <c r="D61" s="742" t="s">
        <v>165</v>
      </c>
    </row>
    <row r="62" spans="1:4">
      <c r="C62" s="735" t="s">
        <v>924</v>
      </c>
      <c r="D62" s="742" t="s">
        <v>1033</v>
      </c>
    </row>
    <row r="63" spans="1:4">
      <c r="C63" s="735" t="s">
        <v>924</v>
      </c>
      <c r="D63" s="742" t="s">
        <v>501</v>
      </c>
    </row>
    <row r="64" spans="1:4">
      <c r="C64" s="735" t="s">
        <v>924</v>
      </c>
      <c r="D64" s="742" t="s">
        <v>10</v>
      </c>
    </row>
    <row r="65" spans="3:4">
      <c r="C65" s="735" t="s">
        <v>924</v>
      </c>
      <c r="D65" s="742" t="s">
        <v>1035</v>
      </c>
    </row>
    <row r="66" spans="3:4">
      <c r="C66" s="735" t="s">
        <v>924</v>
      </c>
      <c r="D66" s="742" t="s">
        <v>1038</v>
      </c>
    </row>
    <row r="67" spans="3:4">
      <c r="C67" s="735" t="s">
        <v>924</v>
      </c>
      <c r="D67" s="742" t="s">
        <v>858</v>
      </c>
    </row>
    <row r="68" spans="3:4">
      <c r="C68" s="735" t="s">
        <v>924</v>
      </c>
      <c r="D68" s="742" t="s">
        <v>1039</v>
      </c>
    </row>
    <row r="69" spans="3:4">
      <c r="C69" s="735" t="s">
        <v>924</v>
      </c>
      <c r="D69" s="742" t="s">
        <v>1042</v>
      </c>
    </row>
    <row r="70" spans="3:4">
      <c r="C70" s="735" t="s">
        <v>924</v>
      </c>
      <c r="D70" s="742" t="s">
        <v>630</v>
      </c>
    </row>
    <row r="71" spans="3:4">
      <c r="C71" s="735" t="s">
        <v>924</v>
      </c>
      <c r="D71" s="742" t="s">
        <v>27</v>
      </c>
    </row>
    <row r="72" spans="3:4">
      <c r="C72" s="735" t="s">
        <v>924</v>
      </c>
      <c r="D72" s="742" t="s">
        <v>263</v>
      </c>
    </row>
    <row r="73" spans="3:4">
      <c r="C73" s="735" t="s">
        <v>924</v>
      </c>
      <c r="D73" s="742" t="s">
        <v>831</v>
      </c>
    </row>
    <row r="74" spans="3:4">
      <c r="C74" s="735" t="s">
        <v>924</v>
      </c>
      <c r="D74" s="742" t="s">
        <v>1043</v>
      </c>
    </row>
    <row r="75" spans="3:4">
      <c r="C75" s="735" t="s">
        <v>924</v>
      </c>
      <c r="D75" s="742" t="s">
        <v>754</v>
      </c>
    </row>
    <row r="76" spans="3:4">
      <c r="C76" s="735" t="s">
        <v>924</v>
      </c>
      <c r="D76" s="742" t="s">
        <v>1045</v>
      </c>
    </row>
    <row r="77" spans="3:4">
      <c r="C77" s="735" t="s">
        <v>924</v>
      </c>
      <c r="D77" s="742" t="s">
        <v>931</v>
      </c>
    </row>
    <row r="78" spans="3:4">
      <c r="C78" s="735" t="s">
        <v>924</v>
      </c>
      <c r="D78" s="742" t="s">
        <v>532</v>
      </c>
    </row>
    <row r="79" spans="3:4">
      <c r="C79" s="735" t="s">
        <v>924</v>
      </c>
      <c r="D79" s="742" t="s">
        <v>368</v>
      </c>
    </row>
    <row r="80" spans="3:4">
      <c r="C80" s="735" t="s">
        <v>924</v>
      </c>
      <c r="D80" s="742" t="s">
        <v>173</v>
      </c>
    </row>
    <row r="81" spans="3:4">
      <c r="C81" s="735" t="s">
        <v>924</v>
      </c>
      <c r="D81" s="742" t="s">
        <v>1047</v>
      </c>
    </row>
    <row r="82" spans="3:4">
      <c r="C82" s="735" t="s">
        <v>924</v>
      </c>
      <c r="D82" s="742" t="s">
        <v>1049</v>
      </c>
    </row>
    <row r="83" spans="3:4">
      <c r="C83" s="735" t="s">
        <v>924</v>
      </c>
      <c r="D83" s="742" t="s">
        <v>611</v>
      </c>
    </row>
    <row r="84" spans="3:4">
      <c r="C84" s="735" t="s">
        <v>924</v>
      </c>
      <c r="D84" s="742" t="s">
        <v>1051</v>
      </c>
    </row>
    <row r="85" spans="3:4">
      <c r="C85" s="735" t="s">
        <v>924</v>
      </c>
      <c r="D85" s="742" t="s">
        <v>644</v>
      </c>
    </row>
    <row r="86" spans="3:4">
      <c r="C86" s="735" t="s">
        <v>924</v>
      </c>
      <c r="D86" s="742" t="s">
        <v>1054</v>
      </c>
    </row>
    <row r="87" spans="3:4">
      <c r="C87" s="735" t="s">
        <v>924</v>
      </c>
      <c r="D87" s="742" t="s">
        <v>412</v>
      </c>
    </row>
    <row r="88" spans="3:4">
      <c r="C88" s="735" t="s">
        <v>924</v>
      </c>
      <c r="D88" s="742" t="s">
        <v>751</v>
      </c>
    </row>
    <row r="89" spans="3:4">
      <c r="C89" s="735" t="s">
        <v>924</v>
      </c>
      <c r="D89" s="742" t="s">
        <v>95</v>
      </c>
    </row>
    <row r="90" spans="3:4">
      <c r="C90" s="735" t="s">
        <v>924</v>
      </c>
      <c r="D90" s="742" t="s">
        <v>351</v>
      </c>
    </row>
    <row r="91" spans="3:4">
      <c r="C91" s="735" t="s">
        <v>924</v>
      </c>
      <c r="D91" s="742" t="s">
        <v>224</v>
      </c>
    </row>
    <row r="92" spans="3:4">
      <c r="C92" s="735" t="s">
        <v>924</v>
      </c>
      <c r="D92" s="742" t="s">
        <v>736</v>
      </c>
    </row>
    <row r="93" spans="3:4">
      <c r="C93" s="735" t="s">
        <v>924</v>
      </c>
      <c r="D93" s="742" t="s">
        <v>758</v>
      </c>
    </row>
    <row r="94" spans="3:4">
      <c r="C94" s="735" t="s">
        <v>924</v>
      </c>
      <c r="D94" s="742" t="s">
        <v>1055</v>
      </c>
    </row>
    <row r="95" spans="3:4">
      <c r="C95" s="735" t="s">
        <v>924</v>
      </c>
      <c r="D95" s="742" t="s">
        <v>11</v>
      </c>
    </row>
    <row r="96" spans="3:4">
      <c r="C96" s="735" t="s">
        <v>924</v>
      </c>
      <c r="D96" s="742" t="s">
        <v>1057</v>
      </c>
    </row>
    <row r="97" spans="3:4">
      <c r="C97" s="735" t="s">
        <v>924</v>
      </c>
      <c r="D97" s="742" t="s">
        <v>1060</v>
      </c>
    </row>
    <row r="98" spans="3:4">
      <c r="C98" s="735" t="s">
        <v>924</v>
      </c>
      <c r="D98" s="742" t="s">
        <v>763</v>
      </c>
    </row>
    <row r="99" spans="3:4">
      <c r="C99" s="735" t="s">
        <v>924</v>
      </c>
      <c r="D99" s="742" t="s">
        <v>1061</v>
      </c>
    </row>
    <row r="100" spans="3:4">
      <c r="C100" s="735" t="s">
        <v>924</v>
      </c>
      <c r="D100" s="742" t="s">
        <v>1062</v>
      </c>
    </row>
    <row r="101" spans="3:4">
      <c r="C101" s="735" t="s">
        <v>924</v>
      </c>
      <c r="D101" s="742" t="s">
        <v>1064</v>
      </c>
    </row>
    <row r="102" spans="3:4">
      <c r="C102" s="735" t="s">
        <v>924</v>
      </c>
      <c r="D102" s="742" t="s">
        <v>1041</v>
      </c>
    </row>
    <row r="103" spans="3:4">
      <c r="C103" s="735" t="s">
        <v>924</v>
      </c>
      <c r="D103" s="742" t="s">
        <v>1065</v>
      </c>
    </row>
    <row r="104" spans="3:4">
      <c r="C104" s="735" t="s">
        <v>924</v>
      </c>
      <c r="D104" s="742" t="s">
        <v>1068</v>
      </c>
    </row>
    <row r="105" spans="3:4">
      <c r="C105" s="735" t="s">
        <v>924</v>
      </c>
      <c r="D105" s="742" t="s">
        <v>1071</v>
      </c>
    </row>
    <row r="106" spans="3:4">
      <c r="C106" s="735" t="s">
        <v>924</v>
      </c>
      <c r="D106" s="742" t="s">
        <v>25</v>
      </c>
    </row>
    <row r="107" spans="3:4">
      <c r="C107" s="735" t="s">
        <v>924</v>
      </c>
      <c r="D107" s="742" t="s">
        <v>1073</v>
      </c>
    </row>
    <row r="108" spans="3:4">
      <c r="C108" s="735" t="s">
        <v>924</v>
      </c>
      <c r="D108" s="742" t="s">
        <v>53</v>
      </c>
    </row>
    <row r="109" spans="3:4">
      <c r="C109" s="735" t="s">
        <v>924</v>
      </c>
      <c r="D109" s="742" t="s">
        <v>277</v>
      </c>
    </row>
    <row r="110" spans="3:4">
      <c r="C110" s="735" t="s">
        <v>924</v>
      </c>
      <c r="D110" s="742" t="s">
        <v>1076</v>
      </c>
    </row>
    <row r="111" spans="3:4">
      <c r="C111" s="735" t="s">
        <v>924</v>
      </c>
      <c r="D111" s="742" t="s">
        <v>170</v>
      </c>
    </row>
    <row r="112" spans="3:4">
      <c r="C112" s="735" t="s">
        <v>924</v>
      </c>
      <c r="D112" s="742" t="s">
        <v>67</v>
      </c>
    </row>
    <row r="113" spans="3:4">
      <c r="C113" s="735" t="s">
        <v>924</v>
      </c>
      <c r="D113" s="742" t="s">
        <v>1077</v>
      </c>
    </row>
    <row r="114" spans="3:4">
      <c r="C114" s="735" t="s">
        <v>924</v>
      </c>
      <c r="D114" s="742" t="s">
        <v>1078</v>
      </c>
    </row>
    <row r="115" spans="3:4">
      <c r="C115" s="735" t="s">
        <v>924</v>
      </c>
      <c r="D115" s="742" t="s">
        <v>1080</v>
      </c>
    </row>
    <row r="116" spans="3:4">
      <c r="C116" s="735" t="s">
        <v>924</v>
      </c>
      <c r="D116" s="742" t="s">
        <v>1083</v>
      </c>
    </row>
    <row r="117" spans="3:4">
      <c r="C117" s="735" t="s">
        <v>924</v>
      </c>
      <c r="D117" s="742" t="s">
        <v>771</v>
      </c>
    </row>
    <row r="118" spans="3:4">
      <c r="C118" s="735" t="s">
        <v>924</v>
      </c>
      <c r="D118" s="742" t="s">
        <v>1086</v>
      </c>
    </row>
    <row r="119" spans="3:4">
      <c r="C119" s="735" t="s">
        <v>924</v>
      </c>
      <c r="D119" s="742" t="s">
        <v>1088</v>
      </c>
    </row>
    <row r="120" spans="3:4">
      <c r="C120" s="735" t="s">
        <v>924</v>
      </c>
      <c r="D120" s="742" t="s">
        <v>302</v>
      </c>
    </row>
    <row r="121" spans="3:4">
      <c r="C121" s="735" t="s">
        <v>924</v>
      </c>
      <c r="D121" s="742" t="s">
        <v>935</v>
      </c>
    </row>
    <row r="122" spans="3:4">
      <c r="C122" s="735" t="s">
        <v>924</v>
      </c>
      <c r="D122" s="742" t="s">
        <v>847</v>
      </c>
    </row>
    <row r="123" spans="3:4">
      <c r="C123" s="735" t="s">
        <v>924</v>
      </c>
      <c r="D123" s="742" t="s">
        <v>913</v>
      </c>
    </row>
    <row r="124" spans="3:4">
      <c r="C124" s="735" t="s">
        <v>924</v>
      </c>
      <c r="D124" s="742" t="s">
        <v>1085</v>
      </c>
    </row>
    <row r="125" spans="3:4">
      <c r="C125" s="735" t="s">
        <v>924</v>
      </c>
      <c r="D125" s="742" t="s">
        <v>1089</v>
      </c>
    </row>
    <row r="126" spans="3:4">
      <c r="C126" s="735" t="s">
        <v>924</v>
      </c>
      <c r="D126" s="742" t="s">
        <v>1091</v>
      </c>
    </row>
    <row r="127" spans="3:4">
      <c r="C127" s="735" t="s">
        <v>924</v>
      </c>
      <c r="D127" s="742" t="s">
        <v>361</v>
      </c>
    </row>
    <row r="128" spans="3:4">
      <c r="C128" s="735" t="s">
        <v>924</v>
      </c>
      <c r="D128" s="742" t="s">
        <v>327</v>
      </c>
    </row>
    <row r="129" spans="3:4">
      <c r="C129" s="735" t="s">
        <v>924</v>
      </c>
      <c r="D129" s="742" t="s">
        <v>445</v>
      </c>
    </row>
    <row r="130" spans="3:4">
      <c r="C130" s="735" t="s">
        <v>924</v>
      </c>
      <c r="D130" s="742" t="s">
        <v>1096</v>
      </c>
    </row>
    <row r="131" spans="3:4">
      <c r="C131" s="735" t="s">
        <v>924</v>
      </c>
      <c r="D131" s="742" t="s">
        <v>1098</v>
      </c>
    </row>
    <row r="132" spans="3:4">
      <c r="C132" s="735" t="s">
        <v>924</v>
      </c>
      <c r="D132" s="742" t="s">
        <v>1099</v>
      </c>
    </row>
    <row r="133" spans="3:4">
      <c r="C133" s="735" t="s">
        <v>924</v>
      </c>
      <c r="D133" s="742" t="s">
        <v>1101</v>
      </c>
    </row>
    <row r="134" spans="3:4">
      <c r="C134" s="735" t="s">
        <v>924</v>
      </c>
      <c r="D134" s="742" t="s">
        <v>813</v>
      </c>
    </row>
    <row r="135" spans="3:4">
      <c r="C135" s="735" t="s">
        <v>924</v>
      </c>
      <c r="D135" s="742" t="s">
        <v>1102</v>
      </c>
    </row>
    <row r="136" spans="3:4">
      <c r="C136" s="735" t="s">
        <v>924</v>
      </c>
      <c r="D136" s="742" t="s">
        <v>1014</v>
      </c>
    </row>
    <row r="137" spans="3:4">
      <c r="C137" s="735" t="s">
        <v>924</v>
      </c>
      <c r="D137" s="742" t="s">
        <v>993</v>
      </c>
    </row>
    <row r="138" spans="3:4">
      <c r="C138" s="735" t="s">
        <v>924</v>
      </c>
      <c r="D138" s="742" t="s">
        <v>867</v>
      </c>
    </row>
    <row r="139" spans="3:4">
      <c r="C139" s="735" t="s">
        <v>924</v>
      </c>
      <c r="D139" s="742" t="s">
        <v>442</v>
      </c>
    </row>
    <row r="140" spans="3:4">
      <c r="C140" s="735" t="s">
        <v>924</v>
      </c>
      <c r="D140" s="742" t="s">
        <v>109</v>
      </c>
    </row>
    <row r="141" spans="3:4">
      <c r="C141" s="735" t="s">
        <v>924</v>
      </c>
      <c r="D141" s="742" t="s">
        <v>127</v>
      </c>
    </row>
    <row r="142" spans="3:4">
      <c r="C142" s="735" t="s">
        <v>924</v>
      </c>
      <c r="D142" s="742" t="s">
        <v>290</v>
      </c>
    </row>
    <row r="143" spans="3:4">
      <c r="C143" s="735" t="s">
        <v>924</v>
      </c>
      <c r="D143" s="742" t="s">
        <v>1104</v>
      </c>
    </row>
    <row r="144" spans="3:4">
      <c r="C144" s="735" t="s">
        <v>924</v>
      </c>
      <c r="D144" s="742" t="s">
        <v>1108</v>
      </c>
    </row>
    <row r="145" spans="3:4">
      <c r="C145" s="735" t="s">
        <v>924</v>
      </c>
      <c r="D145" s="742" t="s">
        <v>140</v>
      </c>
    </row>
    <row r="146" spans="3:4">
      <c r="C146" s="735" t="s">
        <v>924</v>
      </c>
      <c r="D146" s="742" t="s">
        <v>603</v>
      </c>
    </row>
    <row r="147" spans="3:4">
      <c r="C147" s="735" t="s">
        <v>924</v>
      </c>
      <c r="D147" s="742" t="s">
        <v>47</v>
      </c>
    </row>
    <row r="148" spans="3:4">
      <c r="C148" s="735" t="s">
        <v>924</v>
      </c>
      <c r="D148" s="742" t="s">
        <v>1111</v>
      </c>
    </row>
    <row r="149" spans="3:4">
      <c r="C149" s="735" t="s">
        <v>924</v>
      </c>
      <c r="D149" s="742" t="s">
        <v>342</v>
      </c>
    </row>
    <row r="150" spans="3:4">
      <c r="C150" s="735" t="s">
        <v>924</v>
      </c>
      <c r="D150" s="742" t="s">
        <v>223</v>
      </c>
    </row>
    <row r="151" spans="3:4">
      <c r="C151" s="735" t="s">
        <v>924</v>
      </c>
      <c r="D151" s="742" t="s">
        <v>1116</v>
      </c>
    </row>
    <row r="152" spans="3:4">
      <c r="C152" s="735" t="s">
        <v>924</v>
      </c>
      <c r="D152" s="742" t="s">
        <v>482</v>
      </c>
    </row>
    <row r="153" spans="3:4">
      <c r="C153" s="735" t="s">
        <v>924</v>
      </c>
      <c r="D153" s="742" t="s">
        <v>34</v>
      </c>
    </row>
    <row r="154" spans="3:4">
      <c r="C154" s="735" t="s">
        <v>924</v>
      </c>
      <c r="D154" s="742" t="s">
        <v>901</v>
      </c>
    </row>
    <row r="155" spans="3:4">
      <c r="C155" s="735" t="s">
        <v>924</v>
      </c>
      <c r="D155" s="742" t="s">
        <v>1117</v>
      </c>
    </row>
    <row r="156" spans="3:4">
      <c r="C156" s="735" t="s">
        <v>924</v>
      </c>
      <c r="D156" s="742" t="s">
        <v>1118</v>
      </c>
    </row>
    <row r="157" spans="3:4">
      <c r="C157" s="735" t="s">
        <v>924</v>
      </c>
      <c r="D157" s="742" t="s">
        <v>1119</v>
      </c>
    </row>
    <row r="158" spans="3:4">
      <c r="C158" s="735" t="s">
        <v>924</v>
      </c>
      <c r="D158" s="742" t="s">
        <v>1120</v>
      </c>
    </row>
    <row r="159" spans="3:4">
      <c r="C159" s="735" t="s">
        <v>924</v>
      </c>
      <c r="D159" s="742" t="s">
        <v>1122</v>
      </c>
    </row>
    <row r="160" spans="3:4">
      <c r="C160" s="735" t="s">
        <v>924</v>
      </c>
      <c r="D160" s="742" t="s">
        <v>700</v>
      </c>
    </row>
    <row r="161" spans="3:4">
      <c r="C161" s="735" t="s">
        <v>924</v>
      </c>
      <c r="D161" s="742" t="s">
        <v>1124</v>
      </c>
    </row>
    <row r="162" spans="3:4">
      <c r="C162" s="735" t="s">
        <v>924</v>
      </c>
      <c r="D162" s="742" t="s">
        <v>922</v>
      </c>
    </row>
    <row r="163" spans="3:4">
      <c r="C163" s="735" t="s">
        <v>924</v>
      </c>
      <c r="D163" s="742" t="s">
        <v>1128</v>
      </c>
    </row>
    <row r="164" spans="3:4">
      <c r="C164" s="735" t="s">
        <v>924</v>
      </c>
      <c r="D164" s="742" t="s">
        <v>1129</v>
      </c>
    </row>
    <row r="165" spans="3:4">
      <c r="C165" s="735" t="s">
        <v>924</v>
      </c>
      <c r="D165" s="742" t="s">
        <v>1130</v>
      </c>
    </row>
    <row r="166" spans="3:4">
      <c r="C166" s="735" t="s">
        <v>924</v>
      </c>
      <c r="D166" s="742" t="s">
        <v>1131</v>
      </c>
    </row>
    <row r="167" spans="3:4">
      <c r="C167" s="735" t="s">
        <v>924</v>
      </c>
      <c r="D167" s="742" t="s">
        <v>1132</v>
      </c>
    </row>
    <row r="168" spans="3:4">
      <c r="C168" s="735" t="s">
        <v>924</v>
      </c>
      <c r="D168" s="742" t="s">
        <v>1133</v>
      </c>
    </row>
    <row r="169" spans="3:4">
      <c r="C169" s="735" t="s">
        <v>924</v>
      </c>
      <c r="D169" s="742" t="s">
        <v>1136</v>
      </c>
    </row>
    <row r="170" spans="3:4">
      <c r="C170" s="735" t="s">
        <v>924</v>
      </c>
      <c r="D170" s="742" t="s">
        <v>1139</v>
      </c>
    </row>
    <row r="171" spans="3:4">
      <c r="C171" s="735" t="s">
        <v>924</v>
      </c>
      <c r="D171" s="742" t="s">
        <v>1140</v>
      </c>
    </row>
    <row r="172" spans="3:4">
      <c r="C172" s="735" t="s">
        <v>924</v>
      </c>
      <c r="D172" s="742" t="s">
        <v>1142</v>
      </c>
    </row>
    <row r="173" spans="3:4">
      <c r="C173" s="735" t="s">
        <v>924</v>
      </c>
      <c r="D173" s="742" t="s">
        <v>1143</v>
      </c>
    </row>
    <row r="174" spans="3:4">
      <c r="C174" s="735" t="s">
        <v>924</v>
      </c>
      <c r="D174" s="742" t="s">
        <v>1145</v>
      </c>
    </row>
    <row r="175" spans="3:4">
      <c r="C175" s="735" t="s">
        <v>924</v>
      </c>
      <c r="D175" s="742" t="s">
        <v>271</v>
      </c>
    </row>
    <row r="176" spans="3:4">
      <c r="C176" s="735" t="s">
        <v>924</v>
      </c>
      <c r="D176" s="742" t="s">
        <v>622</v>
      </c>
    </row>
    <row r="177" spans="3:4">
      <c r="C177" s="735" t="s">
        <v>924</v>
      </c>
      <c r="D177" s="742" t="s">
        <v>1094</v>
      </c>
    </row>
    <row r="178" spans="3:4">
      <c r="C178" s="735" t="s">
        <v>924</v>
      </c>
      <c r="D178" s="742" t="s">
        <v>84</v>
      </c>
    </row>
    <row r="179" spans="3:4">
      <c r="C179" s="735" t="s">
        <v>924</v>
      </c>
      <c r="D179" s="742" t="s">
        <v>770</v>
      </c>
    </row>
    <row r="180" spans="3:4">
      <c r="C180" s="735" t="s">
        <v>924</v>
      </c>
      <c r="D180" s="742" t="s">
        <v>1146</v>
      </c>
    </row>
    <row r="181" spans="3:4">
      <c r="C181" s="735" t="s">
        <v>924</v>
      </c>
      <c r="D181" s="742" t="s">
        <v>1147</v>
      </c>
    </row>
    <row r="182" spans="3:4">
      <c r="C182" s="735" t="s">
        <v>924</v>
      </c>
      <c r="D182" s="742" t="s">
        <v>1148</v>
      </c>
    </row>
    <row r="183" spans="3:4">
      <c r="C183" s="735" t="s">
        <v>924</v>
      </c>
      <c r="D183" s="742" t="s">
        <v>1039</v>
      </c>
    </row>
    <row r="184" spans="3:4">
      <c r="C184" s="735" t="s">
        <v>924</v>
      </c>
      <c r="D184" s="742" t="s">
        <v>1153</v>
      </c>
    </row>
    <row r="185" spans="3:4">
      <c r="C185" s="735" t="s">
        <v>924</v>
      </c>
      <c r="D185" s="742" t="s">
        <v>1155</v>
      </c>
    </row>
    <row r="186" spans="3:4">
      <c r="C186" s="735" t="s">
        <v>924</v>
      </c>
      <c r="D186" s="742" t="s">
        <v>844</v>
      </c>
    </row>
    <row r="187" spans="3:4">
      <c r="C187" s="735" t="s">
        <v>924</v>
      </c>
      <c r="D187" s="742" t="s">
        <v>1158</v>
      </c>
    </row>
    <row r="188" spans="3:4">
      <c r="C188" s="735" t="s">
        <v>557</v>
      </c>
      <c r="D188" s="742" t="s">
        <v>219</v>
      </c>
    </row>
    <row r="189" spans="3:4">
      <c r="C189" s="735" t="s">
        <v>557</v>
      </c>
      <c r="D189" s="742" t="s">
        <v>1160</v>
      </c>
    </row>
    <row r="190" spans="3:4">
      <c r="C190" s="735" t="s">
        <v>557</v>
      </c>
      <c r="D190" s="742" t="s">
        <v>435</v>
      </c>
    </row>
    <row r="191" spans="3:4">
      <c r="C191" s="735" t="s">
        <v>557</v>
      </c>
      <c r="D191" s="742" t="s">
        <v>1163</v>
      </c>
    </row>
    <row r="192" spans="3:4">
      <c r="C192" s="735" t="s">
        <v>557</v>
      </c>
      <c r="D192" s="742" t="s">
        <v>422</v>
      </c>
    </row>
    <row r="193" spans="3:4">
      <c r="C193" s="735" t="s">
        <v>557</v>
      </c>
      <c r="D193" s="742" t="s">
        <v>1164</v>
      </c>
    </row>
    <row r="194" spans="3:4">
      <c r="C194" s="735" t="s">
        <v>557</v>
      </c>
      <c r="D194" s="742" t="s">
        <v>594</v>
      </c>
    </row>
    <row r="195" spans="3:4">
      <c r="C195" s="735" t="s">
        <v>557</v>
      </c>
      <c r="D195" s="742" t="s">
        <v>860</v>
      </c>
    </row>
    <row r="196" spans="3:4">
      <c r="C196" s="735" t="s">
        <v>557</v>
      </c>
      <c r="D196" s="742" t="s">
        <v>1166</v>
      </c>
    </row>
    <row r="197" spans="3:4">
      <c r="C197" s="735" t="s">
        <v>557</v>
      </c>
      <c r="D197" s="742" t="s">
        <v>1159</v>
      </c>
    </row>
    <row r="198" spans="3:4">
      <c r="C198" s="735" t="s">
        <v>557</v>
      </c>
      <c r="D198" s="742" t="s">
        <v>1167</v>
      </c>
    </row>
    <row r="199" spans="3:4">
      <c r="C199" s="735" t="s">
        <v>557</v>
      </c>
      <c r="D199" s="742" t="s">
        <v>875</v>
      </c>
    </row>
    <row r="200" spans="3:4">
      <c r="C200" s="735" t="s">
        <v>557</v>
      </c>
      <c r="D200" s="742" t="s">
        <v>954</v>
      </c>
    </row>
    <row r="201" spans="3:4">
      <c r="C201" s="735" t="s">
        <v>557</v>
      </c>
      <c r="D201" s="742" t="s">
        <v>1169</v>
      </c>
    </row>
    <row r="202" spans="3:4">
      <c r="C202" s="735" t="s">
        <v>557</v>
      </c>
      <c r="D202" s="742" t="s">
        <v>1172</v>
      </c>
    </row>
    <row r="203" spans="3:4">
      <c r="C203" s="735" t="s">
        <v>557</v>
      </c>
      <c r="D203" s="742" t="s">
        <v>1175</v>
      </c>
    </row>
    <row r="204" spans="3:4">
      <c r="C204" s="735" t="s">
        <v>557</v>
      </c>
      <c r="D204" s="742" t="s">
        <v>890</v>
      </c>
    </row>
    <row r="205" spans="3:4">
      <c r="C205" s="735" t="s">
        <v>557</v>
      </c>
      <c r="D205" s="742" t="s">
        <v>558</v>
      </c>
    </row>
    <row r="206" spans="3:4">
      <c r="C206" s="735" t="s">
        <v>557</v>
      </c>
      <c r="D206" s="742" t="s">
        <v>1050</v>
      </c>
    </row>
    <row r="207" spans="3:4">
      <c r="C207" s="735" t="s">
        <v>557</v>
      </c>
      <c r="D207" s="742" t="s">
        <v>1107</v>
      </c>
    </row>
    <row r="208" spans="3:4">
      <c r="C208" s="735" t="s">
        <v>557</v>
      </c>
      <c r="D208" s="742" t="s">
        <v>1176</v>
      </c>
    </row>
    <row r="209" spans="3:4">
      <c r="C209" s="735" t="s">
        <v>557</v>
      </c>
      <c r="D209" s="742" t="s">
        <v>93</v>
      </c>
    </row>
    <row r="210" spans="3:4">
      <c r="C210" s="735" t="s">
        <v>557</v>
      </c>
      <c r="D210" s="742" t="s">
        <v>1177</v>
      </c>
    </row>
    <row r="211" spans="3:4">
      <c r="C211" s="735" t="s">
        <v>557</v>
      </c>
      <c r="D211" s="742" t="s">
        <v>807</v>
      </c>
    </row>
    <row r="212" spans="3:4">
      <c r="C212" s="735" t="s">
        <v>557</v>
      </c>
      <c r="D212" s="742" t="s">
        <v>1178</v>
      </c>
    </row>
    <row r="213" spans="3:4">
      <c r="C213" s="735" t="s">
        <v>557</v>
      </c>
      <c r="D213" s="742" t="s">
        <v>1113</v>
      </c>
    </row>
    <row r="214" spans="3:4">
      <c r="C214" s="735" t="s">
        <v>557</v>
      </c>
      <c r="D214" s="742" t="s">
        <v>1181</v>
      </c>
    </row>
    <row r="215" spans="3:4">
      <c r="C215" s="735" t="s">
        <v>557</v>
      </c>
      <c r="D215" s="742" t="s">
        <v>1183</v>
      </c>
    </row>
    <row r="216" spans="3:4">
      <c r="C216" s="735" t="s">
        <v>557</v>
      </c>
      <c r="D216" s="742" t="s">
        <v>1184</v>
      </c>
    </row>
    <row r="217" spans="3:4">
      <c r="C217" s="735" t="s">
        <v>557</v>
      </c>
      <c r="D217" s="742" t="s">
        <v>812</v>
      </c>
    </row>
    <row r="218" spans="3:4">
      <c r="C218" s="735" t="s">
        <v>557</v>
      </c>
      <c r="D218" s="742" t="s">
        <v>1186</v>
      </c>
    </row>
    <row r="219" spans="3:4">
      <c r="C219" s="735" t="s">
        <v>557</v>
      </c>
      <c r="D219" s="742" t="s">
        <v>1044</v>
      </c>
    </row>
    <row r="220" spans="3:4">
      <c r="C220" s="735" t="s">
        <v>557</v>
      </c>
      <c r="D220" s="742" t="s">
        <v>842</v>
      </c>
    </row>
    <row r="221" spans="3:4">
      <c r="C221" s="735" t="s">
        <v>557</v>
      </c>
      <c r="D221" s="742" t="s">
        <v>1187</v>
      </c>
    </row>
    <row r="222" spans="3:4">
      <c r="C222" s="735" t="s">
        <v>557</v>
      </c>
      <c r="D222" s="742" t="s">
        <v>1189</v>
      </c>
    </row>
    <row r="223" spans="3:4">
      <c r="C223" s="735" t="s">
        <v>557</v>
      </c>
      <c r="D223" s="742" t="s">
        <v>1191</v>
      </c>
    </row>
    <row r="224" spans="3:4">
      <c r="C224" s="735" t="s">
        <v>557</v>
      </c>
      <c r="D224" s="742" t="s">
        <v>1174</v>
      </c>
    </row>
    <row r="225" spans="3:4">
      <c r="C225" s="735" t="s">
        <v>557</v>
      </c>
      <c r="D225" s="742" t="s">
        <v>1193</v>
      </c>
    </row>
    <row r="226" spans="3:4">
      <c r="C226" s="735" t="s">
        <v>557</v>
      </c>
      <c r="D226" s="742" t="s">
        <v>461</v>
      </c>
    </row>
    <row r="227" spans="3:4">
      <c r="C227" s="735" t="s">
        <v>557</v>
      </c>
      <c r="D227" s="742" t="s">
        <v>1195</v>
      </c>
    </row>
    <row r="228" spans="3:4">
      <c r="C228" s="735" t="s">
        <v>761</v>
      </c>
      <c r="D228" s="742" t="s">
        <v>1197</v>
      </c>
    </row>
    <row r="229" spans="3:4">
      <c r="C229" s="735" t="s">
        <v>761</v>
      </c>
      <c r="D229" s="742" t="s">
        <v>1173</v>
      </c>
    </row>
    <row r="230" spans="3:4">
      <c r="C230" s="735" t="s">
        <v>761</v>
      </c>
      <c r="D230" s="742" t="s">
        <v>1200</v>
      </c>
    </row>
    <row r="231" spans="3:4">
      <c r="C231" s="735" t="s">
        <v>761</v>
      </c>
      <c r="D231" s="742" t="s">
        <v>1201</v>
      </c>
    </row>
    <row r="232" spans="3:4">
      <c r="C232" s="735" t="s">
        <v>761</v>
      </c>
      <c r="D232" s="742" t="s">
        <v>1203</v>
      </c>
    </row>
    <row r="233" spans="3:4">
      <c r="C233" s="735" t="s">
        <v>761</v>
      </c>
      <c r="D233" s="742" t="s">
        <v>210</v>
      </c>
    </row>
    <row r="234" spans="3:4">
      <c r="C234" s="735" t="s">
        <v>761</v>
      </c>
      <c r="D234" s="742" t="s">
        <v>1150</v>
      </c>
    </row>
    <row r="235" spans="3:4">
      <c r="C235" s="735" t="s">
        <v>761</v>
      </c>
      <c r="D235" s="742" t="s">
        <v>433</v>
      </c>
    </row>
    <row r="236" spans="3:4">
      <c r="C236" s="735" t="s">
        <v>761</v>
      </c>
      <c r="D236" s="742" t="s">
        <v>1204</v>
      </c>
    </row>
    <row r="237" spans="3:4">
      <c r="C237" s="735" t="s">
        <v>761</v>
      </c>
      <c r="D237" s="742" t="s">
        <v>386</v>
      </c>
    </row>
    <row r="238" spans="3:4">
      <c r="C238" s="735" t="s">
        <v>761</v>
      </c>
      <c r="D238" s="742" t="s">
        <v>676</v>
      </c>
    </row>
    <row r="239" spans="3:4">
      <c r="C239" s="735" t="s">
        <v>761</v>
      </c>
      <c r="D239" s="742" t="s">
        <v>1206</v>
      </c>
    </row>
    <row r="240" spans="3:4">
      <c r="C240" s="735" t="s">
        <v>761</v>
      </c>
      <c r="D240" s="742" t="s">
        <v>399</v>
      </c>
    </row>
    <row r="241" spans="3:4">
      <c r="C241" s="735" t="s">
        <v>761</v>
      </c>
      <c r="D241" s="742" t="s">
        <v>1208</v>
      </c>
    </row>
    <row r="242" spans="3:4">
      <c r="C242" s="735" t="s">
        <v>761</v>
      </c>
      <c r="D242" s="742" t="s">
        <v>1210</v>
      </c>
    </row>
    <row r="243" spans="3:4">
      <c r="C243" s="735" t="s">
        <v>761</v>
      </c>
      <c r="D243" s="742" t="s">
        <v>1212</v>
      </c>
    </row>
    <row r="244" spans="3:4">
      <c r="C244" s="735" t="s">
        <v>761</v>
      </c>
      <c r="D244" s="742" t="s">
        <v>694</v>
      </c>
    </row>
    <row r="245" spans="3:4">
      <c r="C245" s="735" t="s">
        <v>761</v>
      </c>
      <c r="D245" s="742" t="s">
        <v>1215</v>
      </c>
    </row>
    <row r="246" spans="3:4">
      <c r="C246" s="735" t="s">
        <v>761</v>
      </c>
      <c r="D246" s="742" t="s">
        <v>1217</v>
      </c>
    </row>
    <row r="247" spans="3:4">
      <c r="C247" s="735" t="s">
        <v>761</v>
      </c>
      <c r="D247" s="742" t="s">
        <v>682</v>
      </c>
    </row>
    <row r="248" spans="3:4">
      <c r="C248" s="735" t="s">
        <v>761</v>
      </c>
      <c r="D248" s="742" t="s">
        <v>465</v>
      </c>
    </row>
    <row r="249" spans="3:4">
      <c r="C249" s="735" t="s">
        <v>761</v>
      </c>
      <c r="D249" s="742" t="s">
        <v>1220</v>
      </c>
    </row>
    <row r="250" spans="3:4">
      <c r="C250" s="735" t="s">
        <v>761</v>
      </c>
      <c r="D250" s="742" t="s">
        <v>470</v>
      </c>
    </row>
    <row r="251" spans="3:4">
      <c r="C251" s="735" t="s">
        <v>761</v>
      </c>
      <c r="D251" s="742" t="s">
        <v>1222</v>
      </c>
    </row>
    <row r="252" spans="3:4">
      <c r="C252" s="735" t="s">
        <v>761</v>
      </c>
      <c r="D252" s="742" t="s">
        <v>46</v>
      </c>
    </row>
    <row r="253" spans="3:4">
      <c r="C253" s="735" t="s">
        <v>761</v>
      </c>
      <c r="D253" s="742" t="s">
        <v>895</v>
      </c>
    </row>
    <row r="254" spans="3:4">
      <c r="C254" s="735" t="s">
        <v>761</v>
      </c>
      <c r="D254" s="742" t="s">
        <v>1223</v>
      </c>
    </row>
    <row r="255" spans="3:4">
      <c r="C255" s="735" t="s">
        <v>761</v>
      </c>
      <c r="D255" s="742" t="s">
        <v>420</v>
      </c>
    </row>
    <row r="256" spans="3:4">
      <c r="C256" s="735" t="s">
        <v>761</v>
      </c>
      <c r="D256" s="742" t="s">
        <v>749</v>
      </c>
    </row>
    <row r="257" spans="3:4">
      <c r="C257" s="735" t="s">
        <v>761</v>
      </c>
      <c r="D257" s="742" t="s">
        <v>933</v>
      </c>
    </row>
    <row r="258" spans="3:4">
      <c r="C258" s="735" t="s">
        <v>761</v>
      </c>
      <c r="D258" s="742" t="s">
        <v>1224</v>
      </c>
    </row>
    <row r="259" spans="3:4">
      <c r="C259" s="735" t="s">
        <v>761</v>
      </c>
      <c r="D259" s="742" t="s">
        <v>878</v>
      </c>
    </row>
    <row r="260" spans="3:4">
      <c r="C260" s="735" t="s">
        <v>761</v>
      </c>
      <c r="D260" s="742" t="s">
        <v>1227</v>
      </c>
    </row>
    <row r="261" spans="3:4">
      <c r="C261" s="735" t="s">
        <v>103</v>
      </c>
      <c r="D261" s="742" t="s">
        <v>703</v>
      </c>
    </row>
    <row r="262" spans="3:4">
      <c r="C262" s="735" t="s">
        <v>103</v>
      </c>
      <c r="D262" s="742" t="s">
        <v>259</v>
      </c>
    </row>
    <row r="263" spans="3:4">
      <c r="C263" s="735" t="s">
        <v>103</v>
      </c>
      <c r="D263" s="742" t="s">
        <v>1202</v>
      </c>
    </row>
    <row r="264" spans="3:4">
      <c r="C264" s="735" t="s">
        <v>103</v>
      </c>
      <c r="D264" s="742" t="s">
        <v>1228</v>
      </c>
    </row>
    <row r="265" spans="3:4">
      <c r="C265" s="735" t="s">
        <v>103</v>
      </c>
      <c r="D265" s="742" t="s">
        <v>1232</v>
      </c>
    </row>
    <row r="266" spans="3:4">
      <c r="C266" s="735" t="s">
        <v>103</v>
      </c>
      <c r="D266" s="742" t="s">
        <v>1233</v>
      </c>
    </row>
    <row r="267" spans="3:4">
      <c r="C267" s="735" t="s">
        <v>103</v>
      </c>
      <c r="D267" s="742" t="s">
        <v>1234</v>
      </c>
    </row>
    <row r="268" spans="3:4">
      <c r="C268" s="735" t="s">
        <v>103</v>
      </c>
      <c r="D268" s="742" t="s">
        <v>714</v>
      </c>
    </row>
    <row r="269" spans="3:4">
      <c r="C269" s="735" t="s">
        <v>103</v>
      </c>
      <c r="D269" s="742" t="s">
        <v>487</v>
      </c>
    </row>
    <row r="270" spans="3:4">
      <c r="C270" s="735" t="s">
        <v>103</v>
      </c>
      <c r="D270" s="742" t="s">
        <v>1162</v>
      </c>
    </row>
    <row r="271" spans="3:4">
      <c r="C271" s="735" t="s">
        <v>103</v>
      </c>
      <c r="D271" s="742" t="s">
        <v>590</v>
      </c>
    </row>
    <row r="272" spans="3:4">
      <c r="C272" s="735" t="s">
        <v>103</v>
      </c>
      <c r="D272" s="742" t="s">
        <v>122</v>
      </c>
    </row>
    <row r="273" spans="3:4">
      <c r="C273" s="735" t="s">
        <v>103</v>
      </c>
      <c r="D273" s="742" t="s">
        <v>708</v>
      </c>
    </row>
    <row r="274" spans="3:4">
      <c r="C274" s="735" t="s">
        <v>103</v>
      </c>
      <c r="D274" s="742" t="s">
        <v>1235</v>
      </c>
    </row>
    <row r="275" spans="3:4">
      <c r="C275" s="735" t="s">
        <v>103</v>
      </c>
      <c r="D275" s="742" t="s">
        <v>1236</v>
      </c>
    </row>
    <row r="276" spans="3:4">
      <c r="C276" s="735" t="s">
        <v>103</v>
      </c>
      <c r="D276" s="742" t="s">
        <v>1238</v>
      </c>
    </row>
    <row r="277" spans="3:4">
      <c r="C277" s="735" t="s">
        <v>103</v>
      </c>
      <c r="D277" s="742" t="s">
        <v>1241</v>
      </c>
    </row>
    <row r="278" spans="3:4">
      <c r="C278" s="735" t="s">
        <v>103</v>
      </c>
      <c r="D278" s="742" t="s">
        <v>22</v>
      </c>
    </row>
    <row r="279" spans="3:4">
      <c r="C279" s="735" t="s">
        <v>103</v>
      </c>
      <c r="D279" s="742" t="s">
        <v>1243</v>
      </c>
    </row>
    <row r="280" spans="3:4">
      <c r="C280" s="735" t="s">
        <v>103</v>
      </c>
      <c r="D280" s="742" t="s">
        <v>1247</v>
      </c>
    </row>
    <row r="281" spans="3:4">
      <c r="C281" s="735" t="s">
        <v>103</v>
      </c>
      <c r="D281" s="742" t="s">
        <v>1249</v>
      </c>
    </row>
    <row r="282" spans="3:4">
      <c r="C282" s="735" t="s">
        <v>103</v>
      </c>
      <c r="D282" s="742" t="s">
        <v>79</v>
      </c>
    </row>
    <row r="283" spans="3:4">
      <c r="C283" s="735" t="s">
        <v>103</v>
      </c>
      <c r="D283" s="742" t="s">
        <v>769</v>
      </c>
    </row>
    <row r="284" spans="3:4">
      <c r="C284" s="735" t="s">
        <v>103</v>
      </c>
      <c r="D284" s="742" t="s">
        <v>1250</v>
      </c>
    </row>
    <row r="285" spans="3:4">
      <c r="C285" s="735" t="s">
        <v>103</v>
      </c>
      <c r="D285" s="742" t="s">
        <v>1252</v>
      </c>
    </row>
    <row r="286" spans="3:4">
      <c r="C286" s="735" t="s">
        <v>103</v>
      </c>
      <c r="D286" s="742" t="s">
        <v>228</v>
      </c>
    </row>
    <row r="287" spans="3:4">
      <c r="C287" s="735" t="s">
        <v>103</v>
      </c>
      <c r="D287" s="742" t="s">
        <v>307</v>
      </c>
    </row>
    <row r="288" spans="3:4">
      <c r="C288" s="735" t="s">
        <v>103</v>
      </c>
      <c r="D288" s="742" t="s">
        <v>1254</v>
      </c>
    </row>
    <row r="289" spans="3:4">
      <c r="C289" s="735" t="s">
        <v>103</v>
      </c>
      <c r="D289" s="742" t="s">
        <v>601</v>
      </c>
    </row>
    <row r="290" spans="3:4">
      <c r="C290" s="735" t="s">
        <v>103</v>
      </c>
      <c r="D290" s="742" t="s">
        <v>963</v>
      </c>
    </row>
    <row r="291" spans="3:4">
      <c r="C291" s="735" t="s">
        <v>103</v>
      </c>
      <c r="D291" s="742" t="s">
        <v>1255</v>
      </c>
    </row>
    <row r="292" spans="3:4">
      <c r="C292" s="735" t="s">
        <v>103</v>
      </c>
      <c r="D292" s="742" t="s">
        <v>517</v>
      </c>
    </row>
    <row r="293" spans="3:4">
      <c r="C293" s="735" t="s">
        <v>103</v>
      </c>
      <c r="D293" s="742" t="s">
        <v>1256</v>
      </c>
    </row>
    <row r="294" spans="3:4">
      <c r="C294" s="735" t="s">
        <v>103</v>
      </c>
      <c r="D294" s="742" t="s">
        <v>1258</v>
      </c>
    </row>
    <row r="295" spans="3:4">
      <c r="C295" s="735" t="s">
        <v>103</v>
      </c>
      <c r="D295" s="742" t="s">
        <v>1261</v>
      </c>
    </row>
    <row r="296" spans="3:4">
      <c r="C296" s="735" t="s">
        <v>881</v>
      </c>
      <c r="D296" s="742" t="s">
        <v>729</v>
      </c>
    </row>
    <row r="297" spans="3:4">
      <c r="C297" s="735" t="s">
        <v>881</v>
      </c>
      <c r="D297" s="742" t="s">
        <v>1265</v>
      </c>
    </row>
    <row r="298" spans="3:4">
      <c r="C298" s="735" t="s">
        <v>881</v>
      </c>
      <c r="D298" s="742" t="s">
        <v>31</v>
      </c>
    </row>
    <row r="299" spans="3:4">
      <c r="C299" s="735" t="s">
        <v>881</v>
      </c>
      <c r="D299" s="742" t="s">
        <v>951</v>
      </c>
    </row>
    <row r="300" spans="3:4">
      <c r="C300" s="735" t="s">
        <v>881</v>
      </c>
      <c r="D300" s="742" t="s">
        <v>724</v>
      </c>
    </row>
    <row r="301" spans="3:4">
      <c r="C301" s="735" t="s">
        <v>881</v>
      </c>
      <c r="D301" s="742" t="s">
        <v>1141</v>
      </c>
    </row>
    <row r="302" spans="3:4">
      <c r="C302" s="735" t="s">
        <v>881</v>
      </c>
      <c r="D302" s="742" t="s">
        <v>921</v>
      </c>
    </row>
    <row r="303" spans="3:4">
      <c r="C303" s="735" t="s">
        <v>881</v>
      </c>
      <c r="D303" s="742" t="s">
        <v>370</v>
      </c>
    </row>
    <row r="304" spans="3:4">
      <c r="C304" s="735" t="s">
        <v>881</v>
      </c>
      <c r="D304" s="742" t="s">
        <v>189</v>
      </c>
    </row>
    <row r="305" spans="3:4">
      <c r="C305" s="735" t="s">
        <v>881</v>
      </c>
      <c r="D305" s="742" t="s">
        <v>624</v>
      </c>
    </row>
    <row r="306" spans="3:4">
      <c r="C306" s="735" t="s">
        <v>881</v>
      </c>
      <c r="D306" s="742" t="s">
        <v>1267</v>
      </c>
    </row>
    <row r="307" spans="3:4">
      <c r="C307" s="735" t="s">
        <v>881</v>
      </c>
      <c r="D307" s="742" t="s">
        <v>1269</v>
      </c>
    </row>
    <row r="308" spans="3:4">
      <c r="C308" s="735" t="s">
        <v>881</v>
      </c>
      <c r="D308" s="742" t="s">
        <v>1270</v>
      </c>
    </row>
    <row r="309" spans="3:4">
      <c r="C309" s="735" t="s">
        <v>881</v>
      </c>
      <c r="D309" s="742" t="s">
        <v>1271</v>
      </c>
    </row>
    <row r="310" spans="3:4">
      <c r="C310" s="735" t="s">
        <v>881</v>
      </c>
      <c r="D310" s="742" t="s">
        <v>681</v>
      </c>
    </row>
    <row r="311" spans="3:4">
      <c r="C311" s="735" t="s">
        <v>881</v>
      </c>
      <c r="D311" s="742" t="s">
        <v>1272</v>
      </c>
    </row>
    <row r="312" spans="3:4">
      <c r="C312" s="735" t="s">
        <v>881</v>
      </c>
      <c r="D312" s="742" t="s">
        <v>1274</v>
      </c>
    </row>
    <row r="313" spans="3:4">
      <c r="C313" s="735" t="s">
        <v>881</v>
      </c>
      <c r="D313" s="742" t="s">
        <v>1072</v>
      </c>
    </row>
    <row r="314" spans="3:4">
      <c r="C314" s="735" t="s">
        <v>881</v>
      </c>
      <c r="D314" s="742" t="s">
        <v>1276</v>
      </c>
    </row>
    <row r="315" spans="3:4">
      <c r="C315" s="735" t="s">
        <v>881</v>
      </c>
      <c r="D315" s="742" t="s">
        <v>107</v>
      </c>
    </row>
    <row r="316" spans="3:4">
      <c r="C316" s="735" t="s">
        <v>881</v>
      </c>
      <c r="D316" s="742" t="s">
        <v>393</v>
      </c>
    </row>
    <row r="317" spans="3:4">
      <c r="C317" s="735" t="s">
        <v>881</v>
      </c>
      <c r="D317" s="742" t="s">
        <v>43</v>
      </c>
    </row>
    <row r="318" spans="3:4">
      <c r="C318" s="735" t="s">
        <v>881</v>
      </c>
      <c r="D318" s="742" t="s">
        <v>300</v>
      </c>
    </row>
    <row r="319" spans="3:4">
      <c r="C319" s="735" t="s">
        <v>881</v>
      </c>
      <c r="D319" s="742" t="s">
        <v>540</v>
      </c>
    </row>
    <row r="320" spans="3:4">
      <c r="C320" s="735" t="s">
        <v>881</v>
      </c>
      <c r="D320" s="742" t="s">
        <v>1219</v>
      </c>
    </row>
    <row r="321" spans="3:4">
      <c r="C321" s="735" t="s">
        <v>205</v>
      </c>
      <c r="D321" s="742" t="s">
        <v>1278</v>
      </c>
    </row>
    <row r="322" spans="3:4">
      <c r="C322" s="735" t="s">
        <v>205</v>
      </c>
      <c r="D322" s="742" t="s">
        <v>17</v>
      </c>
    </row>
    <row r="323" spans="3:4">
      <c r="C323" s="735" t="s">
        <v>205</v>
      </c>
      <c r="D323" s="742" t="s">
        <v>1281</v>
      </c>
    </row>
    <row r="324" spans="3:4">
      <c r="C324" s="735" t="s">
        <v>205</v>
      </c>
      <c r="D324" s="742" t="s">
        <v>1283</v>
      </c>
    </row>
    <row r="325" spans="3:4">
      <c r="C325" s="735" t="s">
        <v>205</v>
      </c>
      <c r="D325" s="742" t="s">
        <v>288</v>
      </c>
    </row>
    <row r="326" spans="3:4">
      <c r="C326" s="735" t="s">
        <v>205</v>
      </c>
      <c r="D326" s="742" t="s">
        <v>1284</v>
      </c>
    </row>
    <row r="327" spans="3:4">
      <c r="C327" s="735" t="s">
        <v>205</v>
      </c>
      <c r="D327" s="742" t="s">
        <v>1286</v>
      </c>
    </row>
    <row r="328" spans="3:4">
      <c r="C328" s="735" t="s">
        <v>205</v>
      </c>
      <c r="D328" s="742" t="s">
        <v>1289</v>
      </c>
    </row>
    <row r="329" spans="3:4">
      <c r="C329" s="735" t="s">
        <v>205</v>
      </c>
      <c r="D329" s="742" t="s">
        <v>1190</v>
      </c>
    </row>
    <row r="330" spans="3:4">
      <c r="C330" s="735" t="s">
        <v>205</v>
      </c>
      <c r="D330" s="742" t="s">
        <v>1290</v>
      </c>
    </row>
    <row r="331" spans="3:4">
      <c r="C331" s="735" t="s">
        <v>205</v>
      </c>
      <c r="D331" s="742" t="s">
        <v>1292</v>
      </c>
    </row>
    <row r="332" spans="3:4">
      <c r="C332" s="735" t="s">
        <v>205</v>
      </c>
      <c r="D332" s="742" t="s">
        <v>444</v>
      </c>
    </row>
    <row r="333" spans="3:4">
      <c r="C333" s="735" t="s">
        <v>205</v>
      </c>
      <c r="D333" s="742" t="s">
        <v>246</v>
      </c>
    </row>
    <row r="334" spans="3:4">
      <c r="C334" s="735" t="s">
        <v>205</v>
      </c>
      <c r="D334" s="742" t="s">
        <v>1293</v>
      </c>
    </row>
    <row r="335" spans="3:4">
      <c r="C335" s="735" t="s">
        <v>205</v>
      </c>
      <c r="D335" s="742" t="s">
        <v>580</v>
      </c>
    </row>
    <row r="336" spans="3:4">
      <c r="C336" s="735" t="s">
        <v>205</v>
      </c>
      <c r="D336" s="742" t="s">
        <v>460</v>
      </c>
    </row>
    <row r="337" spans="3:4">
      <c r="C337" s="735" t="s">
        <v>205</v>
      </c>
      <c r="D337" s="742" t="s">
        <v>906</v>
      </c>
    </row>
    <row r="338" spans="3:4">
      <c r="C338" s="735" t="s">
        <v>205</v>
      </c>
      <c r="D338" s="742" t="s">
        <v>1294</v>
      </c>
    </row>
    <row r="339" spans="3:4">
      <c r="C339" s="735" t="s">
        <v>205</v>
      </c>
      <c r="D339" s="742" t="s">
        <v>1299</v>
      </c>
    </row>
    <row r="340" spans="3:4">
      <c r="C340" s="735" t="s">
        <v>205</v>
      </c>
      <c r="D340" s="742" t="s">
        <v>1301</v>
      </c>
    </row>
    <row r="341" spans="3:4">
      <c r="C341" s="735" t="s">
        <v>205</v>
      </c>
      <c r="D341" s="742" t="s">
        <v>1303</v>
      </c>
    </row>
    <row r="342" spans="3:4">
      <c r="C342" s="735" t="s">
        <v>205</v>
      </c>
      <c r="D342" s="742" t="s">
        <v>550</v>
      </c>
    </row>
    <row r="343" spans="3:4">
      <c r="C343" s="735" t="s">
        <v>205</v>
      </c>
      <c r="D343" s="742" t="s">
        <v>1304</v>
      </c>
    </row>
    <row r="344" spans="3:4">
      <c r="C344" s="735" t="s">
        <v>205</v>
      </c>
      <c r="D344" s="742" t="s">
        <v>1264</v>
      </c>
    </row>
    <row r="345" spans="3:4">
      <c r="C345" s="735" t="s">
        <v>205</v>
      </c>
      <c r="D345" s="742" t="s">
        <v>1308</v>
      </c>
    </row>
    <row r="346" spans="3:4">
      <c r="C346" s="735" t="s">
        <v>205</v>
      </c>
      <c r="D346" s="742" t="s">
        <v>1309</v>
      </c>
    </row>
    <row r="347" spans="3:4">
      <c r="C347" s="735" t="s">
        <v>205</v>
      </c>
      <c r="D347" s="742" t="s">
        <v>1314</v>
      </c>
    </row>
    <row r="348" spans="3:4">
      <c r="C348" s="735" t="s">
        <v>205</v>
      </c>
      <c r="D348" s="742" t="s">
        <v>661</v>
      </c>
    </row>
    <row r="349" spans="3:4">
      <c r="C349" s="735" t="s">
        <v>205</v>
      </c>
      <c r="D349" s="742" t="s">
        <v>1005</v>
      </c>
    </row>
    <row r="350" spans="3:4">
      <c r="C350" s="735" t="s">
        <v>205</v>
      </c>
      <c r="D350" s="742" t="s">
        <v>250</v>
      </c>
    </row>
    <row r="351" spans="3:4">
      <c r="C351" s="735" t="s">
        <v>205</v>
      </c>
      <c r="D351" s="742" t="s">
        <v>1316</v>
      </c>
    </row>
    <row r="352" spans="3:4">
      <c r="C352" s="735" t="s">
        <v>205</v>
      </c>
      <c r="D352" s="742" t="s">
        <v>1317</v>
      </c>
    </row>
    <row r="353" spans="3:4">
      <c r="C353" s="735" t="s">
        <v>205</v>
      </c>
      <c r="D353" s="742" t="s">
        <v>1161</v>
      </c>
    </row>
    <row r="354" spans="3:4">
      <c r="C354" s="735" t="s">
        <v>205</v>
      </c>
      <c r="D354" s="742" t="s">
        <v>1319</v>
      </c>
    </row>
    <row r="355" spans="3:4">
      <c r="C355" s="735" t="s">
        <v>205</v>
      </c>
      <c r="D355" s="742" t="s">
        <v>1320</v>
      </c>
    </row>
    <row r="356" spans="3:4">
      <c r="C356" s="735" t="s">
        <v>650</v>
      </c>
      <c r="D356" s="742" t="s">
        <v>4</v>
      </c>
    </row>
    <row r="357" spans="3:4">
      <c r="C357" s="735" t="s">
        <v>650</v>
      </c>
      <c r="D357" s="742" t="s">
        <v>926</v>
      </c>
    </row>
    <row r="358" spans="3:4">
      <c r="C358" s="735" t="s">
        <v>650</v>
      </c>
      <c r="D358" s="742" t="s">
        <v>1321</v>
      </c>
    </row>
    <row r="359" spans="3:4">
      <c r="C359" s="735" t="s">
        <v>650</v>
      </c>
      <c r="D359" s="742" t="s">
        <v>1323</v>
      </c>
    </row>
    <row r="360" spans="3:4">
      <c r="C360" s="735" t="s">
        <v>650</v>
      </c>
      <c r="D360" s="742" t="s">
        <v>1326</v>
      </c>
    </row>
    <row r="361" spans="3:4">
      <c r="C361" s="735" t="s">
        <v>650</v>
      </c>
      <c r="D361" s="742" t="s">
        <v>1328</v>
      </c>
    </row>
    <row r="362" spans="3:4">
      <c r="C362" s="735" t="s">
        <v>650</v>
      </c>
      <c r="D362" s="742" t="s">
        <v>1297</v>
      </c>
    </row>
    <row r="363" spans="3:4">
      <c r="C363" s="735" t="s">
        <v>650</v>
      </c>
      <c r="D363" s="742" t="s">
        <v>973</v>
      </c>
    </row>
    <row r="364" spans="3:4">
      <c r="C364" s="735" t="s">
        <v>650</v>
      </c>
      <c r="D364" s="742" t="s">
        <v>414</v>
      </c>
    </row>
    <row r="365" spans="3:4">
      <c r="C365" s="735" t="s">
        <v>650</v>
      </c>
      <c r="D365" s="742" t="s">
        <v>1331</v>
      </c>
    </row>
    <row r="366" spans="3:4">
      <c r="C366" s="735" t="s">
        <v>650</v>
      </c>
      <c r="D366" s="742" t="s">
        <v>1182</v>
      </c>
    </row>
    <row r="367" spans="3:4">
      <c r="C367" s="735" t="s">
        <v>650</v>
      </c>
      <c r="D367" s="742" t="s">
        <v>1000</v>
      </c>
    </row>
    <row r="368" spans="3:4">
      <c r="C368" s="735" t="s">
        <v>650</v>
      </c>
      <c r="D368" s="742" t="s">
        <v>883</v>
      </c>
    </row>
    <row r="369" spans="3:4">
      <c r="C369" s="735" t="s">
        <v>650</v>
      </c>
      <c r="D369" s="742" t="s">
        <v>462</v>
      </c>
    </row>
    <row r="370" spans="3:4">
      <c r="C370" s="735" t="s">
        <v>650</v>
      </c>
      <c r="D370" s="742" t="s">
        <v>1311</v>
      </c>
    </row>
    <row r="371" spans="3:4">
      <c r="C371" s="735" t="s">
        <v>650</v>
      </c>
      <c r="D371" s="742" t="s">
        <v>552</v>
      </c>
    </row>
    <row r="372" spans="3:4">
      <c r="C372" s="735" t="s">
        <v>650</v>
      </c>
      <c r="D372" s="742" t="s">
        <v>1333</v>
      </c>
    </row>
    <row r="373" spans="3:4">
      <c r="C373" s="735" t="s">
        <v>650</v>
      </c>
      <c r="D373" s="742" t="s">
        <v>1335</v>
      </c>
    </row>
    <row r="374" spans="3:4">
      <c r="C374" s="735" t="s">
        <v>650</v>
      </c>
      <c r="D374" s="742" t="s">
        <v>1079</v>
      </c>
    </row>
    <row r="375" spans="3:4">
      <c r="C375" s="735" t="s">
        <v>650</v>
      </c>
      <c r="D375" s="742" t="s">
        <v>1337</v>
      </c>
    </row>
    <row r="376" spans="3:4">
      <c r="C376" s="735" t="s">
        <v>650</v>
      </c>
      <c r="D376" s="742" t="s">
        <v>1</v>
      </c>
    </row>
    <row r="377" spans="3:4">
      <c r="C377" s="735" t="s">
        <v>650</v>
      </c>
      <c r="D377" s="742" t="s">
        <v>1338</v>
      </c>
    </row>
    <row r="378" spans="3:4">
      <c r="C378" s="735" t="s">
        <v>650</v>
      </c>
      <c r="D378" s="742" t="s">
        <v>145</v>
      </c>
    </row>
    <row r="379" spans="3:4">
      <c r="C379" s="735" t="s">
        <v>650</v>
      </c>
      <c r="D379" s="742" t="s">
        <v>384</v>
      </c>
    </row>
    <row r="380" spans="3:4">
      <c r="C380" s="735" t="s">
        <v>650</v>
      </c>
      <c r="D380" s="742" t="s">
        <v>1339</v>
      </c>
    </row>
    <row r="381" spans="3:4">
      <c r="C381" s="735" t="s">
        <v>650</v>
      </c>
      <c r="D381" s="742" t="s">
        <v>1340</v>
      </c>
    </row>
    <row r="382" spans="3:4">
      <c r="C382" s="735" t="s">
        <v>650</v>
      </c>
      <c r="D382" s="742" t="s">
        <v>1341</v>
      </c>
    </row>
    <row r="383" spans="3:4">
      <c r="C383" s="735" t="s">
        <v>650</v>
      </c>
      <c r="D383" s="742" t="s">
        <v>1347</v>
      </c>
    </row>
    <row r="384" spans="3:4">
      <c r="C384" s="735" t="s">
        <v>650</v>
      </c>
      <c r="D384" s="742" t="s">
        <v>242</v>
      </c>
    </row>
    <row r="385" spans="3:4">
      <c r="C385" s="735" t="s">
        <v>650</v>
      </c>
      <c r="D385" s="742" t="s">
        <v>1349</v>
      </c>
    </row>
    <row r="386" spans="3:4">
      <c r="C386" s="735" t="s">
        <v>650</v>
      </c>
      <c r="D386" s="742" t="s">
        <v>1350</v>
      </c>
    </row>
    <row r="387" spans="3:4">
      <c r="C387" s="735" t="s">
        <v>650</v>
      </c>
      <c r="D387" s="742" t="s">
        <v>1303</v>
      </c>
    </row>
    <row r="388" spans="3:4">
      <c r="C388" s="735" t="s">
        <v>650</v>
      </c>
      <c r="D388" s="742" t="s">
        <v>1231</v>
      </c>
    </row>
    <row r="389" spans="3:4">
      <c r="C389" s="735" t="s">
        <v>650</v>
      </c>
      <c r="D389" s="742" t="s">
        <v>874</v>
      </c>
    </row>
    <row r="390" spans="3:4">
      <c r="C390" s="735" t="s">
        <v>650</v>
      </c>
      <c r="D390" s="742" t="s">
        <v>1352</v>
      </c>
    </row>
    <row r="391" spans="3:4">
      <c r="C391" s="735" t="s">
        <v>650</v>
      </c>
      <c r="D391" s="742" t="s">
        <v>282</v>
      </c>
    </row>
    <row r="392" spans="3:4">
      <c r="C392" s="735" t="s">
        <v>650</v>
      </c>
      <c r="D392" s="742" t="s">
        <v>985</v>
      </c>
    </row>
    <row r="393" spans="3:4">
      <c r="C393" s="735" t="s">
        <v>650</v>
      </c>
      <c r="D393" s="742" t="s">
        <v>1353</v>
      </c>
    </row>
    <row r="394" spans="3:4">
      <c r="C394" s="735" t="s">
        <v>650</v>
      </c>
      <c r="D394" s="742" t="s">
        <v>1354</v>
      </c>
    </row>
    <row r="395" spans="3:4">
      <c r="C395" s="735" t="s">
        <v>650</v>
      </c>
      <c r="D395" s="742" t="s">
        <v>919</v>
      </c>
    </row>
    <row r="396" spans="3:4">
      <c r="C396" s="735" t="s">
        <v>650</v>
      </c>
      <c r="D396" s="742" t="s">
        <v>1302</v>
      </c>
    </row>
    <row r="397" spans="3:4">
      <c r="C397" s="735" t="s">
        <v>650</v>
      </c>
      <c r="D397" s="742" t="s">
        <v>979</v>
      </c>
    </row>
    <row r="398" spans="3:4">
      <c r="C398" s="735" t="s">
        <v>650</v>
      </c>
      <c r="D398" s="742" t="s">
        <v>262</v>
      </c>
    </row>
    <row r="399" spans="3:4">
      <c r="C399" s="735" t="s">
        <v>650</v>
      </c>
      <c r="D399" s="742" t="s">
        <v>1355</v>
      </c>
    </row>
    <row r="400" spans="3:4">
      <c r="C400" s="735" t="s">
        <v>650</v>
      </c>
      <c r="D400" s="742" t="s">
        <v>206</v>
      </c>
    </row>
    <row r="401" spans="3:4">
      <c r="C401" s="735" t="s">
        <v>650</v>
      </c>
      <c r="D401" s="742" t="s">
        <v>1356</v>
      </c>
    </row>
    <row r="402" spans="3:4">
      <c r="C402" s="735" t="s">
        <v>650</v>
      </c>
      <c r="D402" s="742" t="s">
        <v>513</v>
      </c>
    </row>
    <row r="403" spans="3:4">
      <c r="C403" s="735" t="s">
        <v>650</v>
      </c>
      <c r="D403" s="742" t="s">
        <v>680</v>
      </c>
    </row>
    <row r="404" spans="3:4">
      <c r="C404" s="735" t="s">
        <v>650</v>
      </c>
      <c r="D404" s="742" t="s">
        <v>1359</v>
      </c>
    </row>
    <row r="405" spans="3:4">
      <c r="C405" s="735" t="s">
        <v>650</v>
      </c>
      <c r="D405" s="742" t="s">
        <v>1268</v>
      </c>
    </row>
    <row r="406" spans="3:4">
      <c r="C406" s="735" t="s">
        <v>650</v>
      </c>
      <c r="D406" s="742" t="s">
        <v>1363</v>
      </c>
    </row>
    <row r="407" spans="3:4">
      <c r="C407" s="735" t="s">
        <v>650</v>
      </c>
      <c r="D407" s="742" t="s">
        <v>1221</v>
      </c>
    </row>
    <row r="408" spans="3:4">
      <c r="C408" s="735" t="s">
        <v>650</v>
      </c>
      <c r="D408" s="742" t="s">
        <v>1366</v>
      </c>
    </row>
    <row r="409" spans="3:4">
      <c r="C409" s="735" t="s">
        <v>650</v>
      </c>
      <c r="D409" s="742" t="s">
        <v>19</v>
      </c>
    </row>
    <row r="410" spans="3:4">
      <c r="C410" s="735" t="s">
        <v>650</v>
      </c>
      <c r="D410" s="742" t="s">
        <v>653</v>
      </c>
    </row>
    <row r="411" spans="3:4">
      <c r="C411" s="735" t="s">
        <v>650</v>
      </c>
      <c r="D411" s="742" t="s">
        <v>1367</v>
      </c>
    </row>
    <row r="412" spans="3:4">
      <c r="C412" s="735" t="s">
        <v>650</v>
      </c>
      <c r="D412" s="742" t="s">
        <v>1370</v>
      </c>
    </row>
    <row r="413" spans="3:4">
      <c r="C413" s="735" t="s">
        <v>650</v>
      </c>
      <c r="D413" s="742" t="s">
        <v>1371</v>
      </c>
    </row>
    <row r="414" spans="3:4">
      <c r="C414" s="735" t="s">
        <v>650</v>
      </c>
      <c r="D414" s="742" t="s">
        <v>1245</v>
      </c>
    </row>
    <row r="415" spans="3:4">
      <c r="C415" s="735" t="s">
        <v>80</v>
      </c>
      <c r="D415" s="742" t="s">
        <v>1374</v>
      </c>
    </row>
    <row r="416" spans="3:4">
      <c r="C416" s="735" t="s">
        <v>80</v>
      </c>
      <c r="D416" s="742" t="s">
        <v>713</v>
      </c>
    </row>
    <row r="417" spans="3:4">
      <c r="C417" s="735" t="s">
        <v>80</v>
      </c>
      <c r="D417" s="742" t="s">
        <v>40</v>
      </c>
    </row>
    <row r="418" spans="3:4">
      <c r="C418" s="735" t="s">
        <v>80</v>
      </c>
      <c r="D418" s="742" t="s">
        <v>1105</v>
      </c>
    </row>
    <row r="419" spans="3:4">
      <c r="C419" s="735" t="s">
        <v>80</v>
      </c>
      <c r="D419" s="742" t="s">
        <v>1376</v>
      </c>
    </row>
    <row r="420" spans="3:4">
      <c r="C420" s="735" t="s">
        <v>80</v>
      </c>
      <c r="D420" s="742" t="s">
        <v>1377</v>
      </c>
    </row>
    <row r="421" spans="3:4">
      <c r="C421" s="735" t="s">
        <v>80</v>
      </c>
      <c r="D421" s="742" t="s">
        <v>116</v>
      </c>
    </row>
    <row r="422" spans="3:4">
      <c r="C422" s="735" t="s">
        <v>80</v>
      </c>
      <c r="D422" s="742" t="s">
        <v>915</v>
      </c>
    </row>
    <row r="423" spans="3:4">
      <c r="C423" s="735" t="s">
        <v>80</v>
      </c>
      <c r="D423" s="742" t="s">
        <v>1378</v>
      </c>
    </row>
    <row r="424" spans="3:4">
      <c r="C424" s="735" t="s">
        <v>80</v>
      </c>
      <c r="D424" s="742" t="s">
        <v>1380</v>
      </c>
    </row>
    <row r="425" spans="3:4">
      <c r="C425" s="735" t="s">
        <v>80</v>
      </c>
      <c r="D425" s="742" t="s">
        <v>329</v>
      </c>
    </row>
    <row r="426" spans="3:4">
      <c r="C426" s="735" t="s">
        <v>80</v>
      </c>
      <c r="D426" s="742" t="s">
        <v>1382</v>
      </c>
    </row>
    <row r="427" spans="3:4">
      <c r="C427" s="735" t="s">
        <v>80</v>
      </c>
      <c r="D427" s="742" t="s">
        <v>1386</v>
      </c>
    </row>
    <row r="428" spans="3:4">
      <c r="C428" s="735" t="s">
        <v>80</v>
      </c>
      <c r="D428" s="742" t="s">
        <v>626</v>
      </c>
    </row>
    <row r="429" spans="3:4">
      <c r="C429" s="735" t="s">
        <v>80</v>
      </c>
      <c r="D429" s="742" t="s">
        <v>265</v>
      </c>
    </row>
    <row r="430" spans="3:4">
      <c r="C430" s="735" t="s">
        <v>80</v>
      </c>
      <c r="D430" s="742" t="s">
        <v>1387</v>
      </c>
    </row>
    <row r="431" spans="3:4">
      <c r="C431" s="735" t="s">
        <v>80</v>
      </c>
      <c r="D431" s="742" t="s">
        <v>1092</v>
      </c>
    </row>
    <row r="432" spans="3:4">
      <c r="C432" s="735" t="s">
        <v>80</v>
      </c>
      <c r="D432" s="742" t="s">
        <v>1388</v>
      </c>
    </row>
    <row r="433" spans="3:4">
      <c r="C433" s="735" t="s">
        <v>80</v>
      </c>
      <c r="D433" s="742" t="s">
        <v>437</v>
      </c>
    </row>
    <row r="434" spans="3:4">
      <c r="C434" s="735" t="s">
        <v>80</v>
      </c>
      <c r="D434" s="742" t="s">
        <v>1391</v>
      </c>
    </row>
    <row r="435" spans="3:4">
      <c r="C435" s="735" t="s">
        <v>80</v>
      </c>
      <c r="D435" s="742" t="s">
        <v>538</v>
      </c>
    </row>
    <row r="436" spans="3:4">
      <c r="C436" s="735" t="s">
        <v>80</v>
      </c>
      <c r="D436" s="742" t="s">
        <v>497</v>
      </c>
    </row>
    <row r="437" spans="3:4">
      <c r="C437" s="735" t="s">
        <v>80</v>
      </c>
      <c r="D437" s="742" t="s">
        <v>1372</v>
      </c>
    </row>
    <row r="438" spans="3:4">
      <c r="C438" s="735" t="s">
        <v>80</v>
      </c>
      <c r="D438" s="742" t="s">
        <v>1393</v>
      </c>
    </row>
    <row r="439" spans="3:4">
      <c r="C439" s="735" t="s">
        <v>80</v>
      </c>
      <c r="D439" s="742" t="s">
        <v>1324</v>
      </c>
    </row>
    <row r="440" spans="3:4">
      <c r="C440" s="735" t="s">
        <v>80</v>
      </c>
      <c r="D440" s="742" t="s">
        <v>811</v>
      </c>
    </row>
    <row r="441" spans="3:4">
      <c r="C441" s="735" t="s">
        <v>80</v>
      </c>
      <c r="D441" s="742" t="s">
        <v>1394</v>
      </c>
    </row>
    <row r="442" spans="3:4">
      <c r="C442" s="735" t="s">
        <v>80</v>
      </c>
      <c r="D442" s="742" t="s">
        <v>827</v>
      </c>
    </row>
    <row r="443" spans="3:4">
      <c r="C443" s="735" t="s">
        <v>80</v>
      </c>
      <c r="D443" s="742" t="s">
        <v>494</v>
      </c>
    </row>
    <row r="444" spans="3:4">
      <c r="C444" s="735" t="s">
        <v>80</v>
      </c>
      <c r="D444" s="742" t="s">
        <v>347</v>
      </c>
    </row>
    <row r="445" spans="3:4">
      <c r="C445" s="735" t="s">
        <v>80</v>
      </c>
      <c r="D445" s="742" t="s">
        <v>765</v>
      </c>
    </row>
    <row r="446" spans="3:4">
      <c r="C446" s="735" t="s">
        <v>80</v>
      </c>
      <c r="D446" s="742" t="s">
        <v>1029</v>
      </c>
    </row>
    <row r="447" spans="3:4">
      <c r="C447" s="735" t="s">
        <v>80</v>
      </c>
      <c r="D447" s="742" t="s">
        <v>1144</v>
      </c>
    </row>
    <row r="448" spans="3:4">
      <c r="C448" s="735" t="s">
        <v>80</v>
      </c>
      <c r="D448" s="742" t="s">
        <v>1395</v>
      </c>
    </row>
    <row r="449" spans="3:4">
      <c r="C449" s="735" t="s">
        <v>80</v>
      </c>
      <c r="D449" s="742" t="s">
        <v>1401</v>
      </c>
    </row>
    <row r="450" spans="3:4">
      <c r="C450" s="735" t="s">
        <v>80</v>
      </c>
      <c r="D450" s="742" t="s">
        <v>642</v>
      </c>
    </row>
    <row r="451" spans="3:4">
      <c r="C451" s="735" t="s">
        <v>80</v>
      </c>
      <c r="D451" s="742" t="s">
        <v>799</v>
      </c>
    </row>
    <row r="452" spans="3:4">
      <c r="C452" s="735" t="s">
        <v>80</v>
      </c>
      <c r="D452" s="742" t="s">
        <v>1322</v>
      </c>
    </row>
    <row r="453" spans="3:4">
      <c r="C453" s="735" t="s">
        <v>80</v>
      </c>
      <c r="D453" s="742" t="s">
        <v>587</v>
      </c>
    </row>
    <row r="454" spans="3:4">
      <c r="C454" s="735" t="s">
        <v>80</v>
      </c>
      <c r="D454" s="742" t="s">
        <v>779</v>
      </c>
    </row>
    <row r="455" spans="3:4">
      <c r="C455" s="735" t="s">
        <v>80</v>
      </c>
      <c r="D455" s="742" t="s">
        <v>1402</v>
      </c>
    </row>
    <row r="456" spans="3:4">
      <c r="C456" s="735" t="s">
        <v>80</v>
      </c>
      <c r="D456" s="742" t="s">
        <v>473</v>
      </c>
    </row>
    <row r="457" spans="3:4">
      <c r="C457" s="735" t="s">
        <v>80</v>
      </c>
      <c r="D457" s="742" t="s">
        <v>1403</v>
      </c>
    </row>
    <row r="458" spans="3:4">
      <c r="C458" s="735" t="s">
        <v>80</v>
      </c>
      <c r="D458" s="742" t="s">
        <v>1404</v>
      </c>
    </row>
    <row r="459" spans="3:4">
      <c r="C459" s="735" t="s">
        <v>324</v>
      </c>
      <c r="D459" s="742" t="s">
        <v>1405</v>
      </c>
    </row>
    <row r="460" spans="3:4">
      <c r="C460" s="735" t="s">
        <v>324</v>
      </c>
      <c r="D460" s="742" t="s">
        <v>402</v>
      </c>
    </row>
    <row r="461" spans="3:4">
      <c r="C461" s="735" t="s">
        <v>324</v>
      </c>
      <c r="D461" s="742" t="s">
        <v>172</v>
      </c>
    </row>
    <row r="462" spans="3:4">
      <c r="C462" s="735" t="s">
        <v>324</v>
      </c>
      <c r="D462" s="742" t="s">
        <v>820</v>
      </c>
    </row>
    <row r="463" spans="3:4">
      <c r="C463" s="735" t="s">
        <v>324</v>
      </c>
      <c r="D463" s="742" t="s">
        <v>1408</v>
      </c>
    </row>
    <row r="464" spans="3:4">
      <c r="C464" s="735" t="s">
        <v>324</v>
      </c>
      <c r="D464" s="742" t="s">
        <v>1410</v>
      </c>
    </row>
    <row r="465" spans="3:4">
      <c r="C465" s="735" t="s">
        <v>324</v>
      </c>
      <c r="D465" s="742" t="s">
        <v>1413</v>
      </c>
    </row>
    <row r="466" spans="3:4">
      <c r="C466" s="735" t="s">
        <v>324</v>
      </c>
      <c r="D466" s="742" t="s">
        <v>8</v>
      </c>
    </row>
    <row r="467" spans="3:4">
      <c r="C467" s="735" t="s">
        <v>324</v>
      </c>
      <c r="D467" s="742" t="s">
        <v>1414</v>
      </c>
    </row>
    <row r="468" spans="3:4">
      <c r="C468" s="735" t="s">
        <v>324</v>
      </c>
      <c r="D468" s="742" t="s">
        <v>1417</v>
      </c>
    </row>
    <row r="469" spans="3:4">
      <c r="C469" s="735" t="s">
        <v>324</v>
      </c>
      <c r="D469" s="742" t="s">
        <v>1419</v>
      </c>
    </row>
    <row r="470" spans="3:4">
      <c r="C470" s="735" t="s">
        <v>324</v>
      </c>
      <c r="D470" s="742" t="s">
        <v>1361</v>
      </c>
    </row>
    <row r="471" spans="3:4">
      <c r="C471" s="735" t="s">
        <v>324</v>
      </c>
      <c r="D471" s="742" t="s">
        <v>293</v>
      </c>
    </row>
    <row r="472" spans="3:4">
      <c r="C472" s="735" t="s">
        <v>324</v>
      </c>
      <c r="D472" s="742" t="s">
        <v>826</v>
      </c>
    </row>
    <row r="473" spans="3:4">
      <c r="C473" s="735" t="s">
        <v>324</v>
      </c>
      <c r="D473" s="742" t="s">
        <v>431</v>
      </c>
    </row>
    <row r="474" spans="3:4">
      <c r="C474" s="735" t="s">
        <v>324</v>
      </c>
      <c r="D474" s="742" t="s">
        <v>1420</v>
      </c>
    </row>
    <row r="475" spans="3:4">
      <c r="C475" s="735" t="s">
        <v>324</v>
      </c>
      <c r="D475" s="742" t="s">
        <v>1138</v>
      </c>
    </row>
    <row r="476" spans="3:4">
      <c r="C476" s="735" t="s">
        <v>324</v>
      </c>
      <c r="D476" s="742" t="s">
        <v>1421</v>
      </c>
    </row>
    <row r="477" spans="3:4">
      <c r="C477" s="735" t="s">
        <v>324</v>
      </c>
      <c r="D477" s="742" t="s">
        <v>932</v>
      </c>
    </row>
    <row r="478" spans="3:4">
      <c r="C478" s="735" t="s">
        <v>324</v>
      </c>
      <c r="D478" s="742" t="s">
        <v>1406</v>
      </c>
    </row>
    <row r="479" spans="3:4">
      <c r="C479" s="735" t="s">
        <v>324</v>
      </c>
      <c r="D479" s="742" t="s">
        <v>1423</v>
      </c>
    </row>
    <row r="480" spans="3:4">
      <c r="C480" s="735" t="s">
        <v>324</v>
      </c>
      <c r="D480" s="742" t="s">
        <v>1424</v>
      </c>
    </row>
    <row r="481" spans="3:4">
      <c r="C481" s="735" t="s">
        <v>324</v>
      </c>
      <c r="D481" s="742" t="s">
        <v>667</v>
      </c>
    </row>
    <row r="482" spans="3:4">
      <c r="C482" s="735" t="s">
        <v>324</v>
      </c>
      <c r="D482" s="742" t="s">
        <v>134</v>
      </c>
    </row>
    <row r="483" spans="3:4">
      <c r="C483" s="735" t="s">
        <v>324</v>
      </c>
      <c r="D483" s="742" t="s">
        <v>1425</v>
      </c>
    </row>
    <row r="484" spans="3:4">
      <c r="C484" s="735" t="s">
        <v>305</v>
      </c>
      <c r="D484" s="742" t="s">
        <v>323</v>
      </c>
    </row>
    <row r="485" spans="3:4">
      <c r="C485" s="735" t="s">
        <v>305</v>
      </c>
      <c r="D485" s="742" t="s">
        <v>917</v>
      </c>
    </row>
    <row r="486" spans="3:4">
      <c r="C486" s="735" t="s">
        <v>305</v>
      </c>
      <c r="D486" s="742" t="s">
        <v>1244</v>
      </c>
    </row>
    <row r="487" spans="3:4">
      <c r="C487" s="735" t="s">
        <v>305</v>
      </c>
      <c r="D487" s="742" t="s">
        <v>1154</v>
      </c>
    </row>
    <row r="488" spans="3:4">
      <c r="C488" s="735" t="s">
        <v>305</v>
      </c>
      <c r="D488" s="742" t="s">
        <v>1427</v>
      </c>
    </row>
    <row r="489" spans="3:4">
      <c r="C489" s="735" t="s">
        <v>305</v>
      </c>
      <c r="D489" s="742" t="s">
        <v>583</v>
      </c>
    </row>
    <row r="490" spans="3:4">
      <c r="C490" s="735" t="s">
        <v>305</v>
      </c>
      <c r="D490" s="742" t="s">
        <v>1003</v>
      </c>
    </row>
    <row r="491" spans="3:4">
      <c r="C491" s="735" t="s">
        <v>305</v>
      </c>
      <c r="D491" s="742" t="s">
        <v>804</v>
      </c>
    </row>
    <row r="492" spans="3:4">
      <c r="C492" s="735" t="s">
        <v>305</v>
      </c>
      <c r="D492" s="742" t="s">
        <v>1429</v>
      </c>
    </row>
    <row r="493" spans="3:4">
      <c r="C493" s="735" t="s">
        <v>305</v>
      </c>
      <c r="D493" s="742" t="s">
        <v>1430</v>
      </c>
    </row>
    <row r="494" spans="3:4">
      <c r="C494" s="735" t="s">
        <v>305</v>
      </c>
      <c r="D494" s="742" t="s">
        <v>333</v>
      </c>
    </row>
    <row r="495" spans="3:4">
      <c r="C495" s="735" t="s">
        <v>305</v>
      </c>
      <c r="D495" s="742" t="s">
        <v>1433</v>
      </c>
    </row>
    <row r="496" spans="3:4">
      <c r="C496" s="735" t="s">
        <v>305</v>
      </c>
      <c r="D496" s="742" t="s">
        <v>1399</v>
      </c>
    </row>
    <row r="497" spans="3:4">
      <c r="C497" s="735" t="s">
        <v>305</v>
      </c>
      <c r="D497" s="742" t="s">
        <v>1127</v>
      </c>
    </row>
    <row r="498" spans="3:4">
      <c r="C498" s="735" t="s">
        <v>305</v>
      </c>
      <c r="D498" s="742" t="s">
        <v>546</v>
      </c>
    </row>
    <row r="499" spans="3:4">
      <c r="C499" s="735" t="s">
        <v>305</v>
      </c>
      <c r="D499" s="742" t="s">
        <v>264</v>
      </c>
    </row>
    <row r="500" spans="3:4">
      <c r="C500" s="735" t="s">
        <v>305</v>
      </c>
      <c r="D500" s="742" t="s">
        <v>1437</v>
      </c>
    </row>
    <row r="501" spans="3:4">
      <c r="C501" s="735" t="s">
        <v>305</v>
      </c>
      <c r="D501" s="742" t="s">
        <v>1251</v>
      </c>
    </row>
    <row r="502" spans="3:4">
      <c r="C502" s="735" t="s">
        <v>305</v>
      </c>
      <c r="D502" s="742" t="s">
        <v>1070</v>
      </c>
    </row>
    <row r="503" spans="3:4">
      <c r="C503" s="735" t="s">
        <v>305</v>
      </c>
      <c r="D503" s="742" t="s">
        <v>796</v>
      </c>
    </row>
    <row r="504" spans="3:4">
      <c r="C504" s="735" t="s">
        <v>305</v>
      </c>
      <c r="D504" s="742" t="s">
        <v>1439</v>
      </c>
    </row>
    <row r="505" spans="3:4">
      <c r="C505" s="735" t="s">
        <v>305</v>
      </c>
      <c r="D505" s="742" t="s">
        <v>1253</v>
      </c>
    </row>
    <row r="506" spans="3:4">
      <c r="C506" s="735" t="s">
        <v>305</v>
      </c>
      <c r="D506" s="742" t="s">
        <v>1443</v>
      </c>
    </row>
    <row r="507" spans="3:4">
      <c r="C507" s="735" t="s">
        <v>305</v>
      </c>
      <c r="D507" s="742" t="s">
        <v>1445</v>
      </c>
    </row>
    <row r="508" spans="3:4">
      <c r="C508" s="735" t="s">
        <v>305</v>
      </c>
      <c r="D508" s="742" t="s">
        <v>502</v>
      </c>
    </row>
    <row r="509" spans="3:4">
      <c r="C509" s="735" t="s">
        <v>305</v>
      </c>
      <c r="D509" s="742" t="s">
        <v>1447</v>
      </c>
    </row>
    <row r="510" spans="3:4">
      <c r="C510" s="735" t="s">
        <v>305</v>
      </c>
      <c r="D510" s="742" t="s">
        <v>1448</v>
      </c>
    </row>
    <row r="511" spans="3:4">
      <c r="C511" s="735" t="s">
        <v>305</v>
      </c>
      <c r="D511" s="742" t="s">
        <v>1231</v>
      </c>
    </row>
    <row r="512" spans="3:4">
      <c r="C512" s="735" t="s">
        <v>305</v>
      </c>
      <c r="D512" s="742" t="s">
        <v>1412</v>
      </c>
    </row>
    <row r="513" spans="3:4">
      <c r="C513" s="735" t="s">
        <v>305</v>
      </c>
      <c r="D513" s="742" t="s">
        <v>1332</v>
      </c>
    </row>
    <row r="514" spans="3:4">
      <c r="C514" s="735" t="s">
        <v>305</v>
      </c>
      <c r="D514" s="742" t="s">
        <v>287</v>
      </c>
    </row>
    <row r="515" spans="3:4">
      <c r="C515" s="735" t="s">
        <v>305</v>
      </c>
      <c r="D515" s="742" t="s">
        <v>711</v>
      </c>
    </row>
    <row r="516" spans="3:4">
      <c r="C516" s="735" t="s">
        <v>305</v>
      </c>
      <c r="D516" s="742" t="s">
        <v>1168</v>
      </c>
    </row>
    <row r="517" spans="3:4">
      <c r="C517" s="735" t="s">
        <v>305</v>
      </c>
      <c r="D517" s="742" t="s">
        <v>1450</v>
      </c>
    </row>
    <row r="518" spans="3:4">
      <c r="C518" s="735" t="s">
        <v>305</v>
      </c>
      <c r="D518" s="742" t="s">
        <v>732</v>
      </c>
    </row>
    <row r="519" spans="3:4">
      <c r="C519" s="735" t="s">
        <v>640</v>
      </c>
      <c r="D519" s="742" t="s">
        <v>180</v>
      </c>
    </row>
    <row r="520" spans="3:4">
      <c r="C520" s="735" t="s">
        <v>640</v>
      </c>
      <c r="D520" s="742" t="s">
        <v>1452</v>
      </c>
    </row>
    <row r="521" spans="3:4">
      <c r="C521" s="735" t="s">
        <v>640</v>
      </c>
      <c r="D521" s="742" t="s">
        <v>911</v>
      </c>
    </row>
    <row r="522" spans="3:4">
      <c r="C522" s="735" t="s">
        <v>640</v>
      </c>
      <c r="D522" s="742" t="s">
        <v>1455</v>
      </c>
    </row>
    <row r="523" spans="3:4">
      <c r="C523" s="735" t="s">
        <v>640</v>
      </c>
      <c r="D523" s="742" t="s">
        <v>1432</v>
      </c>
    </row>
    <row r="524" spans="3:4">
      <c r="C524" s="735" t="s">
        <v>640</v>
      </c>
      <c r="D524" s="742" t="s">
        <v>382</v>
      </c>
    </row>
    <row r="525" spans="3:4">
      <c r="C525" s="735" t="s">
        <v>640</v>
      </c>
      <c r="D525" s="742" t="s">
        <v>1457</v>
      </c>
    </row>
    <row r="526" spans="3:4">
      <c r="C526" s="735" t="s">
        <v>640</v>
      </c>
      <c r="D526" s="742" t="s">
        <v>166</v>
      </c>
    </row>
    <row r="527" spans="3:4">
      <c r="C527" s="735" t="s">
        <v>640</v>
      </c>
      <c r="D527" s="742" t="s">
        <v>1459</v>
      </c>
    </row>
    <row r="528" spans="3:4">
      <c r="C528" s="735" t="s">
        <v>640</v>
      </c>
      <c r="D528" s="742" t="s">
        <v>1185</v>
      </c>
    </row>
    <row r="529" spans="3:4">
      <c r="C529" s="735" t="s">
        <v>640</v>
      </c>
      <c r="D529" s="742" t="s">
        <v>515</v>
      </c>
    </row>
    <row r="530" spans="3:4">
      <c r="C530" s="735" t="s">
        <v>640</v>
      </c>
      <c r="D530" s="742" t="s">
        <v>1024</v>
      </c>
    </row>
    <row r="531" spans="3:4">
      <c r="C531" s="735" t="s">
        <v>640</v>
      </c>
      <c r="D531" s="742" t="s">
        <v>1460</v>
      </c>
    </row>
    <row r="532" spans="3:4">
      <c r="C532" s="735" t="s">
        <v>640</v>
      </c>
      <c r="D532" s="742" t="s">
        <v>1462</v>
      </c>
    </row>
    <row r="533" spans="3:4">
      <c r="C533" s="735" t="s">
        <v>640</v>
      </c>
      <c r="D533" s="742" t="s">
        <v>1465</v>
      </c>
    </row>
    <row r="534" spans="3:4">
      <c r="C534" s="735" t="s">
        <v>640</v>
      </c>
      <c r="D534" s="742" t="s">
        <v>1466</v>
      </c>
    </row>
    <row r="535" spans="3:4">
      <c r="C535" s="735" t="s">
        <v>640</v>
      </c>
      <c r="D535" s="742" t="s">
        <v>940</v>
      </c>
    </row>
    <row r="536" spans="3:4">
      <c r="C536" s="735" t="s">
        <v>640</v>
      </c>
      <c r="D536" s="742" t="s">
        <v>1260</v>
      </c>
    </row>
    <row r="537" spans="3:4">
      <c r="C537" s="735" t="s">
        <v>640</v>
      </c>
      <c r="D537" s="742" t="s">
        <v>360</v>
      </c>
    </row>
    <row r="538" spans="3:4">
      <c r="C538" s="735" t="s">
        <v>640</v>
      </c>
      <c r="D538" s="742" t="s">
        <v>1468</v>
      </c>
    </row>
    <row r="539" spans="3:4">
      <c r="C539" s="735" t="s">
        <v>640</v>
      </c>
      <c r="D539" s="742" t="s">
        <v>1470</v>
      </c>
    </row>
    <row r="540" spans="3:4">
      <c r="C540" s="735" t="s">
        <v>640</v>
      </c>
      <c r="D540" s="742" t="s">
        <v>1471</v>
      </c>
    </row>
    <row r="541" spans="3:4">
      <c r="C541" s="735" t="s">
        <v>640</v>
      </c>
      <c r="D541" s="742" t="s">
        <v>788</v>
      </c>
    </row>
    <row r="542" spans="3:4">
      <c r="C542" s="735" t="s">
        <v>640</v>
      </c>
      <c r="D542" s="742" t="s">
        <v>1431</v>
      </c>
    </row>
    <row r="543" spans="3:4">
      <c r="C543" s="735" t="s">
        <v>640</v>
      </c>
      <c r="D543" s="742" t="s">
        <v>1473</v>
      </c>
    </row>
    <row r="544" spans="3:4">
      <c r="C544" s="735" t="s">
        <v>640</v>
      </c>
      <c r="D544" s="742" t="s">
        <v>15</v>
      </c>
    </row>
    <row r="545" spans="3:4">
      <c r="C545" s="735" t="s">
        <v>640</v>
      </c>
      <c r="D545" s="742" t="s">
        <v>1398</v>
      </c>
    </row>
    <row r="546" spans="3:4">
      <c r="C546" s="735" t="s">
        <v>640</v>
      </c>
      <c r="D546" s="742" t="s">
        <v>1475</v>
      </c>
    </row>
    <row r="547" spans="3:4">
      <c r="C547" s="735" t="s">
        <v>640</v>
      </c>
      <c r="D547" s="742" t="s">
        <v>1477</v>
      </c>
    </row>
    <row r="548" spans="3:4">
      <c r="C548" s="735" t="s">
        <v>640</v>
      </c>
      <c r="D548" s="742" t="s">
        <v>1480</v>
      </c>
    </row>
    <row r="549" spans="3:4">
      <c r="C549" s="735" t="s">
        <v>640</v>
      </c>
      <c r="D549" s="742" t="s">
        <v>1090</v>
      </c>
    </row>
    <row r="550" spans="3:4">
      <c r="C550" s="735" t="s">
        <v>640</v>
      </c>
      <c r="D550" s="742" t="s">
        <v>1481</v>
      </c>
    </row>
    <row r="551" spans="3:4">
      <c r="C551" s="735" t="s">
        <v>640</v>
      </c>
      <c r="D551" s="742" t="s">
        <v>357</v>
      </c>
    </row>
    <row r="552" spans="3:4">
      <c r="C552" s="735" t="s">
        <v>640</v>
      </c>
      <c r="D552" s="742" t="s">
        <v>635</v>
      </c>
    </row>
    <row r="553" spans="3:4">
      <c r="C553" s="735" t="s">
        <v>640</v>
      </c>
      <c r="D553" s="742" t="s">
        <v>518</v>
      </c>
    </row>
    <row r="554" spans="3:4">
      <c r="C554" s="735" t="s">
        <v>640</v>
      </c>
      <c r="D554" s="742" t="s">
        <v>1239</v>
      </c>
    </row>
    <row r="555" spans="3:4">
      <c r="C555" s="735" t="s">
        <v>640</v>
      </c>
      <c r="D555" s="742" t="s">
        <v>362</v>
      </c>
    </row>
    <row r="556" spans="3:4">
      <c r="C556" s="735" t="s">
        <v>640</v>
      </c>
      <c r="D556" s="742" t="s">
        <v>1345</v>
      </c>
    </row>
    <row r="557" spans="3:4">
      <c r="C557" s="735" t="s">
        <v>640</v>
      </c>
      <c r="D557" s="742" t="s">
        <v>573</v>
      </c>
    </row>
    <row r="558" spans="3:4">
      <c r="C558" s="735" t="s">
        <v>640</v>
      </c>
      <c r="D558" s="742" t="s">
        <v>1482</v>
      </c>
    </row>
    <row r="559" spans="3:4">
      <c r="C559" s="735" t="s">
        <v>640</v>
      </c>
      <c r="D559" s="742" t="s">
        <v>1037</v>
      </c>
    </row>
    <row r="560" spans="3:4">
      <c r="C560" s="735" t="s">
        <v>640</v>
      </c>
      <c r="D560" s="742" t="s">
        <v>852</v>
      </c>
    </row>
    <row r="561" spans="3:4">
      <c r="C561" s="735" t="s">
        <v>640</v>
      </c>
      <c r="D561" s="742" t="s">
        <v>744</v>
      </c>
    </row>
    <row r="562" spans="3:4">
      <c r="C562" s="735" t="s">
        <v>640</v>
      </c>
      <c r="D562" s="742" t="s">
        <v>1484</v>
      </c>
    </row>
    <row r="563" spans="3:4">
      <c r="C563" s="735" t="s">
        <v>640</v>
      </c>
      <c r="D563" s="742" t="s">
        <v>1291</v>
      </c>
    </row>
    <row r="564" spans="3:4">
      <c r="C564" s="735" t="s">
        <v>640</v>
      </c>
      <c r="D564" s="742" t="s">
        <v>1485</v>
      </c>
    </row>
    <row r="565" spans="3:4">
      <c r="C565" s="735" t="s">
        <v>640</v>
      </c>
      <c r="D565" s="742" t="s">
        <v>857</v>
      </c>
    </row>
    <row r="566" spans="3:4">
      <c r="C566" s="735" t="s">
        <v>640</v>
      </c>
      <c r="D566" s="742" t="s">
        <v>367</v>
      </c>
    </row>
    <row r="567" spans="3:4">
      <c r="C567" s="735" t="s">
        <v>640</v>
      </c>
      <c r="D567" s="742" t="s">
        <v>1487</v>
      </c>
    </row>
    <row r="568" spans="3:4">
      <c r="C568" s="735" t="s">
        <v>640</v>
      </c>
      <c r="D568" s="742" t="s">
        <v>1490</v>
      </c>
    </row>
    <row r="569" spans="3:4">
      <c r="C569" s="735" t="s">
        <v>640</v>
      </c>
      <c r="D569" s="742" t="s">
        <v>480</v>
      </c>
    </row>
    <row r="570" spans="3:4">
      <c r="C570" s="735" t="s">
        <v>640</v>
      </c>
      <c r="D570" s="742" t="s">
        <v>780</v>
      </c>
    </row>
    <row r="571" spans="3:4">
      <c r="C571" s="735" t="s">
        <v>640</v>
      </c>
      <c r="D571" s="742" t="s">
        <v>1454</v>
      </c>
    </row>
    <row r="572" spans="3:4">
      <c r="C572" s="735" t="s">
        <v>640</v>
      </c>
      <c r="D572" s="742" t="s">
        <v>1491</v>
      </c>
    </row>
    <row r="573" spans="3:4">
      <c r="C573" s="735" t="s">
        <v>640</v>
      </c>
      <c r="D573" s="742" t="s">
        <v>1458</v>
      </c>
    </row>
    <row r="574" spans="3:4">
      <c r="C574" s="735" t="s">
        <v>640</v>
      </c>
      <c r="D574" s="742" t="s">
        <v>1213</v>
      </c>
    </row>
    <row r="575" spans="3:4">
      <c r="C575" s="735" t="s">
        <v>640</v>
      </c>
      <c r="D575" s="742" t="s">
        <v>1256</v>
      </c>
    </row>
    <row r="576" spans="3:4">
      <c r="C576" s="735" t="s">
        <v>640</v>
      </c>
      <c r="D576" s="742" t="s">
        <v>1369</v>
      </c>
    </row>
    <row r="577" spans="3:4">
      <c r="C577" s="735" t="s">
        <v>640</v>
      </c>
      <c r="D577" s="742" t="s">
        <v>1493</v>
      </c>
    </row>
    <row r="578" spans="3:4">
      <c r="C578" s="735" t="s">
        <v>640</v>
      </c>
      <c r="D578" s="742" t="s">
        <v>1494</v>
      </c>
    </row>
    <row r="579" spans="3:4">
      <c r="C579" s="735" t="s">
        <v>640</v>
      </c>
      <c r="D579" s="742" t="s">
        <v>947</v>
      </c>
    </row>
    <row r="580" spans="3:4">
      <c r="C580" s="735" t="s">
        <v>640</v>
      </c>
      <c r="D580" s="742" t="s">
        <v>665</v>
      </c>
    </row>
    <row r="581" spans="3:4">
      <c r="C581" s="735" t="s">
        <v>640</v>
      </c>
      <c r="D581" s="742" t="s">
        <v>1426</v>
      </c>
    </row>
    <row r="582" spans="3:4">
      <c r="C582" s="735" t="s">
        <v>914</v>
      </c>
      <c r="D582" s="742" t="s">
        <v>1123</v>
      </c>
    </row>
    <row r="583" spans="3:4">
      <c r="C583" s="735" t="s">
        <v>914</v>
      </c>
      <c r="D583" s="742" t="s">
        <v>1497</v>
      </c>
    </row>
    <row r="584" spans="3:4">
      <c r="C584" s="735" t="s">
        <v>914</v>
      </c>
      <c r="D584" s="742" t="s">
        <v>1315</v>
      </c>
    </row>
    <row r="585" spans="3:4">
      <c r="C585" s="735" t="s">
        <v>914</v>
      </c>
      <c r="D585" s="742" t="s">
        <v>1500</v>
      </c>
    </row>
    <row r="586" spans="3:4">
      <c r="C586" s="735" t="s">
        <v>914</v>
      </c>
      <c r="D586" s="742" t="s">
        <v>1288</v>
      </c>
    </row>
    <row r="587" spans="3:4">
      <c r="C587" s="735" t="s">
        <v>914</v>
      </c>
      <c r="D587" s="742" t="s">
        <v>1501</v>
      </c>
    </row>
    <row r="588" spans="3:4">
      <c r="C588" s="735" t="s">
        <v>914</v>
      </c>
      <c r="D588" s="742" t="s">
        <v>983</v>
      </c>
    </row>
    <row r="589" spans="3:4">
      <c r="C589" s="735" t="s">
        <v>914</v>
      </c>
      <c r="D589" s="742" t="s">
        <v>1442</v>
      </c>
    </row>
    <row r="590" spans="3:4">
      <c r="C590" s="735" t="s">
        <v>914</v>
      </c>
      <c r="D590" s="742" t="s">
        <v>1502</v>
      </c>
    </row>
    <row r="591" spans="3:4">
      <c r="C591" s="735" t="s">
        <v>914</v>
      </c>
      <c r="D591" s="742" t="s">
        <v>1358</v>
      </c>
    </row>
    <row r="592" spans="3:4">
      <c r="C592" s="735" t="s">
        <v>914</v>
      </c>
      <c r="D592" s="742" t="s">
        <v>1409</v>
      </c>
    </row>
    <row r="593" spans="3:4">
      <c r="C593" s="735" t="s">
        <v>914</v>
      </c>
      <c r="D593" s="742" t="s">
        <v>1504</v>
      </c>
    </row>
    <row r="594" spans="3:4">
      <c r="C594" s="735" t="s">
        <v>914</v>
      </c>
      <c r="D594" s="742" t="s">
        <v>1279</v>
      </c>
    </row>
    <row r="595" spans="3:4">
      <c r="C595" s="735" t="s">
        <v>914</v>
      </c>
      <c r="D595" s="742" t="s">
        <v>1505</v>
      </c>
    </row>
    <row r="596" spans="3:4">
      <c r="C596" s="735" t="s">
        <v>914</v>
      </c>
      <c r="D596" s="742" t="s">
        <v>942</v>
      </c>
    </row>
    <row r="597" spans="3:4">
      <c r="C597" s="735" t="s">
        <v>914</v>
      </c>
      <c r="D597" s="742" t="s">
        <v>689</v>
      </c>
    </row>
    <row r="598" spans="3:4">
      <c r="C598" s="735" t="s">
        <v>914</v>
      </c>
      <c r="D598" s="742" t="s">
        <v>613</v>
      </c>
    </row>
    <row r="599" spans="3:4">
      <c r="C599" s="735" t="s">
        <v>914</v>
      </c>
      <c r="D599" s="742" t="s">
        <v>1506</v>
      </c>
    </row>
    <row r="600" spans="3:4">
      <c r="C600" s="735" t="s">
        <v>914</v>
      </c>
      <c r="D600" s="742" t="s">
        <v>230</v>
      </c>
    </row>
    <row r="601" spans="3:4">
      <c r="C601" s="735" t="s">
        <v>914</v>
      </c>
      <c r="D601" s="742" t="s">
        <v>889</v>
      </c>
    </row>
    <row r="602" spans="3:4">
      <c r="C602" s="735" t="s">
        <v>914</v>
      </c>
      <c r="D602" s="742" t="s">
        <v>233</v>
      </c>
    </row>
    <row r="603" spans="3:4">
      <c r="C603" s="735" t="s">
        <v>914</v>
      </c>
      <c r="D603" s="742" t="s">
        <v>1507</v>
      </c>
    </row>
    <row r="604" spans="3:4">
      <c r="C604" s="735" t="s">
        <v>914</v>
      </c>
      <c r="D604" s="742" t="s">
        <v>1508</v>
      </c>
    </row>
    <row r="605" spans="3:4">
      <c r="C605" s="735" t="s">
        <v>914</v>
      </c>
      <c r="D605" s="742" t="s">
        <v>1453</v>
      </c>
    </row>
    <row r="606" spans="3:4">
      <c r="C606" s="735" t="s">
        <v>914</v>
      </c>
      <c r="D606" s="742" t="s">
        <v>1194</v>
      </c>
    </row>
    <row r="607" spans="3:4">
      <c r="C607" s="735" t="s">
        <v>914</v>
      </c>
      <c r="D607" s="742" t="s">
        <v>1010</v>
      </c>
    </row>
    <row r="608" spans="3:4">
      <c r="C608" s="735" t="s">
        <v>914</v>
      </c>
      <c r="D608" s="742" t="s">
        <v>269</v>
      </c>
    </row>
    <row r="609" spans="3:4">
      <c r="C609" s="735" t="s">
        <v>914</v>
      </c>
      <c r="D609" s="742" t="s">
        <v>1511</v>
      </c>
    </row>
    <row r="610" spans="3:4">
      <c r="C610" s="735" t="s">
        <v>914</v>
      </c>
      <c r="D610" s="742" t="s">
        <v>970</v>
      </c>
    </row>
    <row r="611" spans="3:4">
      <c r="C611" s="735" t="s">
        <v>914</v>
      </c>
      <c r="D611" s="742" t="s">
        <v>1513</v>
      </c>
    </row>
    <row r="612" spans="3:4">
      <c r="C612" s="735" t="s">
        <v>914</v>
      </c>
      <c r="D612" s="742" t="s">
        <v>1514</v>
      </c>
    </row>
    <row r="613" spans="3:4">
      <c r="C613" s="735" t="s">
        <v>914</v>
      </c>
      <c r="D613" s="742" t="s">
        <v>1516</v>
      </c>
    </row>
    <row r="614" spans="3:4">
      <c r="C614" s="735" t="s">
        <v>914</v>
      </c>
      <c r="D614" s="742" t="s">
        <v>1517</v>
      </c>
    </row>
    <row r="615" spans="3:4">
      <c r="C615" s="735" t="s">
        <v>914</v>
      </c>
      <c r="D615" s="742" t="s">
        <v>434</v>
      </c>
    </row>
    <row r="616" spans="3:4">
      <c r="C616" s="735" t="s">
        <v>914</v>
      </c>
      <c r="D616" s="742" t="s">
        <v>1518</v>
      </c>
    </row>
    <row r="617" spans="3:4">
      <c r="C617" s="735" t="s">
        <v>914</v>
      </c>
      <c r="D617" s="742" t="s">
        <v>407</v>
      </c>
    </row>
    <row r="618" spans="3:4">
      <c r="C618" s="735" t="s">
        <v>914</v>
      </c>
      <c r="D618" s="742" t="s">
        <v>1519</v>
      </c>
    </row>
    <row r="619" spans="3:4">
      <c r="C619" s="735" t="s">
        <v>914</v>
      </c>
      <c r="D619" s="742" t="s">
        <v>1521</v>
      </c>
    </row>
    <row r="620" spans="3:4">
      <c r="C620" s="735" t="s">
        <v>914</v>
      </c>
      <c r="D620" s="742" t="s">
        <v>1523</v>
      </c>
    </row>
    <row r="621" spans="3:4">
      <c r="C621" s="735" t="s">
        <v>914</v>
      </c>
      <c r="D621" s="742" t="s">
        <v>527</v>
      </c>
    </row>
    <row r="622" spans="3:4">
      <c r="C622" s="735" t="s">
        <v>914</v>
      </c>
      <c r="D622" s="742" t="s">
        <v>1527</v>
      </c>
    </row>
    <row r="623" spans="3:4">
      <c r="C623" s="735" t="s">
        <v>914</v>
      </c>
      <c r="D623" s="742" t="s">
        <v>1067</v>
      </c>
    </row>
    <row r="624" spans="3:4">
      <c r="C624" s="735" t="s">
        <v>914</v>
      </c>
      <c r="D624" s="742" t="s">
        <v>1529</v>
      </c>
    </row>
    <row r="625" spans="3:4">
      <c r="C625" s="735" t="s">
        <v>914</v>
      </c>
      <c r="D625" s="742" t="s">
        <v>647</v>
      </c>
    </row>
    <row r="626" spans="3:4">
      <c r="C626" s="735" t="s">
        <v>914</v>
      </c>
      <c r="D626" s="742" t="s">
        <v>1530</v>
      </c>
    </row>
    <row r="627" spans="3:4">
      <c r="C627" s="735" t="s">
        <v>914</v>
      </c>
      <c r="D627" s="742" t="s">
        <v>135</v>
      </c>
    </row>
    <row r="628" spans="3:4">
      <c r="C628" s="735" t="s">
        <v>914</v>
      </c>
      <c r="D628" s="742" t="s">
        <v>1532</v>
      </c>
    </row>
    <row r="629" spans="3:4">
      <c r="C629" s="735" t="s">
        <v>914</v>
      </c>
      <c r="D629" s="742" t="s">
        <v>322</v>
      </c>
    </row>
    <row r="630" spans="3:4">
      <c r="C630" s="735" t="s">
        <v>914</v>
      </c>
      <c r="D630" s="742" t="s">
        <v>1533</v>
      </c>
    </row>
    <row r="631" spans="3:4">
      <c r="C631" s="735" t="s">
        <v>914</v>
      </c>
      <c r="D631" s="742" t="s">
        <v>1534</v>
      </c>
    </row>
    <row r="632" spans="3:4">
      <c r="C632" s="735" t="s">
        <v>914</v>
      </c>
      <c r="D632" s="742" t="s">
        <v>1364</v>
      </c>
    </row>
    <row r="633" spans="3:4">
      <c r="C633" s="735" t="s">
        <v>914</v>
      </c>
      <c r="D633" s="742" t="s">
        <v>814</v>
      </c>
    </row>
    <row r="634" spans="3:4">
      <c r="C634" s="735" t="s">
        <v>914</v>
      </c>
      <c r="D634" s="742" t="s">
        <v>704</v>
      </c>
    </row>
    <row r="635" spans="3:4">
      <c r="C635" s="735" t="s">
        <v>914</v>
      </c>
      <c r="D635" s="742" t="s">
        <v>733</v>
      </c>
    </row>
    <row r="636" spans="3:4">
      <c r="C636" s="735" t="s">
        <v>944</v>
      </c>
      <c r="D636" s="742" t="s">
        <v>1535</v>
      </c>
    </row>
    <row r="637" spans="3:4">
      <c r="C637" s="735" t="s">
        <v>944</v>
      </c>
      <c r="D637" s="742" t="s">
        <v>1536</v>
      </c>
    </row>
    <row r="638" spans="3:4">
      <c r="C638" s="735" t="s">
        <v>944</v>
      </c>
      <c r="D638" s="742" t="s">
        <v>1538</v>
      </c>
    </row>
    <row r="639" spans="3:4">
      <c r="C639" s="735" t="s">
        <v>944</v>
      </c>
      <c r="D639" s="742" t="s">
        <v>1540</v>
      </c>
    </row>
    <row r="640" spans="3:4">
      <c r="C640" s="735" t="s">
        <v>944</v>
      </c>
      <c r="D640" s="742" t="s">
        <v>834</v>
      </c>
    </row>
    <row r="641" spans="3:4">
      <c r="C641" s="735" t="s">
        <v>944</v>
      </c>
      <c r="D641" s="742" t="s">
        <v>29</v>
      </c>
    </row>
    <row r="642" spans="3:4">
      <c r="C642" s="735" t="s">
        <v>944</v>
      </c>
      <c r="D642" s="742" t="s">
        <v>1541</v>
      </c>
    </row>
    <row r="643" spans="3:4">
      <c r="C643" s="735" t="s">
        <v>944</v>
      </c>
      <c r="D643" s="742" t="s">
        <v>554</v>
      </c>
    </row>
    <row r="644" spans="3:4">
      <c r="C644" s="735" t="s">
        <v>944</v>
      </c>
      <c r="D644" s="742" t="s">
        <v>1542</v>
      </c>
    </row>
    <row r="645" spans="3:4">
      <c r="C645" s="735" t="s">
        <v>944</v>
      </c>
      <c r="D645" s="742" t="s">
        <v>468</v>
      </c>
    </row>
    <row r="646" spans="3:4">
      <c r="C646" s="735" t="s">
        <v>944</v>
      </c>
      <c r="D646" s="742" t="s">
        <v>1546</v>
      </c>
    </row>
    <row r="647" spans="3:4">
      <c r="C647" s="735" t="s">
        <v>944</v>
      </c>
      <c r="D647" s="742" t="s">
        <v>1547</v>
      </c>
    </row>
    <row r="648" spans="3:4">
      <c r="C648" s="735" t="s">
        <v>944</v>
      </c>
      <c r="D648" s="742" t="s">
        <v>1549</v>
      </c>
    </row>
    <row r="649" spans="3:4">
      <c r="C649" s="735" t="s">
        <v>944</v>
      </c>
      <c r="D649" s="742" t="s">
        <v>824</v>
      </c>
    </row>
    <row r="650" spans="3:4">
      <c r="C650" s="735" t="s">
        <v>944</v>
      </c>
      <c r="D650" s="742" t="s">
        <v>1550</v>
      </c>
    </row>
    <row r="651" spans="3:4">
      <c r="C651" s="735" t="s">
        <v>944</v>
      </c>
      <c r="D651" s="742" t="s">
        <v>1551</v>
      </c>
    </row>
    <row r="652" spans="3:4">
      <c r="C652" s="735" t="s">
        <v>944</v>
      </c>
      <c r="D652" s="742" t="s">
        <v>1351</v>
      </c>
    </row>
    <row r="653" spans="3:4">
      <c r="C653" s="735" t="s">
        <v>944</v>
      </c>
      <c r="D653" s="742" t="s">
        <v>1552</v>
      </c>
    </row>
    <row r="654" spans="3:4">
      <c r="C654" s="735" t="s">
        <v>944</v>
      </c>
      <c r="D654" s="742" t="s">
        <v>1553</v>
      </c>
    </row>
    <row r="655" spans="3:4">
      <c r="C655" s="735" t="s">
        <v>944</v>
      </c>
      <c r="D655" s="742" t="s">
        <v>1554</v>
      </c>
    </row>
    <row r="656" spans="3:4">
      <c r="C656" s="735" t="s">
        <v>944</v>
      </c>
      <c r="D656" s="742" t="s">
        <v>1555</v>
      </c>
    </row>
    <row r="657" spans="3:4">
      <c r="C657" s="735" t="s">
        <v>944</v>
      </c>
      <c r="D657" s="742" t="s">
        <v>1558</v>
      </c>
    </row>
    <row r="658" spans="3:4">
      <c r="C658" s="735" t="s">
        <v>944</v>
      </c>
      <c r="D658" s="742" t="s">
        <v>1306</v>
      </c>
    </row>
    <row r="659" spans="3:4">
      <c r="C659" s="735" t="s">
        <v>944</v>
      </c>
      <c r="D659" s="742" t="s">
        <v>1560</v>
      </c>
    </row>
    <row r="660" spans="3:4">
      <c r="C660" s="735" t="s">
        <v>944</v>
      </c>
      <c r="D660" s="742" t="s">
        <v>1069</v>
      </c>
    </row>
    <row r="661" spans="3:4">
      <c r="C661" s="735" t="s">
        <v>944</v>
      </c>
      <c r="D661" s="742" t="s">
        <v>1561</v>
      </c>
    </row>
    <row r="662" spans="3:4">
      <c r="C662" s="735" t="s">
        <v>944</v>
      </c>
      <c r="D662" s="742" t="s">
        <v>1564</v>
      </c>
    </row>
    <row r="663" spans="3:4">
      <c r="C663" s="735" t="s">
        <v>944</v>
      </c>
      <c r="D663" s="742" t="s">
        <v>1211</v>
      </c>
    </row>
    <row r="664" spans="3:4">
      <c r="C664" s="735" t="s">
        <v>944</v>
      </c>
      <c r="D664" s="742" t="s">
        <v>948</v>
      </c>
    </row>
    <row r="665" spans="3:4">
      <c r="C665" s="735" t="s">
        <v>944</v>
      </c>
      <c r="D665" s="742" t="s">
        <v>1565</v>
      </c>
    </row>
    <row r="666" spans="3:4">
      <c r="C666" s="735" t="s">
        <v>944</v>
      </c>
      <c r="D666" s="742" t="s">
        <v>1567</v>
      </c>
    </row>
    <row r="667" spans="3:4">
      <c r="C667" s="735" t="s">
        <v>944</v>
      </c>
      <c r="D667" s="742" t="s">
        <v>1520</v>
      </c>
    </row>
    <row r="668" spans="3:4">
      <c r="C668" s="735" t="s">
        <v>944</v>
      </c>
      <c r="D668" s="742" t="s">
        <v>1568</v>
      </c>
    </row>
    <row r="669" spans="3:4">
      <c r="C669" s="735" t="s">
        <v>944</v>
      </c>
      <c r="D669" s="742" t="s">
        <v>542</v>
      </c>
    </row>
    <row r="670" spans="3:4">
      <c r="C670" s="735" t="s">
        <v>944</v>
      </c>
      <c r="D670" s="742" t="s">
        <v>1571</v>
      </c>
    </row>
    <row r="671" spans="3:4">
      <c r="C671" s="735" t="s">
        <v>944</v>
      </c>
      <c r="D671" s="742" t="s">
        <v>1074</v>
      </c>
    </row>
    <row r="672" spans="3:4">
      <c r="C672" s="735" t="s">
        <v>944</v>
      </c>
      <c r="D672" s="742" t="s">
        <v>374</v>
      </c>
    </row>
    <row r="673" spans="3:4">
      <c r="C673" s="735" t="s">
        <v>944</v>
      </c>
      <c r="D673" s="742" t="s">
        <v>1572</v>
      </c>
    </row>
    <row r="674" spans="3:4">
      <c r="C674" s="735" t="s">
        <v>944</v>
      </c>
      <c r="D674" s="742" t="s">
        <v>226</v>
      </c>
    </row>
    <row r="675" spans="3:4">
      <c r="C675" s="735" t="s">
        <v>944</v>
      </c>
      <c r="D675" s="742" t="s">
        <v>1498</v>
      </c>
    </row>
    <row r="676" spans="3:4">
      <c r="C676" s="735" t="s">
        <v>944</v>
      </c>
      <c r="D676" s="742" t="s">
        <v>1573</v>
      </c>
    </row>
    <row r="677" spans="3:4">
      <c r="C677" s="735" t="s">
        <v>944</v>
      </c>
      <c r="D677" s="742" t="s">
        <v>1095</v>
      </c>
    </row>
    <row r="678" spans="3:4">
      <c r="C678" s="735" t="s">
        <v>944</v>
      </c>
      <c r="D678" s="742" t="s">
        <v>1574</v>
      </c>
    </row>
    <row r="679" spans="3:4">
      <c r="C679" s="735" t="s">
        <v>944</v>
      </c>
      <c r="D679" s="742" t="s">
        <v>1575</v>
      </c>
    </row>
    <row r="680" spans="3:4">
      <c r="C680" s="735" t="s">
        <v>944</v>
      </c>
      <c r="D680" s="742" t="s">
        <v>1577</v>
      </c>
    </row>
    <row r="681" spans="3:4">
      <c r="C681" s="735" t="s">
        <v>944</v>
      </c>
      <c r="D681" s="742" t="s">
        <v>1580</v>
      </c>
    </row>
    <row r="682" spans="3:4">
      <c r="C682" s="735" t="s">
        <v>944</v>
      </c>
      <c r="D682" s="742" t="s">
        <v>1581</v>
      </c>
    </row>
    <row r="683" spans="3:4">
      <c r="C683" s="735" t="s">
        <v>944</v>
      </c>
      <c r="D683" s="742" t="s">
        <v>1582</v>
      </c>
    </row>
    <row r="684" spans="3:4">
      <c r="C684" s="735" t="s">
        <v>944</v>
      </c>
      <c r="D684" s="742" t="s">
        <v>1156</v>
      </c>
    </row>
    <row r="685" spans="3:4">
      <c r="C685" s="735" t="s">
        <v>944</v>
      </c>
      <c r="D685" s="742" t="s">
        <v>1584</v>
      </c>
    </row>
    <row r="686" spans="3:4">
      <c r="C686" s="735" t="s">
        <v>944</v>
      </c>
      <c r="D686" s="742" t="s">
        <v>719</v>
      </c>
    </row>
    <row r="687" spans="3:4">
      <c r="C687" s="735" t="s">
        <v>944</v>
      </c>
      <c r="D687" s="742" t="s">
        <v>98</v>
      </c>
    </row>
    <row r="688" spans="3:4">
      <c r="C688" s="735" t="s">
        <v>944</v>
      </c>
      <c r="D688" s="742" t="s">
        <v>1585</v>
      </c>
    </row>
    <row r="689" spans="3:4">
      <c r="C689" s="735" t="s">
        <v>944</v>
      </c>
      <c r="D689" s="742" t="s">
        <v>1586</v>
      </c>
    </row>
    <row r="690" spans="3:4">
      <c r="C690" s="735" t="s">
        <v>944</v>
      </c>
      <c r="D690" s="742" t="s">
        <v>1589</v>
      </c>
    </row>
    <row r="691" spans="3:4">
      <c r="C691" s="735" t="s">
        <v>944</v>
      </c>
      <c r="D691" s="742" t="s">
        <v>1492</v>
      </c>
    </row>
    <row r="692" spans="3:4">
      <c r="C692" s="735" t="s">
        <v>944</v>
      </c>
      <c r="D692" s="742" t="s">
        <v>1592</v>
      </c>
    </row>
    <row r="693" spans="3:4">
      <c r="C693" s="735" t="s">
        <v>944</v>
      </c>
      <c r="D693" s="742" t="s">
        <v>1595</v>
      </c>
    </row>
    <row r="694" spans="3:4">
      <c r="C694" s="735" t="s">
        <v>944</v>
      </c>
      <c r="D694" s="742" t="s">
        <v>1597</v>
      </c>
    </row>
    <row r="695" spans="3:4">
      <c r="C695" s="735" t="s">
        <v>944</v>
      </c>
      <c r="D695" s="742" t="s">
        <v>1598</v>
      </c>
    </row>
    <row r="696" spans="3:4">
      <c r="C696" s="735" t="s">
        <v>944</v>
      </c>
      <c r="D696" s="742" t="s">
        <v>1600</v>
      </c>
    </row>
    <row r="697" spans="3:4">
      <c r="C697" s="735" t="s">
        <v>944</v>
      </c>
      <c r="D697" s="742" t="s">
        <v>553</v>
      </c>
    </row>
    <row r="698" spans="3:4">
      <c r="C698" s="735" t="s">
        <v>952</v>
      </c>
      <c r="D698" s="742" t="s">
        <v>1469</v>
      </c>
    </row>
    <row r="699" spans="3:4">
      <c r="C699" s="735" t="s">
        <v>952</v>
      </c>
      <c r="D699" s="742" t="s">
        <v>1110</v>
      </c>
    </row>
    <row r="700" spans="3:4">
      <c r="C700" s="735" t="s">
        <v>952</v>
      </c>
      <c r="D700" s="742" t="s">
        <v>1601</v>
      </c>
    </row>
    <row r="701" spans="3:4">
      <c r="C701" s="735" t="s">
        <v>952</v>
      </c>
      <c r="D701" s="742" t="s">
        <v>1602</v>
      </c>
    </row>
    <row r="702" spans="3:4">
      <c r="C702" s="735" t="s">
        <v>952</v>
      </c>
      <c r="D702" s="742" t="s">
        <v>1606</v>
      </c>
    </row>
    <row r="703" spans="3:4">
      <c r="C703" s="735" t="s">
        <v>952</v>
      </c>
      <c r="D703" s="742" t="s">
        <v>663</v>
      </c>
    </row>
    <row r="704" spans="3:4">
      <c r="C704" s="735" t="s">
        <v>952</v>
      </c>
      <c r="D704" s="742" t="s">
        <v>1248</v>
      </c>
    </row>
    <row r="705" spans="3:4">
      <c r="C705" s="735" t="s">
        <v>952</v>
      </c>
      <c r="D705" s="742" t="s">
        <v>1052</v>
      </c>
    </row>
    <row r="706" spans="3:4">
      <c r="C706" s="735" t="s">
        <v>952</v>
      </c>
      <c r="D706" s="742" t="s">
        <v>1607</v>
      </c>
    </row>
    <row r="707" spans="3:4">
      <c r="C707" s="735" t="s">
        <v>952</v>
      </c>
      <c r="D707" s="742" t="s">
        <v>1609</v>
      </c>
    </row>
    <row r="708" spans="3:4">
      <c r="C708" s="735" t="s">
        <v>952</v>
      </c>
      <c r="D708" s="742" t="s">
        <v>1611</v>
      </c>
    </row>
    <row r="709" spans="3:4">
      <c r="C709" s="735" t="s">
        <v>952</v>
      </c>
      <c r="D709" s="742" t="s">
        <v>1613</v>
      </c>
    </row>
    <row r="710" spans="3:4">
      <c r="C710" s="735" t="s">
        <v>952</v>
      </c>
      <c r="D710" s="742" t="s">
        <v>1614</v>
      </c>
    </row>
    <row r="711" spans="3:4">
      <c r="C711" s="735" t="s">
        <v>952</v>
      </c>
      <c r="D711" s="742" t="s">
        <v>1615</v>
      </c>
    </row>
    <row r="712" spans="3:4">
      <c r="C712" s="735" t="s">
        <v>952</v>
      </c>
      <c r="D712" s="742" t="s">
        <v>1596</v>
      </c>
    </row>
    <row r="713" spans="3:4">
      <c r="C713" s="735" t="s">
        <v>952</v>
      </c>
      <c r="D713" s="742" t="s">
        <v>1310</v>
      </c>
    </row>
    <row r="714" spans="3:4">
      <c r="C714" s="735" t="s">
        <v>952</v>
      </c>
      <c r="D714" s="742" t="s">
        <v>1125</v>
      </c>
    </row>
    <row r="715" spans="3:4">
      <c r="C715" s="735" t="s">
        <v>952</v>
      </c>
      <c r="D715" s="742" t="s">
        <v>1617</v>
      </c>
    </row>
    <row r="716" spans="3:4">
      <c r="C716" s="735" t="s">
        <v>952</v>
      </c>
      <c r="D716" s="742" t="s">
        <v>1599</v>
      </c>
    </row>
    <row r="717" spans="3:4">
      <c r="C717" s="735" t="s">
        <v>952</v>
      </c>
      <c r="D717" s="742" t="s">
        <v>606</v>
      </c>
    </row>
    <row r="718" spans="3:4">
      <c r="C718" s="735" t="s">
        <v>952</v>
      </c>
      <c r="D718" s="742" t="s">
        <v>1619</v>
      </c>
    </row>
    <row r="719" spans="3:4">
      <c r="C719" s="735" t="s">
        <v>952</v>
      </c>
      <c r="D719" s="742" t="s">
        <v>1620</v>
      </c>
    </row>
    <row r="720" spans="3:4">
      <c r="C720" s="735" t="s">
        <v>952</v>
      </c>
      <c r="D720" s="742" t="s">
        <v>843</v>
      </c>
    </row>
    <row r="721" spans="3:4">
      <c r="C721" s="735" t="s">
        <v>952</v>
      </c>
      <c r="D721" s="742" t="s">
        <v>1621</v>
      </c>
    </row>
    <row r="722" spans="3:4">
      <c r="C722" s="735" t="s">
        <v>952</v>
      </c>
      <c r="D722" s="742" t="s">
        <v>158</v>
      </c>
    </row>
    <row r="723" spans="3:4">
      <c r="C723" s="735" t="s">
        <v>952</v>
      </c>
      <c r="D723" s="742" t="s">
        <v>406</v>
      </c>
    </row>
    <row r="724" spans="3:4">
      <c r="C724" s="735" t="s">
        <v>952</v>
      </c>
      <c r="D724" s="742" t="s">
        <v>1622</v>
      </c>
    </row>
    <row r="725" spans="3:4">
      <c r="C725" s="735" t="s">
        <v>952</v>
      </c>
      <c r="D725" s="742" t="s">
        <v>565</v>
      </c>
    </row>
    <row r="726" spans="3:4">
      <c r="C726" s="735" t="s">
        <v>952</v>
      </c>
      <c r="D726" s="742" t="s">
        <v>959</v>
      </c>
    </row>
    <row r="727" spans="3:4">
      <c r="C727" s="735" t="s">
        <v>952</v>
      </c>
      <c r="D727" s="742" t="s">
        <v>1624</v>
      </c>
    </row>
    <row r="728" spans="3:4">
      <c r="C728" s="735" t="s">
        <v>952</v>
      </c>
      <c r="D728" s="742" t="s">
        <v>1628</v>
      </c>
    </row>
    <row r="729" spans="3:4">
      <c r="C729" s="735" t="s">
        <v>952</v>
      </c>
      <c r="D729" s="742" t="s">
        <v>106</v>
      </c>
    </row>
    <row r="730" spans="3:4">
      <c r="C730" s="735" t="s">
        <v>952</v>
      </c>
      <c r="D730" s="742" t="s">
        <v>1629</v>
      </c>
    </row>
    <row r="731" spans="3:4">
      <c r="C731" s="735" t="s">
        <v>953</v>
      </c>
      <c r="D731" s="742" t="s">
        <v>1630</v>
      </c>
    </row>
    <row r="732" spans="3:4">
      <c r="C732" s="735" t="s">
        <v>953</v>
      </c>
      <c r="D732" s="742" t="s">
        <v>937</v>
      </c>
    </row>
    <row r="733" spans="3:4">
      <c r="C733" s="735" t="s">
        <v>953</v>
      </c>
      <c r="D733" s="742" t="s">
        <v>1631</v>
      </c>
    </row>
    <row r="734" spans="3:4">
      <c r="C734" s="735" t="s">
        <v>953</v>
      </c>
      <c r="D734" s="742" t="s">
        <v>519</v>
      </c>
    </row>
    <row r="735" spans="3:4">
      <c r="C735" s="735" t="s">
        <v>953</v>
      </c>
      <c r="D735" s="742" t="s">
        <v>1103</v>
      </c>
    </row>
    <row r="736" spans="3:4">
      <c r="C736" s="735" t="s">
        <v>953</v>
      </c>
      <c r="D736" s="742" t="s">
        <v>1632</v>
      </c>
    </row>
    <row r="737" spans="3:4">
      <c r="C737" s="735" t="s">
        <v>953</v>
      </c>
      <c r="D737" s="742" t="s">
        <v>1634</v>
      </c>
    </row>
    <row r="738" spans="3:4">
      <c r="C738" s="735" t="s">
        <v>953</v>
      </c>
      <c r="D738" s="742" t="s">
        <v>1188</v>
      </c>
    </row>
    <row r="739" spans="3:4">
      <c r="C739" s="735" t="s">
        <v>953</v>
      </c>
      <c r="D739" s="742" t="s">
        <v>1180</v>
      </c>
    </row>
    <row r="740" spans="3:4">
      <c r="C740" s="735" t="s">
        <v>953</v>
      </c>
      <c r="D740" s="742" t="s">
        <v>1472</v>
      </c>
    </row>
    <row r="741" spans="3:4">
      <c r="C741" s="735" t="s">
        <v>953</v>
      </c>
      <c r="D741" s="742" t="s">
        <v>1112</v>
      </c>
    </row>
    <row r="742" spans="3:4">
      <c r="C742" s="735" t="s">
        <v>953</v>
      </c>
      <c r="D742" s="742" t="s">
        <v>1635</v>
      </c>
    </row>
    <row r="743" spans="3:4">
      <c r="C743" s="735" t="s">
        <v>953</v>
      </c>
      <c r="D743" s="742" t="s">
        <v>1626</v>
      </c>
    </row>
    <row r="744" spans="3:4">
      <c r="C744" s="735" t="s">
        <v>953</v>
      </c>
      <c r="D744" s="742" t="s">
        <v>1638</v>
      </c>
    </row>
    <row r="745" spans="3:4">
      <c r="C745" s="735" t="s">
        <v>953</v>
      </c>
      <c r="D745" s="742" t="s">
        <v>1639</v>
      </c>
    </row>
    <row r="746" spans="3:4">
      <c r="C746" s="735" t="s">
        <v>953</v>
      </c>
      <c r="D746" s="742" t="s">
        <v>1640</v>
      </c>
    </row>
    <row r="747" spans="3:4">
      <c r="C747" s="735" t="s">
        <v>953</v>
      </c>
      <c r="D747" s="742" t="s">
        <v>1418</v>
      </c>
    </row>
    <row r="748" spans="3:4">
      <c r="C748" s="735" t="s">
        <v>953</v>
      </c>
      <c r="D748" s="742" t="s">
        <v>1641</v>
      </c>
    </row>
    <row r="749" spans="3:4">
      <c r="C749" s="735" t="s">
        <v>953</v>
      </c>
      <c r="D749" s="742" t="s">
        <v>1643</v>
      </c>
    </row>
    <row r="750" spans="3:4">
      <c r="C750" s="735" t="s">
        <v>953</v>
      </c>
      <c r="D750" s="742" t="s">
        <v>1644</v>
      </c>
    </row>
    <row r="751" spans="3:4">
      <c r="C751" s="735" t="s">
        <v>953</v>
      </c>
      <c r="D751" s="742" t="s">
        <v>1097</v>
      </c>
    </row>
    <row r="752" spans="3:4">
      <c r="C752" s="735" t="s">
        <v>953</v>
      </c>
      <c r="D752" s="742" t="s">
        <v>1478</v>
      </c>
    </row>
    <row r="753" spans="3:4">
      <c r="C753" s="735" t="s">
        <v>953</v>
      </c>
      <c r="D753" s="742" t="s">
        <v>1645</v>
      </c>
    </row>
    <row r="754" spans="3:4">
      <c r="C754" s="735" t="s">
        <v>953</v>
      </c>
      <c r="D754" s="742" t="s">
        <v>876</v>
      </c>
    </row>
    <row r="755" spans="3:4">
      <c r="C755" s="735" t="s">
        <v>953</v>
      </c>
      <c r="D755" s="742" t="s">
        <v>1325</v>
      </c>
    </row>
    <row r="756" spans="3:4">
      <c r="C756" s="735" t="s">
        <v>953</v>
      </c>
      <c r="D756" s="742" t="s">
        <v>1648</v>
      </c>
    </row>
    <row r="757" spans="3:4">
      <c r="C757" s="735" t="s">
        <v>953</v>
      </c>
      <c r="D757" s="742" t="s">
        <v>1262</v>
      </c>
    </row>
    <row r="758" spans="3:4">
      <c r="C758" s="735" t="s">
        <v>953</v>
      </c>
      <c r="D758" s="742" t="s">
        <v>862</v>
      </c>
    </row>
    <row r="759" spans="3:4">
      <c r="C759" s="735" t="s">
        <v>953</v>
      </c>
      <c r="D759" s="742" t="s">
        <v>1008</v>
      </c>
    </row>
    <row r="760" spans="3:4">
      <c r="C760" s="735" t="s">
        <v>953</v>
      </c>
      <c r="D760" s="742" t="s">
        <v>1587</v>
      </c>
    </row>
    <row r="761" spans="3:4">
      <c r="C761" s="735" t="s">
        <v>960</v>
      </c>
      <c r="D761" s="742" t="s">
        <v>1649</v>
      </c>
    </row>
    <row r="762" spans="3:4">
      <c r="C762" s="735" t="s">
        <v>960</v>
      </c>
      <c r="D762" s="742" t="s">
        <v>1383</v>
      </c>
    </row>
    <row r="763" spans="3:4">
      <c r="C763" s="735" t="s">
        <v>960</v>
      </c>
      <c r="D763" s="742" t="s">
        <v>652</v>
      </c>
    </row>
    <row r="764" spans="3:4">
      <c r="C764" s="735" t="s">
        <v>960</v>
      </c>
      <c r="D764" s="742" t="s">
        <v>822</v>
      </c>
    </row>
    <row r="765" spans="3:4">
      <c r="C765" s="735" t="s">
        <v>960</v>
      </c>
      <c r="D765" s="742" t="s">
        <v>991</v>
      </c>
    </row>
    <row r="766" spans="3:4">
      <c r="C766" s="735" t="s">
        <v>960</v>
      </c>
      <c r="D766" s="742" t="s">
        <v>1651</v>
      </c>
    </row>
    <row r="767" spans="3:4">
      <c r="C767" s="735" t="s">
        <v>960</v>
      </c>
      <c r="D767" s="742" t="s">
        <v>1652</v>
      </c>
    </row>
    <row r="768" spans="3:4">
      <c r="C768" s="735" t="s">
        <v>960</v>
      </c>
      <c r="D768" s="742" t="s">
        <v>1488</v>
      </c>
    </row>
    <row r="769" spans="3:4">
      <c r="C769" s="735" t="s">
        <v>960</v>
      </c>
      <c r="D769" s="742" t="s">
        <v>1653</v>
      </c>
    </row>
    <row r="770" spans="3:4">
      <c r="C770" s="735" t="s">
        <v>960</v>
      </c>
      <c r="D770" s="742" t="s">
        <v>1655</v>
      </c>
    </row>
    <row r="771" spans="3:4">
      <c r="C771" s="735" t="s">
        <v>960</v>
      </c>
      <c r="D771" s="742" t="s">
        <v>1656</v>
      </c>
    </row>
    <row r="772" spans="3:4">
      <c r="C772" s="735" t="s">
        <v>960</v>
      </c>
      <c r="D772" s="742" t="s">
        <v>1659</v>
      </c>
    </row>
    <row r="773" spans="3:4">
      <c r="C773" s="735" t="s">
        <v>960</v>
      </c>
      <c r="D773" s="742" t="s">
        <v>762</v>
      </c>
    </row>
    <row r="774" spans="3:4">
      <c r="C774" s="735" t="s">
        <v>960</v>
      </c>
      <c r="D774" s="742" t="s">
        <v>1660</v>
      </c>
    </row>
    <row r="775" spans="3:4">
      <c r="C775" s="735" t="s">
        <v>960</v>
      </c>
      <c r="D775" s="742" t="s">
        <v>1294</v>
      </c>
    </row>
    <row r="776" spans="3:4">
      <c r="C776" s="735" t="s">
        <v>381</v>
      </c>
      <c r="D776" s="742" t="s">
        <v>1662</v>
      </c>
    </row>
    <row r="777" spans="3:4">
      <c r="C777" s="735" t="s">
        <v>381</v>
      </c>
      <c r="D777" s="742" t="s">
        <v>1664</v>
      </c>
    </row>
    <row r="778" spans="3:4">
      <c r="C778" s="735" t="s">
        <v>381</v>
      </c>
      <c r="D778" s="742" t="s">
        <v>1665</v>
      </c>
    </row>
    <row r="779" spans="3:4">
      <c r="C779" s="735" t="s">
        <v>381</v>
      </c>
      <c r="D779" s="742" t="s">
        <v>207</v>
      </c>
    </row>
    <row r="780" spans="3:4">
      <c r="C780" s="735" t="s">
        <v>381</v>
      </c>
      <c r="D780" s="742" t="s">
        <v>1667</v>
      </c>
    </row>
    <row r="781" spans="3:4">
      <c r="C781" s="735" t="s">
        <v>381</v>
      </c>
      <c r="D781" s="742" t="s">
        <v>1637</v>
      </c>
    </row>
    <row r="782" spans="3:4">
      <c r="C782" s="735" t="s">
        <v>381</v>
      </c>
      <c r="D782" s="742" t="s">
        <v>1668</v>
      </c>
    </row>
    <row r="783" spans="3:4">
      <c r="C783" s="735" t="s">
        <v>381</v>
      </c>
      <c r="D783" s="742" t="s">
        <v>849</v>
      </c>
    </row>
    <row r="784" spans="3:4">
      <c r="C784" s="735" t="s">
        <v>381</v>
      </c>
      <c r="D784" s="742" t="s">
        <v>1671</v>
      </c>
    </row>
    <row r="785" spans="3:4">
      <c r="C785" s="735" t="s">
        <v>381</v>
      </c>
      <c r="D785" s="742" t="s">
        <v>1672</v>
      </c>
    </row>
    <row r="786" spans="3:4">
      <c r="C786" s="735" t="s">
        <v>381</v>
      </c>
      <c r="D786" s="742" t="s">
        <v>164</v>
      </c>
    </row>
    <row r="787" spans="3:4">
      <c r="C787" s="735" t="s">
        <v>381</v>
      </c>
      <c r="D787" s="742" t="s">
        <v>1312</v>
      </c>
    </row>
    <row r="788" spans="3:4">
      <c r="C788" s="735" t="s">
        <v>381</v>
      </c>
      <c r="D788" s="742" t="s">
        <v>1673</v>
      </c>
    </row>
    <row r="789" spans="3:4">
      <c r="C789" s="735" t="s">
        <v>381</v>
      </c>
      <c r="D789" s="742" t="s">
        <v>1674</v>
      </c>
    </row>
    <row r="790" spans="3:4">
      <c r="C790" s="735" t="s">
        <v>381</v>
      </c>
      <c r="D790" s="742" t="s">
        <v>1012</v>
      </c>
    </row>
    <row r="791" spans="3:4">
      <c r="C791" s="735" t="s">
        <v>381</v>
      </c>
      <c r="D791" s="742" t="s">
        <v>1489</v>
      </c>
    </row>
    <row r="792" spans="3:4">
      <c r="C792" s="735" t="s">
        <v>381</v>
      </c>
      <c r="D792" s="742" t="s">
        <v>1678</v>
      </c>
    </row>
    <row r="793" spans="3:4">
      <c r="C793" s="735" t="s">
        <v>381</v>
      </c>
      <c r="D793" s="742" t="s">
        <v>1680</v>
      </c>
    </row>
    <row r="794" spans="3:4">
      <c r="C794" s="735" t="s">
        <v>381</v>
      </c>
      <c r="D794" s="742" t="s">
        <v>696</v>
      </c>
    </row>
    <row r="795" spans="3:4">
      <c r="C795" s="735" t="s">
        <v>964</v>
      </c>
      <c r="D795" s="742" t="s">
        <v>1576</v>
      </c>
    </row>
    <row r="796" spans="3:4">
      <c r="C796" s="735" t="s">
        <v>964</v>
      </c>
      <c r="D796" s="742" t="s">
        <v>493</v>
      </c>
    </row>
    <row r="797" spans="3:4">
      <c r="C797" s="735" t="s">
        <v>964</v>
      </c>
      <c r="D797" s="742" t="s">
        <v>535</v>
      </c>
    </row>
    <row r="798" spans="3:4">
      <c r="C798" s="735" t="s">
        <v>964</v>
      </c>
      <c r="D798" s="742" t="s">
        <v>1675</v>
      </c>
    </row>
    <row r="799" spans="3:4">
      <c r="C799" s="735" t="s">
        <v>964</v>
      </c>
      <c r="D799" s="742" t="s">
        <v>1298</v>
      </c>
    </row>
    <row r="800" spans="3:4">
      <c r="C800" s="735" t="s">
        <v>964</v>
      </c>
      <c r="D800" s="742" t="s">
        <v>254</v>
      </c>
    </row>
    <row r="801" spans="3:4">
      <c r="C801" s="735" t="s">
        <v>964</v>
      </c>
      <c r="D801" s="742" t="s">
        <v>1681</v>
      </c>
    </row>
    <row r="802" spans="3:4">
      <c r="C802" s="735" t="s">
        <v>964</v>
      </c>
      <c r="D802" s="742" t="s">
        <v>1663</v>
      </c>
    </row>
    <row r="803" spans="3:4">
      <c r="C803" s="735" t="s">
        <v>964</v>
      </c>
      <c r="D803" s="742" t="s">
        <v>1683</v>
      </c>
    </row>
    <row r="804" spans="3:4">
      <c r="C804" s="735" t="s">
        <v>964</v>
      </c>
      <c r="D804" s="742" t="s">
        <v>1684</v>
      </c>
    </row>
    <row r="805" spans="3:4">
      <c r="C805" s="735" t="s">
        <v>964</v>
      </c>
      <c r="D805" s="742" t="s">
        <v>1130</v>
      </c>
    </row>
    <row r="806" spans="3:4">
      <c r="C806" s="735" t="s">
        <v>964</v>
      </c>
      <c r="D806" s="742" t="s">
        <v>1685</v>
      </c>
    </row>
    <row r="807" spans="3:4">
      <c r="C807" s="735" t="s">
        <v>964</v>
      </c>
      <c r="D807" s="742" t="s">
        <v>998</v>
      </c>
    </row>
    <row r="808" spans="3:4">
      <c r="C808" s="735" t="s">
        <v>964</v>
      </c>
      <c r="D808" s="742" t="s">
        <v>1686</v>
      </c>
    </row>
    <row r="809" spans="3:4">
      <c r="C809" s="735" t="s">
        <v>964</v>
      </c>
      <c r="D809" s="742" t="s">
        <v>1087</v>
      </c>
    </row>
    <row r="810" spans="3:4">
      <c r="C810" s="735" t="s">
        <v>964</v>
      </c>
      <c r="D810" s="742" t="s">
        <v>121</v>
      </c>
    </row>
    <row r="811" spans="3:4">
      <c r="C811" s="735" t="s">
        <v>964</v>
      </c>
      <c r="D811" s="742" t="s">
        <v>1687</v>
      </c>
    </row>
    <row r="812" spans="3:4">
      <c r="C812" s="735" t="s">
        <v>971</v>
      </c>
      <c r="D812" s="742" t="s">
        <v>846</v>
      </c>
    </row>
    <row r="813" spans="3:4">
      <c r="C813" s="735" t="s">
        <v>971</v>
      </c>
      <c r="D813" s="742" t="s">
        <v>752</v>
      </c>
    </row>
    <row r="814" spans="3:4">
      <c r="C814" s="735" t="s">
        <v>971</v>
      </c>
      <c r="D814" s="742" t="s">
        <v>1688</v>
      </c>
    </row>
    <row r="815" spans="3:4">
      <c r="C815" s="735" t="s">
        <v>971</v>
      </c>
      <c r="D815" s="742" t="s">
        <v>1216</v>
      </c>
    </row>
    <row r="816" spans="3:4">
      <c r="C816" s="735" t="s">
        <v>971</v>
      </c>
      <c r="D816" s="742" t="s">
        <v>1397</v>
      </c>
    </row>
    <row r="817" spans="3:4">
      <c r="C817" s="735" t="s">
        <v>971</v>
      </c>
      <c r="D817" s="742" t="s">
        <v>1004</v>
      </c>
    </row>
    <row r="818" spans="3:4">
      <c r="C818" s="735" t="s">
        <v>971</v>
      </c>
      <c r="D818" s="742" t="s">
        <v>1689</v>
      </c>
    </row>
    <row r="819" spans="3:4">
      <c r="C819" s="735" t="s">
        <v>971</v>
      </c>
      <c r="D819" s="742" t="s">
        <v>1690</v>
      </c>
    </row>
    <row r="820" spans="3:4">
      <c r="C820" s="735" t="s">
        <v>971</v>
      </c>
      <c r="D820" s="742" t="s">
        <v>1692</v>
      </c>
    </row>
    <row r="821" spans="3:4">
      <c r="C821" s="735" t="s">
        <v>971</v>
      </c>
      <c r="D821" s="742" t="s">
        <v>236</v>
      </c>
    </row>
    <row r="822" spans="3:4">
      <c r="C822" s="735" t="s">
        <v>971</v>
      </c>
      <c r="D822" s="742" t="s">
        <v>539</v>
      </c>
    </row>
    <row r="823" spans="3:4">
      <c r="C823" s="735" t="s">
        <v>971</v>
      </c>
      <c r="D823" s="742" t="s">
        <v>1693</v>
      </c>
    </row>
    <row r="824" spans="3:4">
      <c r="C824" s="735" t="s">
        <v>971</v>
      </c>
      <c r="D824" s="742" t="s">
        <v>1694</v>
      </c>
    </row>
    <row r="825" spans="3:4">
      <c r="C825" s="735" t="s">
        <v>971</v>
      </c>
      <c r="D825" s="742" t="s">
        <v>1676</v>
      </c>
    </row>
    <row r="826" spans="3:4">
      <c r="C826" s="735" t="s">
        <v>971</v>
      </c>
      <c r="D826" s="742" t="s">
        <v>49</v>
      </c>
    </row>
    <row r="827" spans="3:4">
      <c r="C827" s="735" t="s">
        <v>971</v>
      </c>
      <c r="D827" s="742" t="s">
        <v>610</v>
      </c>
    </row>
    <row r="828" spans="3:4">
      <c r="C828" s="735" t="s">
        <v>971</v>
      </c>
      <c r="D828" s="742" t="s">
        <v>1193</v>
      </c>
    </row>
    <row r="829" spans="3:4">
      <c r="C829" s="735" t="s">
        <v>971</v>
      </c>
      <c r="D829" s="742" t="s">
        <v>1695</v>
      </c>
    </row>
    <row r="830" spans="3:4">
      <c r="C830" s="735" t="s">
        <v>971</v>
      </c>
      <c r="D830" s="742" t="s">
        <v>227</v>
      </c>
    </row>
    <row r="831" spans="3:4">
      <c r="C831" s="735" t="s">
        <v>971</v>
      </c>
      <c r="D831" s="742" t="s">
        <v>1633</v>
      </c>
    </row>
    <row r="832" spans="3:4">
      <c r="C832" s="735" t="s">
        <v>971</v>
      </c>
      <c r="D832" s="742" t="s">
        <v>1697</v>
      </c>
    </row>
    <row r="833" spans="3:4">
      <c r="C833" s="735" t="s">
        <v>971</v>
      </c>
      <c r="D833" s="742" t="s">
        <v>1698</v>
      </c>
    </row>
    <row r="834" spans="3:4">
      <c r="C834" s="735" t="s">
        <v>971</v>
      </c>
      <c r="D834" s="742" t="s">
        <v>1679</v>
      </c>
    </row>
    <row r="835" spans="3:4">
      <c r="C835" s="735" t="s">
        <v>971</v>
      </c>
      <c r="D835" s="742" t="s">
        <v>1699</v>
      </c>
    </row>
    <row r="836" spans="3:4">
      <c r="C836" s="735" t="s">
        <v>971</v>
      </c>
      <c r="D836" s="742" t="s">
        <v>1702</v>
      </c>
    </row>
    <row r="837" spans="3:4">
      <c r="C837" s="735" t="s">
        <v>971</v>
      </c>
      <c r="D837" s="742" t="s">
        <v>1703</v>
      </c>
    </row>
    <row r="838" spans="3:4">
      <c r="C838" s="735" t="s">
        <v>971</v>
      </c>
      <c r="D838" s="742" t="s">
        <v>1704</v>
      </c>
    </row>
    <row r="839" spans="3:4">
      <c r="C839" s="735" t="s">
        <v>974</v>
      </c>
      <c r="D839" s="742" t="s">
        <v>1330</v>
      </c>
    </row>
    <row r="840" spans="3:4">
      <c r="C840" s="735" t="s">
        <v>974</v>
      </c>
      <c r="D840" s="742" t="s">
        <v>1509</v>
      </c>
    </row>
    <row r="841" spans="3:4">
      <c r="C841" s="735" t="s">
        <v>974</v>
      </c>
      <c r="D841" s="742" t="s">
        <v>980</v>
      </c>
    </row>
    <row r="842" spans="3:4">
      <c r="C842" s="735" t="s">
        <v>974</v>
      </c>
      <c r="D842" s="742" t="s">
        <v>466</v>
      </c>
    </row>
    <row r="843" spans="3:4">
      <c r="C843" s="735" t="s">
        <v>974</v>
      </c>
      <c r="D843" s="742" t="s">
        <v>999</v>
      </c>
    </row>
    <row r="844" spans="3:4">
      <c r="C844" s="735" t="s">
        <v>974</v>
      </c>
      <c r="D844" s="742" t="s">
        <v>1705</v>
      </c>
    </row>
    <row r="845" spans="3:4">
      <c r="C845" s="735" t="s">
        <v>974</v>
      </c>
      <c r="D845" s="742" t="s">
        <v>1343</v>
      </c>
    </row>
    <row r="846" spans="3:4">
      <c r="C846" s="735" t="s">
        <v>974</v>
      </c>
      <c r="D846" s="742" t="s">
        <v>1707</v>
      </c>
    </row>
    <row r="847" spans="3:4">
      <c r="C847" s="735" t="s">
        <v>974</v>
      </c>
      <c r="D847" s="742" t="s">
        <v>1476</v>
      </c>
    </row>
    <row r="848" spans="3:4">
      <c r="C848" s="735" t="s">
        <v>974</v>
      </c>
      <c r="D848" s="742" t="s">
        <v>1710</v>
      </c>
    </row>
    <row r="849" spans="3:4">
      <c r="C849" s="735" t="s">
        <v>974</v>
      </c>
      <c r="D849" s="742" t="s">
        <v>666</v>
      </c>
    </row>
    <row r="850" spans="3:4">
      <c r="C850" s="735" t="s">
        <v>974</v>
      </c>
      <c r="D850" s="742" t="s">
        <v>102</v>
      </c>
    </row>
    <row r="851" spans="3:4">
      <c r="C851" s="735" t="s">
        <v>974</v>
      </c>
      <c r="D851" s="742" t="s">
        <v>1713</v>
      </c>
    </row>
    <row r="852" spans="3:4">
      <c r="C852" s="735" t="s">
        <v>974</v>
      </c>
      <c r="D852" s="742" t="s">
        <v>1714</v>
      </c>
    </row>
    <row r="853" spans="3:4">
      <c r="C853" s="735" t="s">
        <v>974</v>
      </c>
      <c r="D853" s="742" t="s">
        <v>289</v>
      </c>
    </row>
    <row r="854" spans="3:4">
      <c r="C854" s="735" t="s">
        <v>974</v>
      </c>
      <c r="D854" s="742" t="s">
        <v>967</v>
      </c>
    </row>
    <row r="855" spans="3:4">
      <c r="C855" s="735" t="s">
        <v>974</v>
      </c>
      <c r="D855" s="742" t="s">
        <v>1715</v>
      </c>
    </row>
    <row r="856" spans="3:4">
      <c r="C856" s="735" t="s">
        <v>974</v>
      </c>
      <c r="D856" s="742" t="s">
        <v>776</v>
      </c>
    </row>
    <row r="857" spans="3:4">
      <c r="C857" s="735" t="s">
        <v>974</v>
      </c>
      <c r="D857" s="742" t="s">
        <v>294</v>
      </c>
    </row>
    <row r="858" spans="3:4">
      <c r="C858" s="735" t="s">
        <v>974</v>
      </c>
      <c r="D858" s="742" t="s">
        <v>375</v>
      </c>
    </row>
    <row r="859" spans="3:4">
      <c r="C859" s="735" t="s">
        <v>974</v>
      </c>
      <c r="D859" s="742" t="s">
        <v>1716</v>
      </c>
    </row>
    <row r="860" spans="3:4">
      <c r="C860" s="735" t="s">
        <v>974</v>
      </c>
      <c r="D860" s="742" t="s">
        <v>1251</v>
      </c>
    </row>
    <row r="861" spans="3:4">
      <c r="C861" s="735" t="s">
        <v>974</v>
      </c>
      <c r="D861" s="742" t="s">
        <v>1718</v>
      </c>
    </row>
    <row r="862" spans="3:4">
      <c r="C862" s="735" t="s">
        <v>974</v>
      </c>
      <c r="D862" s="742" t="s">
        <v>1720</v>
      </c>
    </row>
    <row r="863" spans="3:4">
      <c r="C863" s="735" t="s">
        <v>974</v>
      </c>
      <c r="D863" s="742" t="s">
        <v>1711</v>
      </c>
    </row>
    <row r="864" spans="3:4">
      <c r="C864" s="735" t="s">
        <v>974</v>
      </c>
      <c r="D864" s="742" t="s">
        <v>451</v>
      </c>
    </row>
    <row r="865" spans="3:4">
      <c r="C865" s="735" t="s">
        <v>974</v>
      </c>
      <c r="D865" s="742" t="s">
        <v>1721</v>
      </c>
    </row>
    <row r="866" spans="3:4">
      <c r="C866" s="735" t="s">
        <v>974</v>
      </c>
      <c r="D866" s="742" t="s">
        <v>1723</v>
      </c>
    </row>
    <row r="867" spans="3:4">
      <c r="C867" s="735" t="s">
        <v>974</v>
      </c>
      <c r="D867" s="742" t="s">
        <v>1724</v>
      </c>
    </row>
    <row r="868" spans="3:4">
      <c r="C868" s="735" t="s">
        <v>974</v>
      </c>
      <c r="D868" s="742" t="s">
        <v>1725</v>
      </c>
    </row>
    <row r="869" spans="3:4">
      <c r="C869" s="735" t="s">
        <v>974</v>
      </c>
      <c r="D869" s="742" t="s">
        <v>1726</v>
      </c>
    </row>
    <row r="870" spans="3:4">
      <c r="C870" s="735" t="s">
        <v>974</v>
      </c>
      <c r="D870" s="742" t="s">
        <v>1728</v>
      </c>
    </row>
    <row r="871" spans="3:4">
      <c r="C871" s="735" t="s">
        <v>974</v>
      </c>
      <c r="D871" s="742" t="s">
        <v>1730</v>
      </c>
    </row>
    <row r="872" spans="3:4">
      <c r="C872" s="735" t="s">
        <v>974</v>
      </c>
      <c r="D872" s="742" t="s">
        <v>841</v>
      </c>
    </row>
    <row r="873" spans="3:4">
      <c r="C873" s="735" t="s">
        <v>974</v>
      </c>
      <c r="D873" s="742" t="s">
        <v>1732</v>
      </c>
    </row>
    <row r="874" spans="3:4">
      <c r="C874" s="735" t="s">
        <v>974</v>
      </c>
      <c r="D874" s="742" t="s">
        <v>1735</v>
      </c>
    </row>
    <row r="875" spans="3:4">
      <c r="C875" s="735" t="s">
        <v>974</v>
      </c>
      <c r="D875" s="742" t="s">
        <v>1048</v>
      </c>
    </row>
    <row r="876" spans="3:4">
      <c r="C876" s="735" t="s">
        <v>974</v>
      </c>
      <c r="D876" s="742" t="s">
        <v>1737</v>
      </c>
    </row>
    <row r="877" spans="3:4">
      <c r="C877" s="735" t="s">
        <v>974</v>
      </c>
      <c r="D877" s="742" t="s">
        <v>1738</v>
      </c>
    </row>
    <row r="878" spans="3:4">
      <c r="C878" s="735" t="s">
        <v>974</v>
      </c>
      <c r="D878" s="742" t="s">
        <v>898</v>
      </c>
    </row>
    <row r="879" spans="3:4">
      <c r="C879" s="735" t="s">
        <v>974</v>
      </c>
      <c r="D879" s="742" t="s">
        <v>1739</v>
      </c>
    </row>
    <row r="880" spans="3:4">
      <c r="C880" s="735" t="s">
        <v>974</v>
      </c>
      <c r="D880" s="742" t="s">
        <v>1545</v>
      </c>
    </row>
    <row r="881" spans="3:4">
      <c r="C881" s="735" t="s">
        <v>974</v>
      </c>
      <c r="D881" s="742" t="s">
        <v>994</v>
      </c>
    </row>
    <row r="882" spans="3:4">
      <c r="C882" s="735" t="s">
        <v>974</v>
      </c>
      <c r="D882" s="742" t="s">
        <v>457</v>
      </c>
    </row>
    <row r="883" spans="3:4">
      <c r="C883" s="735" t="s">
        <v>974</v>
      </c>
      <c r="D883" s="742" t="s">
        <v>1411</v>
      </c>
    </row>
    <row r="884" spans="3:4">
      <c r="C884" s="735" t="s">
        <v>974</v>
      </c>
      <c r="D884" s="742" t="s">
        <v>96</v>
      </c>
    </row>
    <row r="885" spans="3:4">
      <c r="C885" s="735" t="s">
        <v>974</v>
      </c>
      <c r="D885" s="742" t="s">
        <v>511</v>
      </c>
    </row>
    <row r="886" spans="3:4">
      <c r="C886" s="735" t="s">
        <v>974</v>
      </c>
      <c r="D886" s="742" t="s">
        <v>1740</v>
      </c>
    </row>
    <row r="887" spans="3:4">
      <c r="C887" s="735" t="s">
        <v>974</v>
      </c>
      <c r="D887" s="742" t="s">
        <v>976</v>
      </c>
    </row>
    <row r="888" spans="3:4">
      <c r="C888" s="735" t="s">
        <v>974</v>
      </c>
      <c r="D888" s="742" t="s">
        <v>1742</v>
      </c>
    </row>
    <row r="889" spans="3:4">
      <c r="C889" s="735" t="s">
        <v>974</v>
      </c>
      <c r="D889" s="742" t="s">
        <v>1515</v>
      </c>
    </row>
    <row r="890" spans="3:4">
      <c r="C890" s="735" t="s">
        <v>974</v>
      </c>
      <c r="D890" s="742" t="s">
        <v>1618</v>
      </c>
    </row>
    <row r="891" spans="3:4">
      <c r="C891" s="735" t="s">
        <v>974</v>
      </c>
      <c r="D891" s="742" t="s">
        <v>1743</v>
      </c>
    </row>
    <row r="892" spans="3:4">
      <c r="C892" s="735" t="s">
        <v>974</v>
      </c>
      <c r="D892" s="742" t="s">
        <v>247</v>
      </c>
    </row>
    <row r="893" spans="3:4">
      <c r="C893" s="735" t="s">
        <v>974</v>
      </c>
      <c r="D893" s="742" t="s">
        <v>1346</v>
      </c>
    </row>
    <row r="894" spans="3:4">
      <c r="C894" s="735" t="s">
        <v>974</v>
      </c>
      <c r="D894" s="742" t="s">
        <v>1084</v>
      </c>
    </row>
    <row r="895" spans="3:4">
      <c r="C895" s="735" t="s">
        <v>974</v>
      </c>
      <c r="D895" s="742" t="s">
        <v>1018</v>
      </c>
    </row>
    <row r="896" spans="3:4">
      <c r="C896" s="735" t="s">
        <v>974</v>
      </c>
      <c r="D896" s="742" t="s">
        <v>1700</v>
      </c>
    </row>
    <row r="897" spans="3:4">
      <c r="C897" s="735" t="s">
        <v>974</v>
      </c>
      <c r="D897" s="742" t="s">
        <v>1744</v>
      </c>
    </row>
    <row r="898" spans="3:4">
      <c r="C898" s="735" t="s">
        <v>974</v>
      </c>
      <c r="D898" s="742" t="s">
        <v>1463</v>
      </c>
    </row>
    <row r="899" spans="3:4">
      <c r="C899" s="735" t="s">
        <v>974</v>
      </c>
      <c r="D899" s="742" t="s">
        <v>1745</v>
      </c>
    </row>
    <row r="900" spans="3:4">
      <c r="C900" s="735" t="s">
        <v>974</v>
      </c>
      <c r="D900" s="742" t="s">
        <v>45</v>
      </c>
    </row>
    <row r="901" spans="3:4">
      <c r="C901" s="735" t="s">
        <v>974</v>
      </c>
      <c r="D901" s="742" t="s">
        <v>1483</v>
      </c>
    </row>
    <row r="902" spans="3:4">
      <c r="C902" s="735" t="s">
        <v>974</v>
      </c>
      <c r="D902" s="742" t="s">
        <v>1130</v>
      </c>
    </row>
    <row r="903" spans="3:4">
      <c r="C903" s="735" t="s">
        <v>974</v>
      </c>
      <c r="D903" s="742" t="s">
        <v>1746</v>
      </c>
    </row>
    <row r="904" spans="3:4">
      <c r="C904" s="735" t="s">
        <v>974</v>
      </c>
      <c r="D904" s="742" t="s">
        <v>1747</v>
      </c>
    </row>
    <row r="905" spans="3:4">
      <c r="C905" s="735" t="s">
        <v>974</v>
      </c>
      <c r="D905" s="742" t="s">
        <v>1748</v>
      </c>
    </row>
    <row r="906" spans="3:4">
      <c r="C906" s="735" t="s">
        <v>974</v>
      </c>
      <c r="D906" s="742" t="s">
        <v>1749</v>
      </c>
    </row>
    <row r="907" spans="3:4">
      <c r="C907" s="735" t="s">
        <v>974</v>
      </c>
      <c r="D907" s="742" t="s">
        <v>1134</v>
      </c>
    </row>
    <row r="908" spans="3:4">
      <c r="C908" s="735" t="s">
        <v>974</v>
      </c>
      <c r="D908" s="742" t="s">
        <v>1445</v>
      </c>
    </row>
    <row r="909" spans="3:4">
      <c r="C909" s="735" t="s">
        <v>974</v>
      </c>
      <c r="D909" s="742" t="s">
        <v>597</v>
      </c>
    </row>
    <row r="910" spans="3:4">
      <c r="C910" s="735" t="s">
        <v>974</v>
      </c>
      <c r="D910" s="742" t="s">
        <v>1750</v>
      </c>
    </row>
    <row r="911" spans="3:4">
      <c r="C911" s="735" t="s">
        <v>974</v>
      </c>
      <c r="D911" s="742" t="s">
        <v>1753</v>
      </c>
    </row>
    <row r="912" spans="3:4">
      <c r="C912" s="735" t="s">
        <v>974</v>
      </c>
      <c r="D912" s="742" t="s">
        <v>438</v>
      </c>
    </row>
    <row r="913" spans="3:4">
      <c r="C913" s="735" t="s">
        <v>974</v>
      </c>
      <c r="D913" s="742" t="s">
        <v>1754</v>
      </c>
    </row>
    <row r="914" spans="3:4">
      <c r="C914" s="735" t="s">
        <v>974</v>
      </c>
      <c r="D914" s="742" t="s">
        <v>405</v>
      </c>
    </row>
    <row r="915" spans="3:4">
      <c r="C915" s="735" t="s">
        <v>974</v>
      </c>
      <c r="D915" s="742" t="s">
        <v>1755</v>
      </c>
    </row>
    <row r="916" spans="3:4">
      <c r="C916" s="735" t="s">
        <v>510</v>
      </c>
      <c r="D916" s="742" t="s">
        <v>1756</v>
      </c>
    </row>
    <row r="917" spans="3:4">
      <c r="C917" s="735" t="s">
        <v>510</v>
      </c>
      <c r="D917" s="742" t="s">
        <v>500</v>
      </c>
    </row>
    <row r="918" spans="3:4">
      <c r="C918" s="735" t="s">
        <v>510</v>
      </c>
      <c r="D918" s="742" t="s">
        <v>1758</v>
      </c>
    </row>
    <row r="919" spans="3:4">
      <c r="C919" s="735" t="s">
        <v>510</v>
      </c>
      <c r="D919" s="742" t="s">
        <v>818</v>
      </c>
    </row>
    <row r="920" spans="3:4">
      <c r="C920" s="735" t="s">
        <v>510</v>
      </c>
      <c r="D920" s="742" t="s">
        <v>1759</v>
      </c>
    </row>
    <row r="921" spans="3:4">
      <c r="C921" s="735" t="s">
        <v>510</v>
      </c>
      <c r="D921" s="742" t="s">
        <v>1760</v>
      </c>
    </row>
    <row r="922" spans="3:4">
      <c r="C922" s="735" t="s">
        <v>510</v>
      </c>
      <c r="D922" s="742" t="s">
        <v>1762</v>
      </c>
    </row>
    <row r="923" spans="3:4">
      <c r="C923" s="735" t="s">
        <v>510</v>
      </c>
      <c r="D923" s="742" t="s">
        <v>77</v>
      </c>
    </row>
    <row r="924" spans="3:4">
      <c r="C924" s="735" t="s">
        <v>510</v>
      </c>
      <c r="D924" s="742" t="s">
        <v>1763</v>
      </c>
    </row>
    <row r="925" spans="3:4">
      <c r="C925" s="735" t="s">
        <v>510</v>
      </c>
      <c r="D925" s="742" t="s">
        <v>1764</v>
      </c>
    </row>
    <row r="926" spans="3:4">
      <c r="C926" s="735" t="s">
        <v>510</v>
      </c>
      <c r="D926" s="742" t="s">
        <v>1767</v>
      </c>
    </row>
    <row r="927" spans="3:4">
      <c r="C927" s="735" t="s">
        <v>510</v>
      </c>
      <c r="D927" s="742" t="s">
        <v>1768</v>
      </c>
    </row>
    <row r="928" spans="3:4">
      <c r="C928" s="735" t="s">
        <v>510</v>
      </c>
      <c r="D928" s="742" t="s">
        <v>1769</v>
      </c>
    </row>
    <row r="929" spans="3:4">
      <c r="C929" s="735" t="s">
        <v>510</v>
      </c>
      <c r="D929" s="742" t="s">
        <v>1771</v>
      </c>
    </row>
    <row r="930" spans="3:4">
      <c r="C930" s="735" t="s">
        <v>510</v>
      </c>
      <c r="D930" s="742" t="s">
        <v>1772</v>
      </c>
    </row>
    <row r="931" spans="3:4">
      <c r="C931" s="735" t="s">
        <v>510</v>
      </c>
      <c r="D931" s="742" t="s">
        <v>464</v>
      </c>
    </row>
    <row r="932" spans="3:4">
      <c r="C932" s="735" t="s">
        <v>510</v>
      </c>
      <c r="D932" s="742" t="s">
        <v>1496</v>
      </c>
    </row>
    <row r="933" spans="3:4">
      <c r="C933" s="735" t="s">
        <v>510</v>
      </c>
      <c r="D933" s="742" t="s">
        <v>419</v>
      </c>
    </row>
    <row r="934" spans="3:4">
      <c r="C934" s="735" t="s">
        <v>510</v>
      </c>
      <c r="D934" s="742" t="s">
        <v>58</v>
      </c>
    </row>
    <row r="935" spans="3:4">
      <c r="C935" s="735" t="s">
        <v>510</v>
      </c>
      <c r="D935" s="742" t="s">
        <v>439</v>
      </c>
    </row>
    <row r="936" spans="3:4">
      <c r="C936" s="735" t="s">
        <v>510</v>
      </c>
      <c r="D936" s="742" t="s">
        <v>1537</v>
      </c>
    </row>
    <row r="937" spans="3:4">
      <c r="C937" s="735" t="s">
        <v>510</v>
      </c>
      <c r="D937" s="742" t="s">
        <v>418</v>
      </c>
    </row>
    <row r="938" spans="3:4">
      <c r="C938" s="735" t="s">
        <v>510</v>
      </c>
      <c r="D938" s="742" t="s">
        <v>1461</v>
      </c>
    </row>
    <row r="939" spans="3:4">
      <c r="C939" s="735" t="s">
        <v>510</v>
      </c>
      <c r="D939" s="742" t="s">
        <v>1773</v>
      </c>
    </row>
    <row r="940" spans="3:4">
      <c r="C940" s="735" t="s">
        <v>510</v>
      </c>
      <c r="D940" s="742" t="s">
        <v>1669</v>
      </c>
    </row>
    <row r="941" spans="3:4">
      <c r="C941" s="735" t="s">
        <v>510</v>
      </c>
      <c r="D941" s="742" t="s">
        <v>1774</v>
      </c>
    </row>
    <row r="942" spans="3:4">
      <c r="C942" s="735" t="s">
        <v>510</v>
      </c>
      <c r="D942" s="742" t="s">
        <v>715</v>
      </c>
    </row>
    <row r="943" spans="3:4">
      <c r="C943" s="735" t="s">
        <v>510</v>
      </c>
      <c r="D943" s="742" t="s">
        <v>1775</v>
      </c>
    </row>
    <row r="944" spans="3:4">
      <c r="C944" s="735" t="s">
        <v>510</v>
      </c>
      <c r="D944" s="742" t="s">
        <v>946</v>
      </c>
    </row>
    <row r="945" spans="3:4">
      <c r="C945" s="735" t="s">
        <v>510</v>
      </c>
      <c r="D945" s="742" t="s">
        <v>1776</v>
      </c>
    </row>
    <row r="946" spans="3:4">
      <c r="C946" s="735" t="s">
        <v>510</v>
      </c>
      <c r="D946" s="742" t="s">
        <v>1778</v>
      </c>
    </row>
    <row r="947" spans="3:4">
      <c r="C947" s="735" t="s">
        <v>510</v>
      </c>
      <c r="D947" s="742" t="s">
        <v>1130</v>
      </c>
    </row>
    <row r="948" spans="3:4">
      <c r="C948" s="735" t="s">
        <v>510</v>
      </c>
      <c r="D948" s="742" t="s">
        <v>76</v>
      </c>
    </row>
    <row r="949" spans="3:4">
      <c r="C949" s="735" t="s">
        <v>510</v>
      </c>
      <c r="D949" s="742" t="s">
        <v>1779</v>
      </c>
    </row>
    <row r="950" spans="3:4">
      <c r="C950" s="735" t="s">
        <v>510</v>
      </c>
      <c r="D950" s="742" t="s">
        <v>301</v>
      </c>
    </row>
    <row r="951" spans="3:4">
      <c r="C951" s="735" t="s">
        <v>510</v>
      </c>
      <c r="D951" s="742" t="s">
        <v>1780</v>
      </c>
    </row>
    <row r="952" spans="3:4">
      <c r="C952" s="735" t="s">
        <v>510</v>
      </c>
      <c r="D952" s="742" t="s">
        <v>1157</v>
      </c>
    </row>
    <row r="953" spans="3:4">
      <c r="C953" s="735" t="s">
        <v>510</v>
      </c>
      <c r="D953" s="742" t="s">
        <v>1046</v>
      </c>
    </row>
    <row r="954" spans="3:4">
      <c r="C954" s="735" t="s">
        <v>510</v>
      </c>
      <c r="D954" s="742" t="s">
        <v>1781</v>
      </c>
    </row>
    <row r="955" spans="3:4">
      <c r="C955" s="735" t="s">
        <v>510</v>
      </c>
      <c r="D955" s="742" t="s">
        <v>7</v>
      </c>
    </row>
    <row r="956" spans="3:4">
      <c r="C956" s="735" t="s">
        <v>510</v>
      </c>
      <c r="D956" s="742" t="s">
        <v>73</v>
      </c>
    </row>
    <row r="957" spans="3:4">
      <c r="C957" s="735" t="s">
        <v>510</v>
      </c>
      <c r="D957" s="742" t="s">
        <v>1782</v>
      </c>
    </row>
    <row r="958" spans="3:4">
      <c r="C958" s="735" t="s">
        <v>836</v>
      </c>
      <c r="D958" s="742" t="s">
        <v>410</v>
      </c>
    </row>
    <row r="959" spans="3:4">
      <c r="C959" s="735" t="s">
        <v>836</v>
      </c>
      <c r="D959" s="742" t="s">
        <v>687</v>
      </c>
    </row>
    <row r="960" spans="3:4">
      <c r="C960" s="735" t="s">
        <v>836</v>
      </c>
      <c r="D960" s="742" t="s">
        <v>1727</v>
      </c>
    </row>
    <row r="961" spans="3:4">
      <c r="C961" s="735" t="s">
        <v>836</v>
      </c>
      <c r="D961" s="742" t="s">
        <v>392</v>
      </c>
    </row>
    <row r="962" spans="3:4">
      <c r="C962" s="735" t="s">
        <v>836</v>
      </c>
      <c r="D962" s="742" t="s">
        <v>308</v>
      </c>
    </row>
    <row r="963" spans="3:4">
      <c r="C963" s="735" t="s">
        <v>836</v>
      </c>
      <c r="D963" s="742" t="s">
        <v>1783</v>
      </c>
    </row>
    <row r="964" spans="3:4">
      <c r="C964" s="735" t="s">
        <v>836</v>
      </c>
      <c r="D964" s="742" t="s">
        <v>1784</v>
      </c>
    </row>
    <row r="965" spans="3:4">
      <c r="C965" s="735" t="s">
        <v>836</v>
      </c>
      <c r="D965" s="742" t="s">
        <v>1786</v>
      </c>
    </row>
    <row r="966" spans="3:4">
      <c r="C966" s="735" t="s">
        <v>836</v>
      </c>
      <c r="D966" s="742" t="s">
        <v>559</v>
      </c>
    </row>
    <row r="967" spans="3:4">
      <c r="C967" s="735" t="s">
        <v>836</v>
      </c>
      <c r="D967" s="742" t="s">
        <v>1788</v>
      </c>
    </row>
    <row r="968" spans="3:4">
      <c r="C968" s="735" t="s">
        <v>836</v>
      </c>
      <c r="D968" s="742" t="s">
        <v>1789</v>
      </c>
    </row>
    <row r="969" spans="3:4">
      <c r="C969" s="735" t="s">
        <v>836</v>
      </c>
      <c r="D969" s="742" t="s">
        <v>160</v>
      </c>
    </row>
    <row r="970" spans="3:4">
      <c r="C970" s="735" t="s">
        <v>836</v>
      </c>
      <c r="D970" s="742" t="s">
        <v>1790</v>
      </c>
    </row>
    <row r="971" spans="3:4">
      <c r="C971" s="735" t="s">
        <v>836</v>
      </c>
      <c r="D971" s="742" t="s">
        <v>745</v>
      </c>
    </row>
    <row r="972" spans="3:4">
      <c r="C972" s="735" t="s">
        <v>836</v>
      </c>
      <c r="D972" s="742" t="s">
        <v>1791</v>
      </c>
    </row>
    <row r="973" spans="3:4">
      <c r="C973" s="735" t="s">
        <v>836</v>
      </c>
      <c r="D973" s="742" t="s">
        <v>1792</v>
      </c>
    </row>
    <row r="974" spans="3:4">
      <c r="C974" s="735" t="s">
        <v>836</v>
      </c>
      <c r="D974" s="742" t="s">
        <v>1794</v>
      </c>
    </row>
    <row r="975" spans="3:4">
      <c r="C975" s="735" t="s">
        <v>836</v>
      </c>
      <c r="D975" s="742" t="s">
        <v>1795</v>
      </c>
    </row>
    <row r="976" spans="3:4">
      <c r="C976" s="735" t="s">
        <v>836</v>
      </c>
      <c r="D976" s="742" t="s">
        <v>1121</v>
      </c>
    </row>
    <row r="977" spans="3:4">
      <c r="C977" s="735" t="s">
        <v>836</v>
      </c>
      <c r="D977" s="742" t="s">
        <v>1797</v>
      </c>
    </row>
    <row r="978" spans="3:4">
      <c r="C978" s="735" t="s">
        <v>836</v>
      </c>
      <c r="D978" s="742" t="s">
        <v>1467</v>
      </c>
    </row>
    <row r="979" spans="3:4">
      <c r="C979" s="735" t="s">
        <v>836</v>
      </c>
      <c r="D979" s="742" t="s">
        <v>766</v>
      </c>
    </row>
    <row r="980" spans="3:4">
      <c r="C980" s="735" t="s">
        <v>836</v>
      </c>
      <c r="D980" s="742" t="s">
        <v>1021</v>
      </c>
    </row>
    <row r="981" spans="3:4">
      <c r="C981" s="735" t="s">
        <v>836</v>
      </c>
      <c r="D981" s="742" t="s">
        <v>562</v>
      </c>
    </row>
    <row r="982" spans="3:4">
      <c r="C982" s="735" t="s">
        <v>836</v>
      </c>
      <c r="D982" s="742" t="s">
        <v>891</v>
      </c>
    </row>
    <row r="983" spans="3:4">
      <c r="C983" s="735" t="s">
        <v>836</v>
      </c>
      <c r="D983" s="742" t="s">
        <v>1056</v>
      </c>
    </row>
    <row r="984" spans="3:4">
      <c r="C984" s="735" t="s">
        <v>836</v>
      </c>
      <c r="D984" s="742" t="s">
        <v>1798</v>
      </c>
    </row>
    <row r="985" spans="3:4">
      <c r="C985" s="735" t="s">
        <v>836</v>
      </c>
      <c r="D985" s="742" t="s">
        <v>1799</v>
      </c>
    </row>
    <row r="986" spans="3:4">
      <c r="C986" s="735" t="s">
        <v>836</v>
      </c>
      <c r="D986" s="742" t="s">
        <v>1040</v>
      </c>
    </row>
    <row r="987" spans="3:4">
      <c r="C987" s="735" t="s">
        <v>836</v>
      </c>
      <c r="D987" s="742" t="s">
        <v>1120</v>
      </c>
    </row>
    <row r="988" spans="3:4">
      <c r="C988" s="735" t="s">
        <v>836</v>
      </c>
      <c r="D988" s="742" t="s">
        <v>203</v>
      </c>
    </row>
    <row r="989" spans="3:4">
      <c r="C989" s="735" t="s">
        <v>836</v>
      </c>
      <c r="D989" s="742" t="s">
        <v>1800</v>
      </c>
    </row>
    <row r="990" spans="3:4">
      <c r="C990" s="735" t="s">
        <v>836</v>
      </c>
      <c r="D990" s="742" t="s">
        <v>1736</v>
      </c>
    </row>
    <row r="991" spans="3:4">
      <c r="C991" s="735" t="s">
        <v>836</v>
      </c>
      <c r="D991" s="742" t="s">
        <v>1801</v>
      </c>
    </row>
    <row r="992" spans="3:4">
      <c r="C992" s="735" t="s">
        <v>836</v>
      </c>
      <c r="D992" s="742" t="s">
        <v>1025</v>
      </c>
    </row>
    <row r="993" spans="3:4">
      <c r="C993" s="735" t="s">
        <v>984</v>
      </c>
      <c r="D993" s="742" t="s">
        <v>684</v>
      </c>
    </row>
    <row r="994" spans="3:4">
      <c r="C994" s="735" t="s">
        <v>984</v>
      </c>
      <c r="D994" s="742" t="s">
        <v>1562</v>
      </c>
    </row>
    <row r="995" spans="3:4">
      <c r="C995" s="735" t="s">
        <v>984</v>
      </c>
      <c r="D995" s="742" t="s">
        <v>598</v>
      </c>
    </row>
    <row r="996" spans="3:4">
      <c r="C996" s="735" t="s">
        <v>984</v>
      </c>
      <c r="D996" s="742" t="s">
        <v>1802</v>
      </c>
    </row>
    <row r="997" spans="3:4">
      <c r="C997" s="735" t="s">
        <v>984</v>
      </c>
      <c r="D997" s="742" t="s">
        <v>188</v>
      </c>
    </row>
    <row r="998" spans="3:4">
      <c r="C998" s="735" t="s">
        <v>984</v>
      </c>
      <c r="D998" s="742" t="s">
        <v>982</v>
      </c>
    </row>
    <row r="999" spans="3:4">
      <c r="C999" s="735" t="s">
        <v>984</v>
      </c>
      <c r="D999" s="742" t="s">
        <v>1757</v>
      </c>
    </row>
    <row r="1000" spans="3:4">
      <c r="C1000" s="735" t="s">
        <v>984</v>
      </c>
      <c r="D1000" s="742" t="s">
        <v>1803</v>
      </c>
    </row>
    <row r="1001" spans="3:4">
      <c r="C1001" s="735" t="s">
        <v>984</v>
      </c>
      <c r="D1001" s="742" t="s">
        <v>1804</v>
      </c>
    </row>
    <row r="1002" spans="3:4">
      <c r="C1002" s="735" t="s">
        <v>984</v>
      </c>
      <c r="D1002" s="742" t="s">
        <v>525</v>
      </c>
    </row>
    <row r="1003" spans="3:4">
      <c r="C1003" s="735" t="s">
        <v>984</v>
      </c>
      <c r="D1003" s="742" t="s">
        <v>1373</v>
      </c>
    </row>
    <row r="1004" spans="3:4">
      <c r="C1004" s="735" t="s">
        <v>984</v>
      </c>
      <c r="D1004" s="742" t="s">
        <v>866</v>
      </c>
    </row>
    <row r="1005" spans="3:4">
      <c r="C1005" s="735" t="s">
        <v>984</v>
      </c>
      <c r="D1005" s="742" t="s">
        <v>1805</v>
      </c>
    </row>
    <row r="1006" spans="3:4">
      <c r="C1006" s="735" t="s">
        <v>984</v>
      </c>
      <c r="D1006" s="742" t="s">
        <v>348</v>
      </c>
    </row>
    <row r="1007" spans="3:4">
      <c r="C1007" s="735" t="s">
        <v>984</v>
      </c>
      <c r="D1007" s="742" t="s">
        <v>1806</v>
      </c>
    </row>
    <row r="1008" spans="3:4">
      <c r="C1008" s="735" t="s">
        <v>984</v>
      </c>
      <c r="D1008" s="742" t="s">
        <v>1807</v>
      </c>
    </row>
    <row r="1009" spans="3:4">
      <c r="C1009" s="735" t="s">
        <v>984</v>
      </c>
      <c r="D1009" s="742" t="s">
        <v>1348</v>
      </c>
    </row>
    <row r="1010" spans="3:4">
      <c r="C1010" s="735" t="s">
        <v>984</v>
      </c>
      <c r="D1010" s="742" t="s">
        <v>1808</v>
      </c>
    </row>
    <row r="1011" spans="3:4">
      <c r="C1011" s="735" t="s">
        <v>984</v>
      </c>
      <c r="D1011" s="742" t="s">
        <v>1360</v>
      </c>
    </row>
    <row r="1012" spans="3:4">
      <c r="C1012" s="735" t="s">
        <v>984</v>
      </c>
      <c r="D1012" s="742" t="s">
        <v>1812</v>
      </c>
    </row>
    <row r="1013" spans="3:4">
      <c r="C1013" s="735" t="s">
        <v>984</v>
      </c>
      <c r="D1013" s="742" t="s">
        <v>1813</v>
      </c>
    </row>
    <row r="1014" spans="3:4">
      <c r="C1014" s="735" t="s">
        <v>984</v>
      </c>
      <c r="D1014" s="742" t="s">
        <v>413</v>
      </c>
    </row>
    <row r="1015" spans="3:4">
      <c r="C1015" s="735" t="s">
        <v>984</v>
      </c>
      <c r="D1015" s="742" t="s">
        <v>1814</v>
      </c>
    </row>
    <row r="1016" spans="3:4">
      <c r="C1016" s="735" t="s">
        <v>984</v>
      </c>
      <c r="D1016" s="742" t="s">
        <v>1512</v>
      </c>
    </row>
    <row r="1017" spans="3:4">
      <c r="C1017" s="735" t="s">
        <v>984</v>
      </c>
      <c r="D1017" s="742" t="s">
        <v>1815</v>
      </c>
    </row>
    <row r="1018" spans="3:4">
      <c r="C1018" s="735" t="s">
        <v>984</v>
      </c>
      <c r="D1018" s="742" t="s">
        <v>656</v>
      </c>
    </row>
    <row r="1019" spans="3:4">
      <c r="C1019" s="735" t="s">
        <v>984</v>
      </c>
      <c r="D1019" s="742" t="s">
        <v>1670</v>
      </c>
    </row>
    <row r="1020" spans="3:4">
      <c r="C1020" s="735" t="s">
        <v>984</v>
      </c>
      <c r="D1020" s="742" t="s">
        <v>1149</v>
      </c>
    </row>
    <row r="1021" spans="3:4">
      <c r="C1021" s="735" t="s">
        <v>984</v>
      </c>
      <c r="D1021" s="742" t="s">
        <v>1751</v>
      </c>
    </row>
    <row r="1022" spans="3:4">
      <c r="C1022" s="735" t="s">
        <v>984</v>
      </c>
      <c r="D1022" s="742" t="s">
        <v>1329</v>
      </c>
    </row>
    <row r="1023" spans="3:4">
      <c r="C1023" s="735" t="s">
        <v>984</v>
      </c>
      <c r="D1023" s="742" t="s">
        <v>1816</v>
      </c>
    </row>
    <row r="1024" spans="3:4">
      <c r="C1024" s="735" t="s">
        <v>984</v>
      </c>
      <c r="D1024" s="742" t="s">
        <v>1817</v>
      </c>
    </row>
    <row r="1025" spans="3:4">
      <c r="C1025" s="735" t="s">
        <v>984</v>
      </c>
      <c r="D1025" s="742" t="s">
        <v>1818</v>
      </c>
    </row>
    <row r="1026" spans="3:4">
      <c r="C1026" s="735" t="s">
        <v>984</v>
      </c>
      <c r="D1026" s="742" t="s">
        <v>1282</v>
      </c>
    </row>
    <row r="1027" spans="3:4">
      <c r="C1027" s="735" t="s">
        <v>984</v>
      </c>
      <c r="D1027" s="742" t="s">
        <v>1820</v>
      </c>
    </row>
    <row r="1028" spans="3:4">
      <c r="C1028" s="735" t="s">
        <v>984</v>
      </c>
      <c r="D1028" s="742" t="s">
        <v>1479</v>
      </c>
    </row>
    <row r="1029" spans="3:4">
      <c r="C1029" s="735" t="s">
        <v>984</v>
      </c>
      <c r="D1029" s="742" t="s">
        <v>1379</v>
      </c>
    </row>
    <row r="1030" spans="3:4">
      <c r="C1030" s="735" t="s">
        <v>984</v>
      </c>
      <c r="D1030" s="742" t="s">
        <v>297</v>
      </c>
    </row>
    <row r="1031" spans="3:4">
      <c r="C1031" s="735" t="s">
        <v>984</v>
      </c>
      <c r="D1031" s="742" t="s">
        <v>234</v>
      </c>
    </row>
    <row r="1032" spans="3:4">
      <c r="C1032" s="735" t="s">
        <v>984</v>
      </c>
      <c r="D1032" s="742" t="s">
        <v>1822</v>
      </c>
    </row>
    <row r="1033" spans="3:4">
      <c r="C1033" s="735" t="s">
        <v>984</v>
      </c>
      <c r="D1033" s="742" t="s">
        <v>60</v>
      </c>
    </row>
    <row r="1034" spans="3:4">
      <c r="C1034" s="735" t="s">
        <v>984</v>
      </c>
      <c r="D1034" s="742" t="s">
        <v>1823</v>
      </c>
    </row>
    <row r="1035" spans="3:4">
      <c r="C1035" s="735" t="s">
        <v>984</v>
      </c>
      <c r="D1035" s="742" t="s">
        <v>1811</v>
      </c>
    </row>
    <row r="1036" spans="3:4">
      <c r="C1036" s="735" t="s">
        <v>984</v>
      </c>
      <c r="D1036" s="742" t="s">
        <v>699</v>
      </c>
    </row>
    <row r="1037" spans="3:4">
      <c r="C1037" s="735" t="s">
        <v>984</v>
      </c>
      <c r="D1037" s="742" t="s">
        <v>1179</v>
      </c>
    </row>
    <row r="1038" spans="3:4">
      <c r="C1038" s="735" t="s">
        <v>984</v>
      </c>
      <c r="D1038" s="742" t="s">
        <v>1824</v>
      </c>
    </row>
    <row r="1039" spans="3:4">
      <c r="C1039" s="735" t="s">
        <v>984</v>
      </c>
      <c r="D1039" s="742" t="s">
        <v>285</v>
      </c>
    </row>
    <row r="1040" spans="3:4">
      <c r="C1040" s="735" t="s">
        <v>984</v>
      </c>
      <c r="D1040" s="742" t="s">
        <v>838</v>
      </c>
    </row>
    <row r="1041" spans="3:4">
      <c r="C1041" s="735" t="s">
        <v>984</v>
      </c>
      <c r="D1041" s="742" t="s">
        <v>1686</v>
      </c>
    </row>
    <row r="1042" spans="3:4">
      <c r="C1042" s="735" t="s">
        <v>984</v>
      </c>
      <c r="D1042" s="742" t="s">
        <v>1825</v>
      </c>
    </row>
    <row r="1043" spans="3:4">
      <c r="C1043" s="735" t="s">
        <v>984</v>
      </c>
      <c r="D1043" s="742" t="s">
        <v>781</v>
      </c>
    </row>
    <row r="1044" spans="3:4">
      <c r="C1044" s="735" t="s">
        <v>984</v>
      </c>
      <c r="D1044" s="742" t="s">
        <v>148</v>
      </c>
    </row>
    <row r="1045" spans="3:4">
      <c r="C1045" s="735" t="s">
        <v>984</v>
      </c>
      <c r="D1045" s="742" t="s">
        <v>1392</v>
      </c>
    </row>
    <row r="1046" spans="3:4">
      <c r="C1046" s="735" t="s">
        <v>984</v>
      </c>
      <c r="D1046" s="742" t="s">
        <v>1826</v>
      </c>
    </row>
    <row r="1047" spans="3:4">
      <c r="C1047" s="735" t="s">
        <v>592</v>
      </c>
      <c r="D1047" s="742" t="s">
        <v>1593</v>
      </c>
    </row>
    <row r="1048" spans="3:4">
      <c r="C1048" s="735" t="s">
        <v>592</v>
      </c>
      <c r="D1048" s="742" t="s">
        <v>1449</v>
      </c>
    </row>
    <row r="1049" spans="3:4">
      <c r="C1049" s="735" t="s">
        <v>592</v>
      </c>
      <c r="D1049" s="742" t="s">
        <v>1207</v>
      </c>
    </row>
    <row r="1050" spans="3:4">
      <c r="C1050" s="735" t="s">
        <v>592</v>
      </c>
      <c r="D1050" s="742" t="s">
        <v>1827</v>
      </c>
    </row>
    <row r="1051" spans="3:4">
      <c r="C1051" s="735" t="s">
        <v>592</v>
      </c>
      <c r="D1051" s="742" t="s">
        <v>1828</v>
      </c>
    </row>
    <row r="1052" spans="3:4">
      <c r="C1052" s="735" t="s">
        <v>592</v>
      </c>
      <c r="D1052" s="742" t="s">
        <v>1829</v>
      </c>
    </row>
    <row r="1053" spans="3:4">
      <c r="C1053" s="735" t="s">
        <v>592</v>
      </c>
      <c r="D1053" s="742" t="s">
        <v>1390</v>
      </c>
    </row>
    <row r="1054" spans="3:4">
      <c r="C1054" s="735" t="s">
        <v>592</v>
      </c>
      <c r="D1054" s="742" t="s">
        <v>1830</v>
      </c>
    </row>
    <row r="1055" spans="3:4">
      <c r="C1055" s="735" t="s">
        <v>592</v>
      </c>
      <c r="D1055" s="742" t="s">
        <v>1831</v>
      </c>
    </row>
    <row r="1056" spans="3:4">
      <c r="C1056" s="735" t="s">
        <v>592</v>
      </c>
      <c r="D1056" s="742" t="s">
        <v>211</v>
      </c>
    </row>
    <row r="1057" spans="3:4">
      <c r="C1057" s="735" t="s">
        <v>592</v>
      </c>
      <c r="D1057" s="742" t="s">
        <v>1434</v>
      </c>
    </row>
    <row r="1058" spans="3:4">
      <c r="C1058" s="735" t="s">
        <v>592</v>
      </c>
      <c r="D1058" s="742" t="s">
        <v>1832</v>
      </c>
    </row>
    <row r="1059" spans="3:4">
      <c r="C1059" s="735" t="s">
        <v>592</v>
      </c>
      <c r="D1059" s="742" t="s">
        <v>1833</v>
      </c>
    </row>
    <row r="1060" spans="3:4">
      <c r="C1060" s="735" t="s">
        <v>592</v>
      </c>
      <c r="D1060" s="742" t="s">
        <v>1836</v>
      </c>
    </row>
    <row r="1061" spans="3:4">
      <c r="C1061" s="735" t="s">
        <v>592</v>
      </c>
      <c r="D1061" s="742" t="s">
        <v>1837</v>
      </c>
    </row>
    <row r="1062" spans="3:4">
      <c r="C1062" s="735" t="s">
        <v>592</v>
      </c>
      <c r="D1062" s="742" t="s">
        <v>1313</v>
      </c>
    </row>
    <row r="1063" spans="3:4">
      <c r="C1063" s="735" t="s">
        <v>592</v>
      </c>
      <c r="D1063" s="742" t="s">
        <v>1226</v>
      </c>
    </row>
    <row r="1064" spans="3:4">
      <c r="C1064" s="735" t="s">
        <v>592</v>
      </c>
      <c r="D1064" s="742" t="s">
        <v>1294</v>
      </c>
    </row>
    <row r="1065" spans="3:4">
      <c r="C1065" s="735" t="s">
        <v>592</v>
      </c>
      <c r="D1065" s="742" t="s">
        <v>1368</v>
      </c>
    </row>
    <row r="1066" spans="3:4">
      <c r="C1066" s="735" t="s">
        <v>592</v>
      </c>
      <c r="D1066" s="742" t="s">
        <v>1838</v>
      </c>
    </row>
    <row r="1067" spans="3:4">
      <c r="C1067" s="735" t="s">
        <v>592</v>
      </c>
      <c r="D1067" s="742" t="s">
        <v>711</v>
      </c>
    </row>
    <row r="1068" spans="3:4">
      <c r="C1068" s="735" t="s">
        <v>592</v>
      </c>
      <c r="D1068" s="742" t="s">
        <v>1839</v>
      </c>
    </row>
    <row r="1069" spans="3:4">
      <c r="C1069" s="735" t="s">
        <v>592</v>
      </c>
      <c r="D1069" s="742" t="s">
        <v>702</v>
      </c>
    </row>
    <row r="1070" spans="3:4">
      <c r="C1070" s="735" t="s">
        <v>592</v>
      </c>
      <c r="D1070" s="742" t="s">
        <v>1766</v>
      </c>
    </row>
    <row r="1071" spans="3:4">
      <c r="C1071" s="735" t="s">
        <v>592</v>
      </c>
      <c r="D1071" s="742" t="s">
        <v>1841</v>
      </c>
    </row>
    <row r="1072" spans="3:4">
      <c r="C1072" s="735" t="s">
        <v>592</v>
      </c>
      <c r="D1072" s="742" t="s">
        <v>1842</v>
      </c>
    </row>
    <row r="1073" spans="3:4">
      <c r="C1073" s="735" t="s">
        <v>592</v>
      </c>
      <c r="D1073" s="742" t="s">
        <v>1843</v>
      </c>
    </row>
    <row r="1074" spans="3:4">
      <c r="C1074" s="735" t="s">
        <v>592</v>
      </c>
      <c r="D1074" s="742" t="s">
        <v>655</v>
      </c>
    </row>
    <row r="1075" spans="3:4">
      <c r="C1075" s="735" t="s">
        <v>592</v>
      </c>
      <c r="D1075" s="742" t="s">
        <v>1844</v>
      </c>
    </row>
    <row r="1076" spans="3:4">
      <c r="C1076" s="735" t="s">
        <v>184</v>
      </c>
      <c r="D1076" s="742" t="s">
        <v>1846</v>
      </c>
    </row>
    <row r="1077" spans="3:4">
      <c r="C1077" s="735" t="s">
        <v>184</v>
      </c>
      <c r="D1077" s="742" t="s">
        <v>1847</v>
      </c>
    </row>
    <row r="1078" spans="3:4">
      <c r="C1078" s="735" t="s">
        <v>184</v>
      </c>
      <c r="D1078" s="742" t="s">
        <v>1246</v>
      </c>
    </row>
    <row r="1079" spans="3:4">
      <c r="C1079" s="735" t="s">
        <v>184</v>
      </c>
      <c r="D1079" s="742" t="s">
        <v>543</v>
      </c>
    </row>
    <row r="1080" spans="3:4">
      <c r="C1080" s="735" t="s">
        <v>184</v>
      </c>
      <c r="D1080" s="742" t="s">
        <v>1588</v>
      </c>
    </row>
    <row r="1081" spans="3:4">
      <c r="C1081" s="735" t="s">
        <v>184</v>
      </c>
      <c r="D1081" s="742" t="s">
        <v>38</v>
      </c>
    </row>
    <row r="1082" spans="3:4">
      <c r="C1082" s="735" t="s">
        <v>184</v>
      </c>
      <c r="D1082" s="742" t="s">
        <v>1729</v>
      </c>
    </row>
    <row r="1083" spans="3:4">
      <c r="C1083" s="735" t="s">
        <v>184</v>
      </c>
      <c r="D1083" s="742" t="s">
        <v>1300</v>
      </c>
    </row>
    <row r="1084" spans="3:4">
      <c r="C1084" s="735" t="s">
        <v>184</v>
      </c>
      <c r="D1084" s="742" t="s">
        <v>1848</v>
      </c>
    </row>
    <row r="1085" spans="3:4">
      <c r="C1085" s="735" t="s">
        <v>184</v>
      </c>
      <c r="D1085" s="742" t="s">
        <v>792</v>
      </c>
    </row>
    <row r="1086" spans="3:4">
      <c r="C1086" s="735" t="s">
        <v>184</v>
      </c>
      <c r="D1086" s="742" t="s">
        <v>1569</v>
      </c>
    </row>
    <row r="1087" spans="3:4">
      <c r="C1087" s="735" t="s">
        <v>184</v>
      </c>
      <c r="D1087" s="742" t="s">
        <v>599</v>
      </c>
    </row>
    <row r="1088" spans="3:4">
      <c r="C1088" s="735" t="s">
        <v>184</v>
      </c>
      <c r="D1088" s="742" t="s">
        <v>1849</v>
      </c>
    </row>
    <row r="1089" spans="3:4">
      <c r="C1089" s="735" t="s">
        <v>184</v>
      </c>
      <c r="D1089" s="742" t="s">
        <v>1851</v>
      </c>
    </row>
    <row r="1090" spans="3:4">
      <c r="C1090" s="735" t="s">
        <v>184</v>
      </c>
      <c r="D1090" s="742" t="s">
        <v>1787</v>
      </c>
    </row>
    <row r="1091" spans="3:4">
      <c r="C1091" s="735" t="s">
        <v>184</v>
      </c>
      <c r="D1091" s="742" t="s">
        <v>1852</v>
      </c>
    </row>
    <row r="1092" spans="3:4">
      <c r="C1092" s="735" t="s">
        <v>184</v>
      </c>
      <c r="D1092" s="742" t="s">
        <v>1853</v>
      </c>
    </row>
    <row r="1093" spans="3:4">
      <c r="C1093" s="735" t="s">
        <v>184</v>
      </c>
      <c r="D1093" s="742" t="s">
        <v>1854</v>
      </c>
    </row>
    <row r="1094" spans="3:4">
      <c r="C1094" s="735" t="s">
        <v>184</v>
      </c>
      <c r="D1094" s="742" t="s">
        <v>1855</v>
      </c>
    </row>
    <row r="1095" spans="3:4">
      <c r="C1095" s="735" t="s">
        <v>992</v>
      </c>
      <c r="D1095" s="742" t="s">
        <v>1126</v>
      </c>
    </row>
    <row r="1096" spans="3:4">
      <c r="C1096" s="735" t="s">
        <v>992</v>
      </c>
      <c r="D1096" s="742" t="s">
        <v>1591</v>
      </c>
    </row>
    <row r="1097" spans="3:4">
      <c r="C1097" s="735" t="s">
        <v>992</v>
      </c>
      <c r="D1097" s="742" t="s">
        <v>1856</v>
      </c>
    </row>
    <row r="1098" spans="3:4">
      <c r="C1098" s="735" t="s">
        <v>992</v>
      </c>
      <c r="D1098" s="742" t="s">
        <v>1857</v>
      </c>
    </row>
    <row r="1099" spans="3:4">
      <c r="C1099" s="735" t="s">
        <v>992</v>
      </c>
      <c r="D1099" s="742" t="s">
        <v>1858</v>
      </c>
    </row>
    <row r="1100" spans="3:4">
      <c r="C1100" s="735" t="s">
        <v>992</v>
      </c>
      <c r="D1100" s="742" t="s">
        <v>548</v>
      </c>
    </row>
    <row r="1101" spans="3:4">
      <c r="C1101" s="735" t="s">
        <v>992</v>
      </c>
      <c r="D1101" s="742" t="s">
        <v>1566</v>
      </c>
    </row>
    <row r="1102" spans="3:4">
      <c r="C1102" s="735" t="s">
        <v>992</v>
      </c>
      <c r="D1102" s="742" t="s">
        <v>1859</v>
      </c>
    </row>
    <row r="1103" spans="3:4">
      <c r="C1103" s="735" t="s">
        <v>992</v>
      </c>
      <c r="D1103" s="742" t="s">
        <v>1860</v>
      </c>
    </row>
    <row r="1104" spans="3:4">
      <c r="C1104" s="735" t="s">
        <v>992</v>
      </c>
      <c r="D1104" s="742" t="s">
        <v>221</v>
      </c>
    </row>
    <row r="1105" spans="3:4">
      <c r="C1105" s="735" t="s">
        <v>992</v>
      </c>
      <c r="D1105" s="742" t="s">
        <v>1486</v>
      </c>
    </row>
    <row r="1106" spans="3:4">
      <c r="C1106" s="735" t="s">
        <v>992</v>
      </c>
      <c r="D1106" s="742" t="s">
        <v>1862</v>
      </c>
    </row>
    <row r="1107" spans="3:4">
      <c r="C1107" s="735" t="s">
        <v>992</v>
      </c>
      <c r="D1107" s="742" t="s">
        <v>1444</v>
      </c>
    </row>
    <row r="1108" spans="3:4">
      <c r="C1108" s="735" t="s">
        <v>992</v>
      </c>
      <c r="D1108" s="742" t="s">
        <v>1696</v>
      </c>
    </row>
    <row r="1109" spans="3:4">
      <c r="C1109" s="735" t="s">
        <v>992</v>
      </c>
      <c r="D1109" s="742" t="s">
        <v>1863</v>
      </c>
    </row>
    <row r="1110" spans="3:4">
      <c r="C1110" s="735" t="s">
        <v>992</v>
      </c>
      <c r="D1110" s="742" t="s">
        <v>1864</v>
      </c>
    </row>
    <row r="1111" spans="3:4">
      <c r="C1111" s="735" t="s">
        <v>992</v>
      </c>
      <c r="D1111" s="742" t="s">
        <v>1865</v>
      </c>
    </row>
    <row r="1112" spans="3:4">
      <c r="C1112" s="735" t="s">
        <v>992</v>
      </c>
      <c r="D1112" s="742" t="s">
        <v>415</v>
      </c>
    </row>
    <row r="1113" spans="3:4">
      <c r="C1113" s="735" t="s">
        <v>992</v>
      </c>
      <c r="D1113" s="742" t="s">
        <v>1435</v>
      </c>
    </row>
    <row r="1114" spans="3:4">
      <c r="C1114" s="735" t="s">
        <v>992</v>
      </c>
      <c r="D1114" s="742" t="s">
        <v>1866</v>
      </c>
    </row>
    <row r="1115" spans="3:4">
      <c r="C1115" s="735" t="s">
        <v>992</v>
      </c>
      <c r="D1115" s="742" t="s">
        <v>498</v>
      </c>
    </row>
    <row r="1116" spans="3:4">
      <c r="C1116" s="735" t="s">
        <v>992</v>
      </c>
      <c r="D1116" s="742" t="s">
        <v>193</v>
      </c>
    </row>
    <row r="1117" spans="3:4">
      <c r="C1117" s="735" t="s">
        <v>992</v>
      </c>
      <c r="D1117" s="742" t="s">
        <v>1867</v>
      </c>
    </row>
    <row r="1118" spans="3:4">
      <c r="C1118" s="735" t="s">
        <v>992</v>
      </c>
      <c r="D1118" s="742" t="s">
        <v>1608</v>
      </c>
    </row>
    <row r="1119" spans="3:4">
      <c r="C1119" s="735" t="s">
        <v>992</v>
      </c>
      <c r="D1119" s="742" t="s">
        <v>1002</v>
      </c>
    </row>
    <row r="1120" spans="3:4">
      <c r="C1120" s="735" t="s">
        <v>992</v>
      </c>
      <c r="D1120" s="742" t="s">
        <v>1868</v>
      </c>
    </row>
    <row r="1121" spans="3:4">
      <c r="C1121" s="735" t="s">
        <v>910</v>
      </c>
      <c r="D1121" s="742" t="s">
        <v>28</v>
      </c>
    </row>
    <row r="1122" spans="3:4">
      <c r="C1122" s="735" t="s">
        <v>910</v>
      </c>
      <c r="D1122" s="742" t="s">
        <v>1870</v>
      </c>
    </row>
    <row r="1123" spans="3:4">
      <c r="C1123" s="735" t="s">
        <v>910</v>
      </c>
      <c r="D1123" s="742" t="s">
        <v>868</v>
      </c>
    </row>
    <row r="1124" spans="3:4">
      <c r="C1124" s="735" t="s">
        <v>910</v>
      </c>
      <c r="D1124" s="742" t="s">
        <v>677</v>
      </c>
    </row>
    <row r="1125" spans="3:4">
      <c r="C1125" s="735" t="s">
        <v>910</v>
      </c>
      <c r="D1125" s="742" t="s">
        <v>1871</v>
      </c>
    </row>
    <row r="1126" spans="3:4">
      <c r="C1126" s="735" t="s">
        <v>910</v>
      </c>
      <c r="D1126" s="742" t="s">
        <v>350</v>
      </c>
    </row>
    <row r="1127" spans="3:4">
      <c r="C1127" s="735" t="s">
        <v>910</v>
      </c>
      <c r="D1127" s="742" t="s">
        <v>403</v>
      </c>
    </row>
    <row r="1128" spans="3:4">
      <c r="C1128" s="735" t="s">
        <v>910</v>
      </c>
      <c r="D1128" s="742" t="s">
        <v>1872</v>
      </c>
    </row>
    <row r="1129" spans="3:4">
      <c r="C1129" s="735" t="s">
        <v>910</v>
      </c>
      <c r="D1129" s="742" t="s">
        <v>1280</v>
      </c>
    </row>
    <row r="1130" spans="3:4">
      <c r="C1130" s="735" t="s">
        <v>910</v>
      </c>
      <c r="D1130" s="742" t="s">
        <v>738</v>
      </c>
    </row>
    <row r="1131" spans="3:4">
      <c r="C1131" s="735" t="s">
        <v>910</v>
      </c>
      <c r="D1131" s="742" t="s">
        <v>1874</v>
      </c>
    </row>
    <row r="1132" spans="3:4">
      <c r="C1132" s="735" t="s">
        <v>910</v>
      </c>
      <c r="D1132" s="742" t="s">
        <v>119</v>
      </c>
    </row>
    <row r="1133" spans="3:4">
      <c r="C1133" s="735" t="s">
        <v>910</v>
      </c>
      <c r="D1133" s="742" t="s">
        <v>1875</v>
      </c>
    </row>
    <row r="1134" spans="3:4">
      <c r="C1134" s="735" t="s">
        <v>910</v>
      </c>
      <c r="D1134" s="742" t="s">
        <v>509</v>
      </c>
    </row>
    <row r="1135" spans="3:4">
      <c r="C1135" s="735" t="s">
        <v>910</v>
      </c>
      <c r="D1135" s="742" t="s">
        <v>1603</v>
      </c>
    </row>
    <row r="1136" spans="3:4">
      <c r="C1136" s="735" t="s">
        <v>910</v>
      </c>
      <c r="D1136" s="742" t="s">
        <v>1876</v>
      </c>
    </row>
    <row r="1137" spans="3:4">
      <c r="C1137" s="735" t="s">
        <v>910</v>
      </c>
      <c r="D1137" s="742" t="s">
        <v>270</v>
      </c>
    </row>
    <row r="1138" spans="3:4">
      <c r="C1138" s="735" t="s">
        <v>910</v>
      </c>
      <c r="D1138" s="742" t="s">
        <v>1878</v>
      </c>
    </row>
    <row r="1139" spans="3:4">
      <c r="C1139" s="735" t="s">
        <v>910</v>
      </c>
      <c r="D1139" s="742" t="s">
        <v>218</v>
      </c>
    </row>
    <row r="1140" spans="3:4">
      <c r="C1140" s="735" t="s">
        <v>910</v>
      </c>
      <c r="D1140" s="742" t="s">
        <v>1777</v>
      </c>
    </row>
    <row r="1141" spans="3:4">
      <c r="C1141" s="735" t="s">
        <v>910</v>
      </c>
      <c r="D1141" s="742" t="s">
        <v>1879</v>
      </c>
    </row>
    <row r="1142" spans="3:4">
      <c r="C1142" s="735" t="s">
        <v>910</v>
      </c>
      <c r="D1142" s="742" t="s">
        <v>1375</v>
      </c>
    </row>
    <row r="1143" spans="3:4">
      <c r="C1143" s="735" t="s">
        <v>910</v>
      </c>
      <c r="D1143" s="742" t="s">
        <v>1880</v>
      </c>
    </row>
    <row r="1144" spans="3:4">
      <c r="C1144" s="735" t="s">
        <v>910</v>
      </c>
      <c r="D1144" s="742" t="s">
        <v>448</v>
      </c>
    </row>
    <row r="1145" spans="3:4">
      <c r="C1145" s="735" t="s">
        <v>910</v>
      </c>
      <c r="D1145" s="742" t="s">
        <v>1344</v>
      </c>
    </row>
    <row r="1146" spans="3:4">
      <c r="C1146" s="735" t="s">
        <v>910</v>
      </c>
      <c r="D1146" s="742" t="s">
        <v>1881</v>
      </c>
    </row>
    <row r="1147" spans="3:4">
      <c r="C1147" s="735" t="s">
        <v>910</v>
      </c>
      <c r="D1147" s="742" t="s">
        <v>1793</v>
      </c>
    </row>
    <row r="1148" spans="3:4">
      <c r="C1148" s="735" t="s">
        <v>910</v>
      </c>
      <c r="D1148" s="742" t="s">
        <v>787</v>
      </c>
    </row>
    <row r="1149" spans="3:4">
      <c r="C1149" s="735" t="s">
        <v>910</v>
      </c>
      <c r="D1149" s="742" t="s">
        <v>1882</v>
      </c>
    </row>
    <row r="1150" spans="3:4">
      <c r="C1150" s="735" t="s">
        <v>910</v>
      </c>
      <c r="D1150" s="742" t="s">
        <v>1218</v>
      </c>
    </row>
    <row r="1151" spans="3:4">
      <c r="C1151" s="735" t="s">
        <v>910</v>
      </c>
      <c r="D1151" s="742" t="s">
        <v>1415</v>
      </c>
    </row>
    <row r="1152" spans="3:4">
      <c r="C1152" s="735" t="s">
        <v>910</v>
      </c>
      <c r="D1152" s="742" t="s">
        <v>1209</v>
      </c>
    </row>
    <row r="1153" spans="3:4">
      <c r="C1153" s="735" t="s">
        <v>910</v>
      </c>
      <c r="D1153" s="742" t="s">
        <v>1883</v>
      </c>
    </row>
    <row r="1154" spans="3:4">
      <c r="C1154" s="735" t="s">
        <v>910</v>
      </c>
      <c r="D1154" s="742" t="s">
        <v>1884</v>
      </c>
    </row>
    <row r="1155" spans="3:4">
      <c r="C1155" s="735" t="s">
        <v>910</v>
      </c>
      <c r="D1155" s="742" t="s">
        <v>1886</v>
      </c>
    </row>
    <row r="1156" spans="3:4">
      <c r="C1156" s="735" t="s">
        <v>910</v>
      </c>
      <c r="D1156" s="742" t="s">
        <v>1761</v>
      </c>
    </row>
    <row r="1157" spans="3:4">
      <c r="C1157" s="735" t="s">
        <v>910</v>
      </c>
      <c r="D1157" s="742" t="s">
        <v>569</v>
      </c>
    </row>
    <row r="1158" spans="3:4">
      <c r="C1158" s="735" t="s">
        <v>910</v>
      </c>
      <c r="D1158" s="742" t="s">
        <v>1889</v>
      </c>
    </row>
    <row r="1159" spans="3:4">
      <c r="C1159" s="735" t="s">
        <v>910</v>
      </c>
      <c r="D1159" s="742" t="s">
        <v>1318</v>
      </c>
    </row>
    <row r="1160" spans="3:4">
      <c r="C1160" s="735" t="s">
        <v>910</v>
      </c>
      <c r="D1160" s="742" t="s">
        <v>1229</v>
      </c>
    </row>
    <row r="1161" spans="3:4">
      <c r="C1161" s="735" t="s">
        <v>910</v>
      </c>
      <c r="D1161" s="742" t="s">
        <v>1106</v>
      </c>
    </row>
    <row r="1162" spans="3:4">
      <c r="C1162" s="735" t="s">
        <v>910</v>
      </c>
      <c r="D1162" s="742" t="s">
        <v>371</v>
      </c>
    </row>
    <row r="1163" spans="3:4">
      <c r="C1163" s="735" t="s">
        <v>910</v>
      </c>
      <c r="D1163" s="742" t="s">
        <v>1890</v>
      </c>
    </row>
    <row r="1164" spans="3:4">
      <c r="C1164" s="735" t="s">
        <v>541</v>
      </c>
      <c r="D1164" s="742" t="s">
        <v>1891</v>
      </c>
    </row>
    <row r="1165" spans="3:4">
      <c r="C1165" s="735" t="s">
        <v>541</v>
      </c>
      <c r="D1165" s="742" t="s">
        <v>1225</v>
      </c>
    </row>
    <row r="1166" spans="3:4">
      <c r="C1166" s="735" t="s">
        <v>541</v>
      </c>
      <c r="D1166" s="742" t="s">
        <v>1199</v>
      </c>
    </row>
    <row r="1167" spans="3:4">
      <c r="C1167" s="735" t="s">
        <v>541</v>
      </c>
      <c r="D1167" s="742" t="s">
        <v>1082</v>
      </c>
    </row>
    <row r="1168" spans="3:4">
      <c r="C1168" s="735" t="s">
        <v>541</v>
      </c>
      <c r="D1168" s="742" t="s">
        <v>1287</v>
      </c>
    </row>
    <row r="1169" spans="3:4">
      <c r="C1169" s="735" t="s">
        <v>541</v>
      </c>
      <c r="D1169" s="742" t="s">
        <v>1719</v>
      </c>
    </row>
    <row r="1170" spans="3:4">
      <c r="C1170" s="735" t="s">
        <v>541</v>
      </c>
      <c r="D1170" s="742" t="s">
        <v>455</v>
      </c>
    </row>
    <row r="1171" spans="3:4">
      <c r="C1171" s="735" t="s">
        <v>541</v>
      </c>
      <c r="D1171" s="742" t="s">
        <v>1892</v>
      </c>
    </row>
    <row r="1172" spans="3:4">
      <c r="C1172" s="735" t="s">
        <v>541</v>
      </c>
      <c r="D1172" s="742" t="s">
        <v>1893</v>
      </c>
    </row>
    <row r="1173" spans="3:4">
      <c r="C1173" s="735" t="s">
        <v>541</v>
      </c>
      <c r="D1173" s="742" t="s">
        <v>478</v>
      </c>
    </row>
    <row r="1174" spans="3:4">
      <c r="C1174" s="735" t="s">
        <v>541</v>
      </c>
      <c r="D1174" s="742" t="s">
        <v>798</v>
      </c>
    </row>
    <row r="1175" spans="3:4">
      <c r="C1175" s="735" t="s">
        <v>541</v>
      </c>
      <c r="D1175" s="742" t="s">
        <v>692</v>
      </c>
    </row>
    <row r="1176" spans="3:4">
      <c r="C1176" s="735" t="s">
        <v>541</v>
      </c>
      <c r="D1176" s="742" t="s">
        <v>369</v>
      </c>
    </row>
    <row r="1177" spans="3:4">
      <c r="C1177" s="735" t="s">
        <v>541</v>
      </c>
      <c r="D1177" s="742" t="s">
        <v>1894</v>
      </c>
    </row>
    <row r="1178" spans="3:4">
      <c r="C1178" s="735" t="s">
        <v>541</v>
      </c>
      <c r="D1178" s="742" t="s">
        <v>1428</v>
      </c>
    </row>
    <row r="1179" spans="3:4">
      <c r="C1179" s="735" t="s">
        <v>541</v>
      </c>
      <c r="D1179" s="742" t="s">
        <v>177</v>
      </c>
    </row>
    <row r="1180" spans="3:4">
      <c r="C1180" s="735" t="s">
        <v>541</v>
      </c>
      <c r="D1180" s="742" t="s">
        <v>1895</v>
      </c>
    </row>
    <row r="1181" spans="3:4">
      <c r="C1181" s="735" t="s">
        <v>541</v>
      </c>
      <c r="D1181" s="742" t="s">
        <v>1897</v>
      </c>
    </row>
    <row r="1182" spans="3:4">
      <c r="C1182" s="735" t="s">
        <v>541</v>
      </c>
      <c r="D1182" s="742" t="s">
        <v>582</v>
      </c>
    </row>
    <row r="1183" spans="3:4">
      <c r="C1183" s="735" t="s">
        <v>541</v>
      </c>
      <c r="D1183" s="742" t="s">
        <v>1474</v>
      </c>
    </row>
    <row r="1184" spans="3:4">
      <c r="C1184" s="735" t="s">
        <v>541</v>
      </c>
      <c r="D1184" s="742" t="s">
        <v>1898</v>
      </c>
    </row>
    <row r="1185" spans="3:4">
      <c r="C1185" s="735" t="s">
        <v>541</v>
      </c>
      <c r="D1185" s="742" t="s">
        <v>1899</v>
      </c>
    </row>
    <row r="1186" spans="3:4">
      <c r="C1186" s="735" t="s">
        <v>541</v>
      </c>
      <c r="D1186" s="742" t="s">
        <v>1901</v>
      </c>
    </row>
    <row r="1187" spans="3:4">
      <c r="C1187" s="735" t="s">
        <v>541</v>
      </c>
      <c r="D1187" s="742" t="s">
        <v>1902</v>
      </c>
    </row>
    <row r="1188" spans="3:4">
      <c r="C1188" s="735" t="s">
        <v>541</v>
      </c>
      <c r="D1188" s="742" t="s">
        <v>988</v>
      </c>
    </row>
    <row r="1189" spans="3:4">
      <c r="C1189" s="735" t="s">
        <v>541</v>
      </c>
      <c r="D1189" s="742" t="s">
        <v>773</v>
      </c>
    </row>
    <row r="1190" spans="3:4">
      <c r="C1190" s="735" t="s">
        <v>541</v>
      </c>
      <c r="D1190" s="742" t="s">
        <v>1904</v>
      </c>
    </row>
    <row r="1191" spans="3:4">
      <c r="C1191" s="735" t="s">
        <v>541</v>
      </c>
      <c r="D1191" s="742" t="s">
        <v>1906</v>
      </c>
    </row>
    <row r="1192" spans="3:4">
      <c r="C1192" s="735" t="s">
        <v>541</v>
      </c>
      <c r="D1192" s="742" t="s">
        <v>679</v>
      </c>
    </row>
    <row r="1193" spans="3:4">
      <c r="C1193" s="735" t="s">
        <v>541</v>
      </c>
      <c r="D1193" s="742" t="s">
        <v>1733</v>
      </c>
    </row>
    <row r="1194" spans="3:4">
      <c r="C1194" s="735" t="s">
        <v>541</v>
      </c>
      <c r="D1194" s="742" t="s">
        <v>1908</v>
      </c>
    </row>
    <row r="1195" spans="3:4">
      <c r="C1195" s="735" t="s">
        <v>541</v>
      </c>
      <c r="D1195" s="742" t="s">
        <v>1796</v>
      </c>
    </row>
    <row r="1196" spans="3:4">
      <c r="C1196" s="735" t="s">
        <v>541</v>
      </c>
      <c r="D1196" s="742" t="s">
        <v>1910</v>
      </c>
    </row>
    <row r="1197" spans="3:4">
      <c r="C1197" s="735" t="s">
        <v>541</v>
      </c>
      <c r="D1197" s="742" t="s">
        <v>1911</v>
      </c>
    </row>
    <row r="1198" spans="3:4">
      <c r="C1198" s="735" t="s">
        <v>541</v>
      </c>
      <c r="D1198" s="742" t="s">
        <v>1861</v>
      </c>
    </row>
    <row r="1199" spans="3:4">
      <c r="C1199" s="735" t="s">
        <v>541</v>
      </c>
      <c r="D1199" s="742" t="s">
        <v>1081</v>
      </c>
    </row>
    <row r="1200" spans="3:4">
      <c r="C1200" s="735" t="s">
        <v>541</v>
      </c>
      <c r="D1200" s="742" t="s">
        <v>1106</v>
      </c>
    </row>
    <row r="1201" spans="3:4">
      <c r="C1201" s="735" t="s">
        <v>541</v>
      </c>
      <c r="D1201" s="742" t="s">
        <v>1446</v>
      </c>
    </row>
    <row r="1202" spans="3:4">
      <c r="C1202" s="735" t="s">
        <v>541</v>
      </c>
      <c r="D1202" s="742" t="s">
        <v>1819</v>
      </c>
    </row>
    <row r="1203" spans="3:4">
      <c r="C1203" s="735" t="s">
        <v>541</v>
      </c>
      <c r="D1203" s="742" t="s">
        <v>90</v>
      </c>
    </row>
    <row r="1204" spans="3:4">
      <c r="C1204" s="735" t="s">
        <v>541</v>
      </c>
      <c r="D1204" s="742" t="s">
        <v>1165</v>
      </c>
    </row>
    <row r="1205" spans="3:4">
      <c r="C1205" s="735" t="s">
        <v>986</v>
      </c>
      <c r="D1205" s="742" t="s">
        <v>1151</v>
      </c>
    </row>
    <row r="1206" spans="3:4">
      <c r="C1206" s="735" t="s">
        <v>986</v>
      </c>
      <c r="D1206" s="742" t="s">
        <v>1275</v>
      </c>
    </row>
    <row r="1207" spans="3:4">
      <c r="C1207" s="735" t="s">
        <v>986</v>
      </c>
      <c r="D1207" s="742" t="s">
        <v>54</v>
      </c>
    </row>
    <row r="1208" spans="3:4">
      <c r="C1208" s="735" t="s">
        <v>986</v>
      </c>
      <c r="D1208" s="742" t="s">
        <v>1277</v>
      </c>
    </row>
    <row r="1209" spans="3:4">
      <c r="C1209" s="735" t="s">
        <v>986</v>
      </c>
      <c r="D1209" s="742" t="s">
        <v>1912</v>
      </c>
    </row>
    <row r="1210" spans="3:4">
      <c r="C1210" s="735" t="s">
        <v>986</v>
      </c>
      <c r="D1210" s="742" t="s">
        <v>1016</v>
      </c>
    </row>
    <row r="1211" spans="3:4">
      <c r="C1211" s="735" t="s">
        <v>986</v>
      </c>
      <c r="D1211" s="742" t="s">
        <v>945</v>
      </c>
    </row>
    <row r="1212" spans="3:4">
      <c r="C1212" s="735" t="s">
        <v>986</v>
      </c>
      <c r="D1212" s="742" t="s">
        <v>1913</v>
      </c>
    </row>
    <row r="1213" spans="3:4">
      <c r="C1213" s="735" t="s">
        <v>986</v>
      </c>
      <c r="D1213" s="742" t="s">
        <v>1914</v>
      </c>
    </row>
    <row r="1214" spans="3:4">
      <c r="C1214" s="735" t="s">
        <v>986</v>
      </c>
      <c r="D1214" s="742" t="s">
        <v>1896</v>
      </c>
    </row>
    <row r="1215" spans="3:4">
      <c r="C1215" s="735" t="s">
        <v>986</v>
      </c>
      <c r="D1215" s="742" t="s">
        <v>633</v>
      </c>
    </row>
    <row r="1216" spans="3:4">
      <c r="C1216" s="735" t="s">
        <v>986</v>
      </c>
      <c r="D1216" s="742" t="s">
        <v>1916</v>
      </c>
    </row>
    <row r="1217" spans="3:4">
      <c r="C1217" s="735" t="s">
        <v>986</v>
      </c>
      <c r="D1217" s="742" t="s">
        <v>113</v>
      </c>
    </row>
    <row r="1218" spans="3:4">
      <c r="C1218" s="735" t="s">
        <v>986</v>
      </c>
      <c r="D1218" s="742" t="s">
        <v>1578</v>
      </c>
    </row>
    <row r="1219" spans="3:4">
      <c r="C1219" s="735" t="s">
        <v>986</v>
      </c>
      <c r="D1219" s="742" t="s">
        <v>1031</v>
      </c>
    </row>
    <row r="1220" spans="3:4">
      <c r="C1220" s="735" t="s">
        <v>986</v>
      </c>
      <c r="D1220" s="742" t="s">
        <v>33</v>
      </c>
    </row>
    <row r="1221" spans="3:4">
      <c r="C1221" s="735" t="s">
        <v>986</v>
      </c>
      <c r="D1221" s="742" t="s">
        <v>1464</v>
      </c>
    </row>
    <row r="1222" spans="3:4">
      <c r="C1222" s="735" t="s">
        <v>986</v>
      </c>
      <c r="D1222" s="742" t="s">
        <v>1005</v>
      </c>
    </row>
    <row r="1223" spans="3:4">
      <c r="C1223" s="735" t="s">
        <v>986</v>
      </c>
      <c r="D1223" s="742" t="s">
        <v>1917</v>
      </c>
    </row>
    <row r="1224" spans="3:4">
      <c r="C1224" s="735" t="s">
        <v>986</v>
      </c>
      <c r="D1224" s="742" t="s">
        <v>1357</v>
      </c>
    </row>
    <row r="1225" spans="3:4">
      <c r="C1225" s="735" t="s">
        <v>986</v>
      </c>
      <c r="D1225" s="742" t="s">
        <v>1918</v>
      </c>
    </row>
    <row r="1226" spans="3:4">
      <c r="C1226" s="735" t="s">
        <v>986</v>
      </c>
      <c r="D1226" s="742" t="s">
        <v>1919</v>
      </c>
    </row>
    <row r="1227" spans="3:4">
      <c r="C1227" s="735" t="s">
        <v>986</v>
      </c>
      <c r="D1227" s="742" t="s">
        <v>1920</v>
      </c>
    </row>
    <row r="1228" spans="3:4">
      <c r="C1228" s="735" t="s">
        <v>986</v>
      </c>
      <c r="D1228" s="742" t="s">
        <v>1921</v>
      </c>
    </row>
    <row r="1229" spans="3:4">
      <c r="C1229" s="735" t="s">
        <v>986</v>
      </c>
      <c r="D1229" s="742" t="s">
        <v>1923</v>
      </c>
    </row>
    <row r="1230" spans="3:4">
      <c r="C1230" s="735" t="s">
        <v>986</v>
      </c>
      <c r="D1230" s="742" t="s">
        <v>815</v>
      </c>
    </row>
    <row r="1231" spans="3:4">
      <c r="C1231" s="735" t="s">
        <v>986</v>
      </c>
      <c r="D1231" s="742" t="s">
        <v>907</v>
      </c>
    </row>
    <row r="1232" spans="3:4">
      <c r="C1232" s="735" t="s">
        <v>986</v>
      </c>
      <c r="D1232" s="742" t="s">
        <v>1924</v>
      </c>
    </row>
    <row r="1233" spans="3:4">
      <c r="C1233" s="735" t="s">
        <v>986</v>
      </c>
      <c r="D1233" s="742" t="s">
        <v>1240</v>
      </c>
    </row>
    <row r="1234" spans="3:4">
      <c r="C1234" s="735" t="s">
        <v>986</v>
      </c>
      <c r="D1234" s="742" t="s">
        <v>1925</v>
      </c>
    </row>
    <row r="1235" spans="3:4">
      <c r="C1235" s="735" t="s">
        <v>986</v>
      </c>
      <c r="D1235" s="742" t="s">
        <v>1927</v>
      </c>
    </row>
    <row r="1236" spans="3:4">
      <c r="C1236" s="735" t="s">
        <v>986</v>
      </c>
      <c r="D1236" s="742" t="s">
        <v>1928</v>
      </c>
    </row>
    <row r="1237" spans="3:4">
      <c r="C1237" s="735" t="s">
        <v>986</v>
      </c>
      <c r="D1237" s="742" t="s">
        <v>1929</v>
      </c>
    </row>
    <row r="1238" spans="3:4">
      <c r="C1238" s="735" t="s">
        <v>986</v>
      </c>
      <c r="D1238" s="742" t="s">
        <v>1594</v>
      </c>
    </row>
    <row r="1239" spans="3:4">
      <c r="C1239" s="735" t="s">
        <v>986</v>
      </c>
      <c r="D1239" s="742" t="s">
        <v>139</v>
      </c>
    </row>
    <row r="1240" spans="3:4">
      <c r="C1240" s="735" t="s">
        <v>986</v>
      </c>
      <c r="D1240" s="742" t="s">
        <v>977</v>
      </c>
    </row>
    <row r="1241" spans="3:4">
      <c r="C1241" s="735" t="s">
        <v>986</v>
      </c>
      <c r="D1241" s="742" t="s">
        <v>1930</v>
      </c>
    </row>
    <row r="1242" spans="3:4">
      <c r="C1242" s="735" t="s">
        <v>986</v>
      </c>
      <c r="D1242" s="742" t="s">
        <v>1716</v>
      </c>
    </row>
    <row r="1243" spans="3:4">
      <c r="C1243" s="735" t="s">
        <v>986</v>
      </c>
      <c r="D1243" s="742" t="s">
        <v>1931</v>
      </c>
    </row>
    <row r="1244" spans="3:4">
      <c r="C1244" s="735" t="s">
        <v>363</v>
      </c>
      <c r="D1244" s="742" t="s">
        <v>1932</v>
      </c>
    </row>
    <row r="1245" spans="3:4">
      <c r="C1245" s="735" t="s">
        <v>363</v>
      </c>
      <c r="D1245" s="742" t="s">
        <v>1785</v>
      </c>
    </row>
    <row r="1246" spans="3:4">
      <c r="C1246" s="735" t="s">
        <v>363</v>
      </c>
      <c r="D1246" s="742" t="s">
        <v>1885</v>
      </c>
    </row>
    <row r="1247" spans="3:4">
      <c r="C1247" s="735" t="s">
        <v>363</v>
      </c>
      <c r="D1247" s="742" t="s">
        <v>1933</v>
      </c>
    </row>
    <row r="1248" spans="3:4">
      <c r="C1248" s="735" t="s">
        <v>363</v>
      </c>
      <c r="D1248" s="742" t="s">
        <v>1934</v>
      </c>
    </row>
    <row r="1249" spans="3:4">
      <c r="C1249" s="735" t="s">
        <v>363</v>
      </c>
      <c r="D1249" s="742" t="s">
        <v>1935</v>
      </c>
    </row>
    <row r="1250" spans="3:4">
      <c r="C1250" s="735" t="s">
        <v>363</v>
      </c>
      <c r="D1250" s="742" t="s">
        <v>1522</v>
      </c>
    </row>
    <row r="1251" spans="3:4">
      <c r="C1251" s="735" t="s">
        <v>363</v>
      </c>
      <c r="D1251" s="742" t="s">
        <v>1936</v>
      </c>
    </row>
    <row r="1252" spans="3:4">
      <c r="C1252" s="735" t="s">
        <v>363</v>
      </c>
      <c r="D1252" s="742" t="s">
        <v>1336</v>
      </c>
    </row>
    <row r="1253" spans="3:4">
      <c r="C1253" s="735" t="s">
        <v>363</v>
      </c>
      <c r="D1253" s="742" t="s">
        <v>1937</v>
      </c>
    </row>
    <row r="1254" spans="3:4">
      <c r="C1254" s="735" t="s">
        <v>363</v>
      </c>
      <c r="D1254" s="742" t="s">
        <v>522</v>
      </c>
    </row>
    <row r="1255" spans="3:4">
      <c r="C1255" s="735" t="s">
        <v>363</v>
      </c>
      <c r="D1255" s="742" t="s">
        <v>1938</v>
      </c>
    </row>
    <row r="1256" spans="3:4">
      <c r="C1256" s="735" t="s">
        <v>363</v>
      </c>
      <c r="D1256" s="742" t="s">
        <v>1939</v>
      </c>
    </row>
    <row r="1257" spans="3:4">
      <c r="C1257" s="735" t="s">
        <v>363</v>
      </c>
      <c r="D1257" s="742" t="s">
        <v>1416</v>
      </c>
    </row>
    <row r="1258" spans="3:4">
      <c r="C1258" s="735" t="s">
        <v>363</v>
      </c>
      <c r="D1258" s="742" t="s">
        <v>1940</v>
      </c>
    </row>
    <row r="1259" spans="3:4">
      <c r="C1259" s="735" t="s">
        <v>363</v>
      </c>
      <c r="D1259" s="742" t="s">
        <v>1941</v>
      </c>
    </row>
    <row r="1260" spans="3:4">
      <c r="C1260" s="735" t="s">
        <v>363</v>
      </c>
      <c r="D1260" s="742" t="s">
        <v>1686</v>
      </c>
    </row>
    <row r="1261" spans="3:4">
      <c r="C1261" s="735" t="s">
        <v>363</v>
      </c>
      <c r="D1261" s="742" t="s">
        <v>603</v>
      </c>
    </row>
    <row r="1262" spans="3:4">
      <c r="C1262" s="735" t="s">
        <v>363</v>
      </c>
      <c r="D1262" s="742" t="s">
        <v>1063</v>
      </c>
    </row>
    <row r="1263" spans="3:4">
      <c r="C1263" s="735" t="s">
        <v>363</v>
      </c>
      <c r="D1263" s="742" t="s">
        <v>839</v>
      </c>
    </row>
    <row r="1264" spans="3:4">
      <c r="C1264" s="735" t="s">
        <v>363</v>
      </c>
      <c r="D1264" s="742" t="s">
        <v>1942</v>
      </c>
    </row>
    <row r="1265" spans="3:4">
      <c r="C1265" s="735" t="s">
        <v>363</v>
      </c>
      <c r="D1265" s="742" t="s">
        <v>1943</v>
      </c>
    </row>
    <row r="1266" spans="3:4">
      <c r="C1266" s="735" t="s">
        <v>363</v>
      </c>
      <c r="D1266" s="742" t="s">
        <v>1944</v>
      </c>
    </row>
    <row r="1267" spans="3:4">
      <c r="C1267" s="735" t="s">
        <v>363</v>
      </c>
      <c r="D1267" s="742" t="s">
        <v>800</v>
      </c>
    </row>
    <row r="1268" spans="3:4">
      <c r="C1268" s="735" t="s">
        <v>363</v>
      </c>
      <c r="D1268" s="742" t="s">
        <v>961</v>
      </c>
    </row>
    <row r="1269" spans="3:4">
      <c r="C1269" s="735" t="s">
        <v>363</v>
      </c>
      <c r="D1269" s="742" t="s">
        <v>1539</v>
      </c>
    </row>
    <row r="1270" spans="3:4">
      <c r="C1270" s="735" t="s">
        <v>363</v>
      </c>
      <c r="D1270" s="742" t="s">
        <v>1945</v>
      </c>
    </row>
    <row r="1271" spans="3:4">
      <c r="C1271" s="735" t="s">
        <v>363</v>
      </c>
      <c r="D1271" s="742" t="s">
        <v>1873</v>
      </c>
    </row>
    <row r="1272" spans="3:4">
      <c r="C1272" s="735" t="s">
        <v>363</v>
      </c>
      <c r="D1272" s="742" t="s">
        <v>1946</v>
      </c>
    </row>
    <row r="1273" spans="3:4">
      <c r="C1273" s="735" t="s">
        <v>363</v>
      </c>
      <c r="D1273" s="742" t="s">
        <v>1947</v>
      </c>
    </row>
    <row r="1274" spans="3:4">
      <c r="C1274" s="735" t="s">
        <v>427</v>
      </c>
      <c r="D1274" s="742" t="s">
        <v>1949</v>
      </c>
    </row>
    <row r="1275" spans="3:4">
      <c r="C1275" s="735" t="s">
        <v>427</v>
      </c>
      <c r="D1275" s="742" t="s">
        <v>1951</v>
      </c>
    </row>
    <row r="1276" spans="3:4">
      <c r="C1276" s="735" t="s">
        <v>427</v>
      </c>
      <c r="D1276" s="742" t="s">
        <v>1953</v>
      </c>
    </row>
    <row r="1277" spans="3:4">
      <c r="C1277" s="735" t="s">
        <v>427</v>
      </c>
      <c r="D1277" s="742" t="s">
        <v>1954</v>
      </c>
    </row>
    <row r="1278" spans="3:4">
      <c r="C1278" s="735" t="s">
        <v>427</v>
      </c>
      <c r="D1278" s="742" t="s">
        <v>194</v>
      </c>
    </row>
    <row r="1279" spans="3:4">
      <c r="C1279" s="735" t="s">
        <v>427</v>
      </c>
      <c r="D1279" s="742" t="s">
        <v>1956</v>
      </c>
    </row>
    <row r="1280" spans="3:4">
      <c r="C1280" s="735" t="s">
        <v>427</v>
      </c>
      <c r="D1280" s="742" t="s">
        <v>1957</v>
      </c>
    </row>
    <row r="1281" spans="3:4">
      <c r="C1281" s="735" t="s">
        <v>427</v>
      </c>
      <c r="D1281" s="742" t="s">
        <v>1958</v>
      </c>
    </row>
    <row r="1282" spans="3:4">
      <c r="C1282" s="735" t="s">
        <v>427</v>
      </c>
      <c r="D1282" s="742" t="s">
        <v>1959</v>
      </c>
    </row>
    <row r="1283" spans="3:4">
      <c r="C1283" s="735" t="s">
        <v>427</v>
      </c>
      <c r="D1283" s="742" t="s">
        <v>965</v>
      </c>
    </row>
    <row r="1284" spans="3:4">
      <c r="C1284" s="735" t="s">
        <v>427</v>
      </c>
      <c r="D1284" s="742" t="s">
        <v>1887</v>
      </c>
    </row>
    <row r="1285" spans="3:4">
      <c r="C1285" s="735" t="s">
        <v>427</v>
      </c>
      <c r="D1285" s="742" t="s">
        <v>1960</v>
      </c>
    </row>
    <row r="1286" spans="3:4">
      <c r="C1286" s="735" t="s">
        <v>427</v>
      </c>
      <c r="D1286" s="742" t="s">
        <v>1961</v>
      </c>
    </row>
    <row r="1287" spans="3:4">
      <c r="C1287" s="735" t="s">
        <v>427</v>
      </c>
      <c r="D1287" s="742" t="s">
        <v>863</v>
      </c>
    </row>
    <row r="1288" spans="3:4">
      <c r="C1288" s="735" t="s">
        <v>427</v>
      </c>
      <c r="D1288" s="742" t="s">
        <v>1193</v>
      </c>
    </row>
    <row r="1289" spans="3:4">
      <c r="C1289" s="735" t="s">
        <v>427</v>
      </c>
      <c r="D1289" s="742" t="s">
        <v>1962</v>
      </c>
    </row>
    <row r="1290" spans="3:4">
      <c r="C1290" s="735" t="s">
        <v>427</v>
      </c>
      <c r="D1290" s="742" t="s">
        <v>1963</v>
      </c>
    </row>
    <row r="1291" spans="3:4">
      <c r="C1291" s="735" t="s">
        <v>427</v>
      </c>
      <c r="D1291" s="742" t="s">
        <v>1851</v>
      </c>
    </row>
    <row r="1292" spans="3:4">
      <c r="C1292" s="735" t="s">
        <v>427</v>
      </c>
      <c r="D1292" s="742" t="s">
        <v>1965</v>
      </c>
    </row>
    <row r="1293" spans="3:4">
      <c r="C1293" s="735" t="s">
        <v>658</v>
      </c>
      <c r="D1293" s="742" t="s">
        <v>757</v>
      </c>
    </row>
    <row r="1294" spans="3:4">
      <c r="C1294" s="735" t="s">
        <v>658</v>
      </c>
      <c r="D1294" s="742" t="s">
        <v>1888</v>
      </c>
    </row>
    <row r="1295" spans="3:4">
      <c r="C1295" s="735" t="s">
        <v>658</v>
      </c>
      <c r="D1295" s="742" t="s">
        <v>1967</v>
      </c>
    </row>
    <row r="1296" spans="3:4">
      <c r="C1296" s="735" t="s">
        <v>658</v>
      </c>
      <c r="D1296" s="742" t="s">
        <v>1968</v>
      </c>
    </row>
    <row r="1297" spans="3:4">
      <c r="C1297" s="735" t="s">
        <v>658</v>
      </c>
      <c r="D1297" s="742" t="s">
        <v>750</v>
      </c>
    </row>
    <row r="1298" spans="3:4">
      <c r="C1298" s="735" t="s">
        <v>658</v>
      </c>
      <c r="D1298" s="742" t="s">
        <v>1969</v>
      </c>
    </row>
    <row r="1299" spans="3:4">
      <c r="C1299" s="735" t="s">
        <v>658</v>
      </c>
      <c r="D1299" s="742" t="s">
        <v>690</v>
      </c>
    </row>
    <row r="1300" spans="3:4">
      <c r="C1300" s="735" t="s">
        <v>658</v>
      </c>
      <c r="D1300" s="742" t="s">
        <v>1525</v>
      </c>
    </row>
    <row r="1301" spans="3:4">
      <c r="C1301" s="735" t="s">
        <v>658</v>
      </c>
      <c r="D1301" s="742" t="s">
        <v>1642</v>
      </c>
    </row>
    <row r="1302" spans="3:4">
      <c r="C1302" s="735" t="s">
        <v>658</v>
      </c>
      <c r="D1302" s="742" t="s">
        <v>222</v>
      </c>
    </row>
    <row r="1303" spans="3:4">
      <c r="C1303" s="735" t="s">
        <v>658</v>
      </c>
      <c r="D1303" s="742" t="s">
        <v>1970</v>
      </c>
    </row>
    <row r="1304" spans="3:4">
      <c r="C1304" s="735" t="s">
        <v>658</v>
      </c>
      <c r="D1304" s="742" t="s">
        <v>300</v>
      </c>
    </row>
    <row r="1305" spans="3:4">
      <c r="C1305" s="735" t="s">
        <v>658</v>
      </c>
      <c r="D1305" s="742" t="s">
        <v>833</v>
      </c>
    </row>
    <row r="1306" spans="3:4">
      <c r="C1306" s="735" t="s">
        <v>658</v>
      </c>
      <c r="D1306" s="742" t="s">
        <v>133</v>
      </c>
    </row>
    <row r="1307" spans="3:4">
      <c r="C1307" s="735" t="s">
        <v>658</v>
      </c>
      <c r="D1307" s="742" t="s">
        <v>1971</v>
      </c>
    </row>
    <row r="1308" spans="3:4">
      <c r="C1308" s="735" t="s">
        <v>658</v>
      </c>
      <c r="D1308" s="742" t="s">
        <v>1974</v>
      </c>
    </row>
    <row r="1309" spans="3:4">
      <c r="C1309" s="735" t="s">
        <v>658</v>
      </c>
      <c r="D1309" s="742" t="s">
        <v>81</v>
      </c>
    </row>
    <row r="1310" spans="3:4">
      <c r="C1310" s="735" t="s">
        <v>658</v>
      </c>
      <c r="D1310" s="742" t="s">
        <v>1975</v>
      </c>
    </row>
    <row r="1311" spans="3:4">
      <c r="C1311" s="735" t="s">
        <v>658</v>
      </c>
      <c r="D1311" s="742" t="s">
        <v>1976</v>
      </c>
    </row>
    <row r="1312" spans="3:4">
      <c r="C1312" s="735" t="s">
        <v>251</v>
      </c>
      <c r="D1312" s="742" t="s">
        <v>1977</v>
      </c>
    </row>
    <row r="1313" spans="3:4">
      <c r="C1313" s="735" t="s">
        <v>251</v>
      </c>
      <c r="D1313" s="742" t="s">
        <v>1900</v>
      </c>
    </row>
    <row r="1314" spans="3:4">
      <c r="C1314" s="735" t="s">
        <v>251</v>
      </c>
      <c r="D1314" s="742" t="s">
        <v>1979</v>
      </c>
    </row>
    <row r="1315" spans="3:4">
      <c r="C1315" s="735" t="s">
        <v>251</v>
      </c>
      <c r="D1315" s="742" t="s">
        <v>1980</v>
      </c>
    </row>
    <row r="1316" spans="3:4">
      <c r="C1316" s="735" t="s">
        <v>251</v>
      </c>
      <c r="D1316" s="742" t="s">
        <v>1964</v>
      </c>
    </row>
    <row r="1317" spans="3:4">
      <c r="C1317" s="735" t="s">
        <v>251</v>
      </c>
      <c r="D1317" s="742" t="s">
        <v>1305</v>
      </c>
    </row>
    <row r="1318" spans="3:4">
      <c r="C1318" s="735" t="s">
        <v>251</v>
      </c>
      <c r="D1318" s="742" t="s">
        <v>1981</v>
      </c>
    </row>
    <row r="1319" spans="3:4">
      <c r="C1319" s="735" t="s">
        <v>251</v>
      </c>
      <c r="D1319" s="742" t="s">
        <v>1984</v>
      </c>
    </row>
    <row r="1320" spans="3:4">
      <c r="C1320" s="735" t="s">
        <v>251</v>
      </c>
      <c r="D1320" s="742" t="s">
        <v>1986</v>
      </c>
    </row>
    <row r="1321" spans="3:4">
      <c r="C1321" s="735" t="s">
        <v>251</v>
      </c>
      <c r="D1321" s="742" t="s">
        <v>1987</v>
      </c>
    </row>
    <row r="1322" spans="3:4">
      <c r="C1322" s="735" t="s">
        <v>251</v>
      </c>
      <c r="D1322" s="742" t="s">
        <v>1988</v>
      </c>
    </row>
    <row r="1323" spans="3:4">
      <c r="C1323" s="735" t="s">
        <v>251</v>
      </c>
      <c r="D1323" s="742" t="s">
        <v>456</v>
      </c>
    </row>
    <row r="1324" spans="3:4">
      <c r="C1324" s="735" t="s">
        <v>251</v>
      </c>
      <c r="D1324" s="742" t="s">
        <v>1989</v>
      </c>
    </row>
    <row r="1325" spans="3:4">
      <c r="C1325" s="735" t="s">
        <v>251</v>
      </c>
      <c r="D1325" s="742" t="s">
        <v>1990</v>
      </c>
    </row>
    <row r="1326" spans="3:4">
      <c r="C1326" s="735" t="s">
        <v>251</v>
      </c>
      <c r="D1326" s="742" t="s">
        <v>1991</v>
      </c>
    </row>
    <row r="1327" spans="3:4">
      <c r="C1327" s="735" t="s">
        <v>251</v>
      </c>
      <c r="D1327" s="742" t="s">
        <v>13</v>
      </c>
    </row>
    <row r="1328" spans="3:4">
      <c r="C1328" s="735" t="s">
        <v>251</v>
      </c>
      <c r="D1328" s="742" t="s">
        <v>1666</v>
      </c>
    </row>
    <row r="1329" spans="3:4">
      <c r="C1329" s="735" t="s">
        <v>251</v>
      </c>
      <c r="D1329" s="742" t="s">
        <v>873</v>
      </c>
    </row>
    <row r="1330" spans="3:4">
      <c r="C1330" s="735" t="s">
        <v>251</v>
      </c>
      <c r="D1330" s="742" t="s">
        <v>349</v>
      </c>
    </row>
    <row r="1331" spans="3:4">
      <c r="C1331" s="735" t="s">
        <v>251</v>
      </c>
      <c r="D1331" s="742" t="s">
        <v>428</v>
      </c>
    </row>
    <row r="1332" spans="3:4">
      <c r="C1332" s="735" t="s">
        <v>251</v>
      </c>
      <c r="D1332" s="742" t="s">
        <v>1992</v>
      </c>
    </row>
    <row r="1333" spans="3:4">
      <c r="C1333" s="735" t="s">
        <v>251</v>
      </c>
      <c r="D1333" s="742" t="s">
        <v>1570</v>
      </c>
    </row>
    <row r="1334" spans="3:4">
      <c r="C1334" s="735" t="s">
        <v>251</v>
      </c>
      <c r="D1334" s="742" t="s">
        <v>304</v>
      </c>
    </row>
    <row r="1335" spans="3:4">
      <c r="C1335" s="735" t="s">
        <v>251</v>
      </c>
      <c r="D1335" s="742" t="s">
        <v>1993</v>
      </c>
    </row>
    <row r="1336" spans="3:4">
      <c r="C1336" s="735" t="s">
        <v>251</v>
      </c>
      <c r="D1336" s="742" t="s">
        <v>1610</v>
      </c>
    </row>
    <row r="1337" spans="3:4">
      <c r="C1337" s="735" t="s">
        <v>251</v>
      </c>
      <c r="D1337" s="742" t="s">
        <v>741</v>
      </c>
    </row>
    <row r="1338" spans="3:4">
      <c r="C1338" s="735" t="s">
        <v>251</v>
      </c>
      <c r="D1338" s="742" t="s">
        <v>545</v>
      </c>
    </row>
    <row r="1339" spans="3:4">
      <c r="C1339" s="735" t="s">
        <v>819</v>
      </c>
      <c r="D1339" s="742" t="s">
        <v>1995</v>
      </c>
    </row>
    <row r="1340" spans="3:4">
      <c r="C1340" s="735" t="s">
        <v>819</v>
      </c>
      <c r="D1340" s="742" t="s">
        <v>353</v>
      </c>
    </row>
    <row r="1341" spans="3:4">
      <c r="C1341" s="735" t="s">
        <v>819</v>
      </c>
      <c r="D1341" s="742" t="s">
        <v>1996</v>
      </c>
    </row>
    <row r="1342" spans="3:4">
      <c r="C1342" s="735" t="s">
        <v>819</v>
      </c>
      <c r="D1342" s="742" t="s">
        <v>1691</v>
      </c>
    </row>
    <row r="1343" spans="3:4">
      <c r="C1343" s="735" t="s">
        <v>819</v>
      </c>
      <c r="D1343" s="742" t="s">
        <v>1997</v>
      </c>
    </row>
    <row r="1344" spans="3:4">
      <c r="C1344" s="735" t="s">
        <v>819</v>
      </c>
      <c r="D1344" s="742" t="s">
        <v>1556</v>
      </c>
    </row>
    <row r="1345" spans="3:4">
      <c r="C1345" s="735" t="s">
        <v>819</v>
      </c>
      <c r="D1345" s="742" t="s">
        <v>948</v>
      </c>
    </row>
    <row r="1346" spans="3:4">
      <c r="C1346" s="735" t="s">
        <v>819</v>
      </c>
      <c r="D1346" s="742" t="s">
        <v>1647</v>
      </c>
    </row>
    <row r="1347" spans="3:4">
      <c r="C1347" s="735" t="s">
        <v>819</v>
      </c>
      <c r="D1347" s="742" t="s">
        <v>1998</v>
      </c>
    </row>
    <row r="1348" spans="3:4">
      <c r="C1348" s="735" t="s">
        <v>819</v>
      </c>
      <c r="D1348" s="742" t="s">
        <v>1840</v>
      </c>
    </row>
    <row r="1349" spans="3:4">
      <c r="C1349" s="735" t="s">
        <v>819</v>
      </c>
      <c r="D1349" s="742" t="s">
        <v>1999</v>
      </c>
    </row>
    <row r="1350" spans="3:4">
      <c r="C1350" s="735" t="s">
        <v>819</v>
      </c>
      <c r="D1350" s="742" t="s">
        <v>709</v>
      </c>
    </row>
    <row r="1351" spans="3:4">
      <c r="C1351" s="735" t="s">
        <v>819</v>
      </c>
      <c r="D1351" s="742" t="s">
        <v>2000</v>
      </c>
    </row>
    <row r="1352" spans="3:4">
      <c r="C1352" s="735" t="s">
        <v>819</v>
      </c>
      <c r="D1352" s="742" t="s">
        <v>2001</v>
      </c>
    </row>
    <row r="1353" spans="3:4">
      <c r="C1353" s="735" t="s">
        <v>819</v>
      </c>
      <c r="D1353" s="742" t="s">
        <v>1214</v>
      </c>
    </row>
    <row r="1354" spans="3:4">
      <c r="C1354" s="735" t="s">
        <v>819</v>
      </c>
      <c r="D1354" s="742" t="s">
        <v>927</v>
      </c>
    </row>
    <row r="1355" spans="3:4">
      <c r="C1355" s="735" t="s">
        <v>819</v>
      </c>
      <c r="D1355" s="742" t="s">
        <v>111</v>
      </c>
    </row>
    <row r="1356" spans="3:4">
      <c r="C1356" s="735" t="s">
        <v>819</v>
      </c>
      <c r="D1356" s="742" t="s">
        <v>2003</v>
      </c>
    </row>
    <row r="1357" spans="3:4">
      <c r="C1357" s="735" t="s">
        <v>819</v>
      </c>
      <c r="D1357" s="742" t="s">
        <v>1451</v>
      </c>
    </row>
    <row r="1358" spans="3:4">
      <c r="C1358" s="735" t="s">
        <v>819</v>
      </c>
      <c r="D1358" s="742" t="s">
        <v>2004</v>
      </c>
    </row>
    <row r="1359" spans="3:4">
      <c r="C1359" s="735" t="s">
        <v>819</v>
      </c>
      <c r="D1359" s="742" t="s">
        <v>916</v>
      </c>
    </row>
    <row r="1360" spans="3:4">
      <c r="C1360" s="735" t="s">
        <v>819</v>
      </c>
      <c r="D1360" s="742" t="s">
        <v>504</v>
      </c>
    </row>
    <row r="1361" spans="3:4">
      <c r="C1361" s="735" t="s">
        <v>819</v>
      </c>
      <c r="D1361" s="742" t="s">
        <v>452</v>
      </c>
    </row>
    <row r="1362" spans="3:4">
      <c r="C1362" s="735" t="s">
        <v>1001</v>
      </c>
      <c r="D1362" s="742" t="s">
        <v>137</v>
      </c>
    </row>
    <row r="1363" spans="3:4">
      <c r="C1363" s="735" t="s">
        <v>1001</v>
      </c>
      <c r="D1363" s="742" t="s">
        <v>2005</v>
      </c>
    </row>
    <row r="1364" spans="3:4">
      <c r="C1364" s="735" t="s">
        <v>1001</v>
      </c>
      <c r="D1364" s="742" t="s">
        <v>51</v>
      </c>
    </row>
    <row r="1365" spans="3:4">
      <c r="C1365" s="735" t="s">
        <v>1001</v>
      </c>
      <c r="D1365" s="742" t="s">
        <v>178</v>
      </c>
    </row>
    <row r="1366" spans="3:4">
      <c r="C1366" s="735" t="s">
        <v>1001</v>
      </c>
      <c r="D1366" s="742" t="s">
        <v>1661</v>
      </c>
    </row>
    <row r="1367" spans="3:4">
      <c r="C1367" s="735" t="s">
        <v>1001</v>
      </c>
      <c r="D1367" s="742" t="s">
        <v>2006</v>
      </c>
    </row>
    <row r="1368" spans="3:4">
      <c r="C1368" s="735" t="s">
        <v>1001</v>
      </c>
      <c r="D1368" s="742" t="s">
        <v>2007</v>
      </c>
    </row>
    <row r="1369" spans="3:4">
      <c r="C1369" s="735" t="s">
        <v>1001</v>
      </c>
      <c r="D1369" s="742" t="s">
        <v>1654</v>
      </c>
    </row>
    <row r="1370" spans="3:4">
      <c r="C1370" s="735" t="s">
        <v>1001</v>
      </c>
      <c r="D1370" s="742" t="s">
        <v>1093</v>
      </c>
    </row>
    <row r="1371" spans="3:4">
      <c r="C1371" s="735" t="s">
        <v>1001</v>
      </c>
      <c r="D1371" s="742" t="s">
        <v>1712</v>
      </c>
    </row>
    <row r="1372" spans="3:4">
      <c r="C1372" s="735" t="s">
        <v>1001</v>
      </c>
      <c r="D1372" s="742" t="s">
        <v>1510</v>
      </c>
    </row>
    <row r="1373" spans="3:4">
      <c r="C1373" s="735" t="s">
        <v>1001</v>
      </c>
      <c r="D1373" s="742" t="s">
        <v>2009</v>
      </c>
    </row>
    <row r="1374" spans="3:4">
      <c r="C1374" s="735" t="s">
        <v>1001</v>
      </c>
      <c r="D1374" s="742" t="s">
        <v>354</v>
      </c>
    </row>
    <row r="1375" spans="3:4">
      <c r="C1375" s="735" t="s">
        <v>1001</v>
      </c>
      <c r="D1375" s="742" t="s">
        <v>1579</v>
      </c>
    </row>
    <row r="1376" spans="3:4">
      <c r="C1376" s="735" t="s">
        <v>1001</v>
      </c>
      <c r="D1376" s="742" t="s">
        <v>1389</v>
      </c>
    </row>
    <row r="1377" spans="3:4">
      <c r="C1377" s="735" t="s">
        <v>1001</v>
      </c>
      <c r="D1377" s="742" t="s">
        <v>2010</v>
      </c>
    </row>
    <row r="1378" spans="3:4">
      <c r="C1378" s="735" t="s">
        <v>1001</v>
      </c>
      <c r="D1378" s="742" t="s">
        <v>1809</v>
      </c>
    </row>
    <row r="1379" spans="3:4">
      <c r="C1379" s="735" t="s">
        <v>1001</v>
      </c>
      <c r="D1379" s="742" t="s">
        <v>2011</v>
      </c>
    </row>
    <row r="1380" spans="3:4">
      <c r="C1380" s="735" t="s">
        <v>1001</v>
      </c>
      <c r="D1380" s="742" t="s">
        <v>685</v>
      </c>
    </row>
    <row r="1381" spans="3:4">
      <c r="C1381" s="735" t="s">
        <v>1009</v>
      </c>
      <c r="D1381" s="742" t="s">
        <v>1135</v>
      </c>
    </row>
    <row r="1382" spans="3:4">
      <c r="C1382" s="735" t="s">
        <v>1009</v>
      </c>
      <c r="D1382" s="742" t="s">
        <v>877</v>
      </c>
    </row>
    <row r="1383" spans="3:4">
      <c r="C1383" s="735" t="s">
        <v>1009</v>
      </c>
      <c r="D1383" s="742" t="s">
        <v>1396</v>
      </c>
    </row>
    <row r="1384" spans="3:4">
      <c r="C1384" s="735" t="s">
        <v>1009</v>
      </c>
      <c r="D1384" s="742" t="s">
        <v>934</v>
      </c>
    </row>
    <row r="1385" spans="3:4">
      <c r="C1385" s="735" t="s">
        <v>1009</v>
      </c>
      <c r="D1385" s="742" t="s">
        <v>1499</v>
      </c>
    </row>
    <row r="1386" spans="3:4">
      <c r="C1386" s="735" t="s">
        <v>1009</v>
      </c>
      <c r="D1386" s="742" t="s">
        <v>2012</v>
      </c>
    </row>
    <row r="1387" spans="3:4">
      <c r="C1387" s="735" t="s">
        <v>1009</v>
      </c>
      <c r="D1387" s="742" t="s">
        <v>2013</v>
      </c>
    </row>
    <row r="1388" spans="3:4">
      <c r="C1388" s="735" t="s">
        <v>1009</v>
      </c>
      <c r="D1388" s="742" t="s">
        <v>1650</v>
      </c>
    </row>
    <row r="1389" spans="3:4">
      <c r="C1389" s="735" t="s">
        <v>1009</v>
      </c>
      <c r="D1389" s="742" t="s">
        <v>607</v>
      </c>
    </row>
    <row r="1390" spans="3:4">
      <c r="C1390" s="735" t="s">
        <v>1009</v>
      </c>
      <c r="D1390" s="742" t="s">
        <v>893</v>
      </c>
    </row>
    <row r="1391" spans="3:4">
      <c r="C1391" s="735" t="s">
        <v>1009</v>
      </c>
      <c r="D1391" s="742" t="s">
        <v>2014</v>
      </c>
    </row>
    <row r="1392" spans="3:4">
      <c r="C1392" s="735" t="s">
        <v>1009</v>
      </c>
      <c r="D1392" s="742" t="s">
        <v>1495</v>
      </c>
    </row>
    <row r="1393" spans="3:4">
      <c r="C1393" s="735" t="s">
        <v>1009</v>
      </c>
      <c r="D1393" s="742" t="s">
        <v>2015</v>
      </c>
    </row>
    <row r="1394" spans="3:4">
      <c r="C1394" s="735" t="s">
        <v>1009</v>
      </c>
      <c r="D1394" s="742" t="s">
        <v>2016</v>
      </c>
    </row>
    <row r="1395" spans="3:4">
      <c r="C1395" s="735" t="s">
        <v>1009</v>
      </c>
      <c r="D1395" s="742" t="s">
        <v>2017</v>
      </c>
    </row>
    <row r="1396" spans="3:4">
      <c r="C1396" s="735" t="s">
        <v>1009</v>
      </c>
      <c r="D1396" s="742" t="s">
        <v>208</v>
      </c>
    </row>
    <row r="1397" spans="3:4">
      <c r="C1397" s="735" t="s">
        <v>1009</v>
      </c>
      <c r="D1397" s="742" t="s">
        <v>2018</v>
      </c>
    </row>
    <row r="1398" spans="3:4">
      <c r="C1398" s="735" t="s">
        <v>1009</v>
      </c>
      <c r="D1398" s="742" t="s">
        <v>1636</v>
      </c>
    </row>
    <row r="1399" spans="3:4">
      <c r="C1399" s="735" t="s">
        <v>1009</v>
      </c>
      <c r="D1399" s="742" t="s">
        <v>888</v>
      </c>
    </row>
    <row r="1400" spans="3:4">
      <c r="C1400" s="735" t="s">
        <v>1009</v>
      </c>
      <c r="D1400" s="742" t="s">
        <v>2019</v>
      </c>
    </row>
    <row r="1401" spans="3:4">
      <c r="C1401" s="735" t="s">
        <v>1009</v>
      </c>
      <c r="D1401" s="742" t="s">
        <v>496</v>
      </c>
    </row>
    <row r="1402" spans="3:4">
      <c r="C1402" s="735" t="s">
        <v>1009</v>
      </c>
      <c r="D1402" s="742" t="s">
        <v>2020</v>
      </c>
    </row>
    <row r="1403" spans="3:4">
      <c r="C1403" s="735" t="s">
        <v>1009</v>
      </c>
      <c r="D1403" s="742" t="s">
        <v>1230</v>
      </c>
    </row>
    <row r="1404" spans="3:4">
      <c r="C1404" s="735" t="s">
        <v>1009</v>
      </c>
      <c r="D1404" s="742" t="s">
        <v>925</v>
      </c>
    </row>
    <row r="1405" spans="3:4">
      <c r="C1405" s="735" t="s">
        <v>252</v>
      </c>
      <c r="D1405" s="742" t="s">
        <v>150</v>
      </c>
    </row>
    <row r="1406" spans="3:4">
      <c r="C1406" s="735" t="s">
        <v>252</v>
      </c>
      <c r="D1406" s="742" t="s">
        <v>2021</v>
      </c>
    </row>
    <row r="1407" spans="3:4">
      <c r="C1407" s="735" t="s">
        <v>252</v>
      </c>
      <c r="D1407" s="742" t="s">
        <v>2022</v>
      </c>
    </row>
    <row r="1408" spans="3:4">
      <c r="C1408" s="735" t="s">
        <v>252</v>
      </c>
      <c r="D1408" s="742" t="s">
        <v>2024</v>
      </c>
    </row>
    <row r="1409" spans="3:4">
      <c r="C1409" s="735" t="s">
        <v>252</v>
      </c>
      <c r="D1409" s="742" t="s">
        <v>2025</v>
      </c>
    </row>
    <row r="1410" spans="3:4">
      <c r="C1410" s="735" t="s">
        <v>252</v>
      </c>
      <c r="D1410" s="742" t="s">
        <v>2026</v>
      </c>
    </row>
    <row r="1411" spans="3:4">
      <c r="C1411" s="735" t="s">
        <v>252</v>
      </c>
      <c r="D1411" s="742" t="s">
        <v>1985</v>
      </c>
    </row>
    <row r="1412" spans="3:4">
      <c r="C1412" s="735" t="s">
        <v>252</v>
      </c>
      <c r="D1412" s="742" t="s">
        <v>376</v>
      </c>
    </row>
    <row r="1413" spans="3:4">
      <c r="C1413" s="735" t="s">
        <v>252</v>
      </c>
      <c r="D1413" s="742" t="s">
        <v>1192</v>
      </c>
    </row>
    <row r="1414" spans="3:4">
      <c r="C1414" s="735" t="s">
        <v>252</v>
      </c>
      <c r="D1414" s="742" t="s">
        <v>1657</v>
      </c>
    </row>
    <row r="1415" spans="3:4">
      <c r="C1415" s="735" t="s">
        <v>252</v>
      </c>
      <c r="D1415" s="742" t="s">
        <v>2027</v>
      </c>
    </row>
    <row r="1416" spans="3:4">
      <c r="C1416" s="735" t="s">
        <v>252</v>
      </c>
      <c r="D1416" s="742" t="s">
        <v>475</v>
      </c>
    </row>
    <row r="1417" spans="3:4">
      <c r="C1417" s="735" t="s">
        <v>252</v>
      </c>
      <c r="D1417" s="742" t="s">
        <v>2028</v>
      </c>
    </row>
    <row r="1418" spans="3:4">
      <c r="C1418" s="735" t="s">
        <v>252</v>
      </c>
      <c r="D1418" s="742" t="s">
        <v>2029</v>
      </c>
    </row>
    <row r="1419" spans="3:4">
      <c r="C1419" s="735" t="s">
        <v>252</v>
      </c>
      <c r="D1419" s="742" t="s">
        <v>2030</v>
      </c>
    </row>
    <row r="1420" spans="3:4">
      <c r="C1420" s="735" t="s">
        <v>252</v>
      </c>
      <c r="D1420" s="742" t="s">
        <v>742</v>
      </c>
    </row>
    <row r="1421" spans="3:4">
      <c r="C1421" s="735" t="s">
        <v>252</v>
      </c>
      <c r="D1421" s="742" t="s">
        <v>957</v>
      </c>
    </row>
    <row r="1422" spans="3:4">
      <c r="C1422" s="735" t="s">
        <v>1015</v>
      </c>
      <c r="D1422" s="742" t="s">
        <v>2031</v>
      </c>
    </row>
    <row r="1423" spans="3:4">
      <c r="C1423" s="735" t="s">
        <v>1015</v>
      </c>
      <c r="D1423" s="742" t="s">
        <v>146</v>
      </c>
    </row>
    <row r="1424" spans="3:4">
      <c r="C1424" s="735" t="s">
        <v>1015</v>
      </c>
      <c r="D1424" s="742" t="s">
        <v>2032</v>
      </c>
    </row>
    <row r="1425" spans="3:4">
      <c r="C1425" s="735" t="s">
        <v>1015</v>
      </c>
      <c r="D1425" s="742" t="s">
        <v>2033</v>
      </c>
    </row>
    <row r="1426" spans="3:4">
      <c r="C1426" s="735" t="s">
        <v>1015</v>
      </c>
      <c r="D1426" s="742" t="s">
        <v>882</v>
      </c>
    </row>
    <row r="1427" spans="3:4">
      <c r="C1427" s="735" t="s">
        <v>1015</v>
      </c>
      <c r="D1427" s="742" t="s">
        <v>196</v>
      </c>
    </row>
    <row r="1428" spans="3:4">
      <c r="C1428" s="735" t="s">
        <v>1015</v>
      </c>
      <c r="D1428" s="742" t="s">
        <v>2034</v>
      </c>
    </row>
    <row r="1429" spans="3:4">
      <c r="C1429" s="735" t="s">
        <v>1015</v>
      </c>
      <c r="D1429" s="742" t="s">
        <v>1053</v>
      </c>
    </row>
    <row r="1430" spans="3:4">
      <c r="C1430" s="735" t="s">
        <v>1015</v>
      </c>
      <c r="D1430" s="742" t="s">
        <v>1436</v>
      </c>
    </row>
    <row r="1431" spans="3:4">
      <c r="C1431" s="735" t="s">
        <v>1015</v>
      </c>
      <c r="D1431" s="742" t="s">
        <v>1205</v>
      </c>
    </row>
    <row r="1432" spans="3:4">
      <c r="C1432" s="735" t="s">
        <v>1015</v>
      </c>
      <c r="D1432" s="742" t="s">
        <v>683</v>
      </c>
    </row>
    <row r="1433" spans="3:4">
      <c r="C1433" s="735" t="s">
        <v>1015</v>
      </c>
      <c r="D1433" s="742" t="s">
        <v>1563</v>
      </c>
    </row>
    <row r="1434" spans="3:4">
      <c r="C1434" s="735" t="s">
        <v>1015</v>
      </c>
      <c r="D1434" s="742" t="s">
        <v>2035</v>
      </c>
    </row>
    <row r="1435" spans="3:4">
      <c r="C1435" s="735" t="s">
        <v>1015</v>
      </c>
      <c r="D1435" s="742" t="s">
        <v>859</v>
      </c>
    </row>
    <row r="1436" spans="3:4">
      <c r="C1436" s="735" t="s">
        <v>1015</v>
      </c>
      <c r="D1436" s="742" t="s">
        <v>712</v>
      </c>
    </row>
    <row r="1437" spans="3:4">
      <c r="C1437" s="735" t="s">
        <v>1015</v>
      </c>
      <c r="D1437" s="742" t="s">
        <v>281</v>
      </c>
    </row>
    <row r="1438" spans="3:4">
      <c r="C1438" s="735" t="s">
        <v>1015</v>
      </c>
      <c r="D1438" s="742" t="s">
        <v>2036</v>
      </c>
    </row>
    <row r="1439" spans="3:4">
      <c r="C1439" s="735" t="s">
        <v>1015</v>
      </c>
      <c r="D1439" s="742" t="s">
        <v>2038</v>
      </c>
    </row>
    <row r="1440" spans="3:4">
      <c r="C1440" s="735" t="s">
        <v>1015</v>
      </c>
      <c r="D1440" s="742" t="s">
        <v>162</v>
      </c>
    </row>
    <row r="1441" spans="3:4">
      <c r="C1441" s="735" t="s">
        <v>1015</v>
      </c>
      <c r="D1441" s="742" t="s">
        <v>2039</v>
      </c>
    </row>
    <row r="1442" spans="3:4">
      <c r="C1442" s="735" t="s">
        <v>154</v>
      </c>
      <c r="D1442" s="742" t="s">
        <v>1559</v>
      </c>
    </row>
    <row r="1443" spans="3:4">
      <c r="C1443" s="735" t="s">
        <v>154</v>
      </c>
      <c r="D1443" s="742" t="s">
        <v>793</v>
      </c>
    </row>
    <row r="1444" spans="3:4">
      <c r="C1444" s="735" t="s">
        <v>154</v>
      </c>
      <c r="D1444" s="742" t="s">
        <v>1722</v>
      </c>
    </row>
    <row r="1445" spans="3:4">
      <c r="C1445" s="735" t="s">
        <v>154</v>
      </c>
      <c r="D1445" s="742" t="s">
        <v>1590</v>
      </c>
    </row>
    <row r="1446" spans="3:4">
      <c r="C1446" s="735" t="s">
        <v>154</v>
      </c>
      <c r="D1446" s="742" t="s">
        <v>1658</v>
      </c>
    </row>
    <row r="1447" spans="3:4">
      <c r="C1447" s="735" t="s">
        <v>154</v>
      </c>
      <c r="D1447" s="742" t="s">
        <v>2040</v>
      </c>
    </row>
    <row r="1448" spans="3:4">
      <c r="C1448" s="735" t="s">
        <v>154</v>
      </c>
      <c r="D1448" s="742" t="s">
        <v>1810</v>
      </c>
    </row>
    <row r="1449" spans="3:4">
      <c r="C1449" s="735" t="s">
        <v>154</v>
      </c>
      <c r="D1449" s="742" t="s">
        <v>1285</v>
      </c>
    </row>
    <row r="1450" spans="3:4">
      <c r="C1450" s="735" t="s">
        <v>154</v>
      </c>
      <c r="D1450" s="742" t="s">
        <v>728</v>
      </c>
    </row>
    <row r="1451" spans="3:4">
      <c r="C1451" s="735" t="s">
        <v>154</v>
      </c>
      <c r="D1451" s="742" t="s">
        <v>326</v>
      </c>
    </row>
    <row r="1452" spans="3:4">
      <c r="C1452" s="735" t="s">
        <v>154</v>
      </c>
      <c r="D1452" s="742" t="s">
        <v>1058</v>
      </c>
    </row>
    <row r="1453" spans="3:4">
      <c r="C1453" s="735" t="s">
        <v>154</v>
      </c>
      <c r="D1453" s="742" t="s">
        <v>706</v>
      </c>
    </row>
    <row r="1454" spans="3:4">
      <c r="C1454" s="735" t="s">
        <v>154</v>
      </c>
      <c r="D1454" s="742" t="s">
        <v>2041</v>
      </c>
    </row>
    <row r="1455" spans="3:4">
      <c r="C1455" s="735" t="s">
        <v>154</v>
      </c>
      <c r="D1455" s="742" t="s">
        <v>2042</v>
      </c>
    </row>
    <row r="1456" spans="3:4">
      <c r="C1456" s="735" t="s">
        <v>154</v>
      </c>
      <c r="D1456" s="742" t="s">
        <v>65</v>
      </c>
    </row>
    <row r="1457" spans="3:4">
      <c r="C1457" s="735" t="s">
        <v>154</v>
      </c>
      <c r="D1457" s="742" t="s">
        <v>1982</v>
      </c>
    </row>
    <row r="1458" spans="3:4">
      <c r="C1458" s="735" t="s">
        <v>154</v>
      </c>
      <c r="D1458" s="742" t="s">
        <v>2043</v>
      </c>
    </row>
    <row r="1459" spans="3:4">
      <c r="C1459" s="735" t="s">
        <v>154</v>
      </c>
      <c r="D1459" s="742" t="s">
        <v>2044</v>
      </c>
    </row>
    <row r="1460" spans="3:4">
      <c r="C1460" s="735" t="s">
        <v>154</v>
      </c>
      <c r="D1460" s="742" t="s">
        <v>1973</v>
      </c>
    </row>
    <row r="1461" spans="3:4">
      <c r="C1461" s="735" t="s">
        <v>154</v>
      </c>
      <c r="D1461" s="742" t="s">
        <v>143</v>
      </c>
    </row>
    <row r="1462" spans="3:4">
      <c r="C1462" s="735" t="s">
        <v>154</v>
      </c>
      <c r="D1462" s="742" t="s">
        <v>791</v>
      </c>
    </row>
    <row r="1463" spans="3:4">
      <c r="C1463" s="735" t="s">
        <v>154</v>
      </c>
      <c r="D1463" s="742" t="s">
        <v>1731</v>
      </c>
    </row>
    <row r="1464" spans="3:4">
      <c r="C1464" s="735" t="s">
        <v>154</v>
      </c>
      <c r="D1464" s="742" t="s">
        <v>1259</v>
      </c>
    </row>
    <row r="1465" spans="3:4">
      <c r="C1465" s="735" t="s">
        <v>154</v>
      </c>
      <c r="D1465" s="742" t="s">
        <v>950</v>
      </c>
    </row>
    <row r="1466" spans="3:4">
      <c r="C1466" s="735" t="s">
        <v>154</v>
      </c>
      <c r="D1466" s="742" t="s">
        <v>1114</v>
      </c>
    </row>
    <row r="1467" spans="3:4">
      <c r="C1467" s="735" t="s">
        <v>154</v>
      </c>
      <c r="D1467" s="742" t="s">
        <v>1034</v>
      </c>
    </row>
    <row r="1468" spans="3:4">
      <c r="C1468" s="735" t="s">
        <v>154</v>
      </c>
      <c r="D1468" s="742" t="s">
        <v>2045</v>
      </c>
    </row>
    <row r="1469" spans="3:4">
      <c r="C1469" s="735" t="s">
        <v>154</v>
      </c>
      <c r="D1469" s="742" t="s">
        <v>962</v>
      </c>
    </row>
    <row r="1470" spans="3:4">
      <c r="C1470" s="735" t="s">
        <v>154</v>
      </c>
      <c r="D1470" s="742" t="s">
        <v>2046</v>
      </c>
    </row>
    <row r="1471" spans="3:4">
      <c r="C1471" s="735" t="s">
        <v>154</v>
      </c>
      <c r="D1471" s="742" t="s">
        <v>2047</v>
      </c>
    </row>
    <row r="1472" spans="3:4">
      <c r="C1472" s="735" t="s">
        <v>154</v>
      </c>
      <c r="D1472" s="742" t="s">
        <v>2048</v>
      </c>
    </row>
    <row r="1473" spans="3:4">
      <c r="C1473" s="735" t="s">
        <v>154</v>
      </c>
      <c r="D1473" s="742" t="s">
        <v>2049</v>
      </c>
    </row>
    <row r="1474" spans="3:4">
      <c r="C1474" s="735" t="s">
        <v>154</v>
      </c>
      <c r="D1474" s="742" t="s">
        <v>2051</v>
      </c>
    </row>
    <row r="1475" spans="3:4">
      <c r="C1475" s="735" t="s">
        <v>154</v>
      </c>
      <c r="D1475" s="742" t="s">
        <v>2052</v>
      </c>
    </row>
    <row r="1476" spans="3:4">
      <c r="C1476" s="735" t="s">
        <v>443</v>
      </c>
      <c r="D1476" s="742" t="s">
        <v>2053</v>
      </c>
    </row>
    <row r="1477" spans="3:4">
      <c r="C1477" s="735" t="s">
        <v>443</v>
      </c>
      <c r="D1477" s="742" t="s">
        <v>440</v>
      </c>
    </row>
    <row r="1478" spans="3:4">
      <c r="C1478" s="735" t="s">
        <v>443</v>
      </c>
      <c r="D1478" s="742" t="s">
        <v>2054</v>
      </c>
    </row>
    <row r="1479" spans="3:4">
      <c r="C1479" s="735" t="s">
        <v>443</v>
      </c>
      <c r="D1479" s="742" t="s">
        <v>1834</v>
      </c>
    </row>
    <row r="1480" spans="3:4">
      <c r="C1480" s="735" t="s">
        <v>443</v>
      </c>
      <c r="D1480" s="742" t="s">
        <v>2055</v>
      </c>
    </row>
    <row r="1481" spans="3:4">
      <c r="C1481" s="735" t="s">
        <v>443</v>
      </c>
      <c r="D1481" s="742" t="s">
        <v>2056</v>
      </c>
    </row>
    <row r="1482" spans="3:4">
      <c r="C1482" s="735" t="s">
        <v>443</v>
      </c>
      <c r="D1482" s="742" t="s">
        <v>2057</v>
      </c>
    </row>
    <row r="1483" spans="3:4">
      <c r="C1483" s="735" t="s">
        <v>443</v>
      </c>
      <c r="D1483" s="742" t="s">
        <v>2008</v>
      </c>
    </row>
    <row r="1484" spans="3:4">
      <c r="C1484" s="735" t="s">
        <v>443</v>
      </c>
      <c r="D1484" s="742" t="s">
        <v>1950</v>
      </c>
    </row>
    <row r="1485" spans="3:4">
      <c r="C1485" s="735" t="s">
        <v>443</v>
      </c>
      <c r="D1485" s="742" t="s">
        <v>2058</v>
      </c>
    </row>
    <row r="1486" spans="3:4">
      <c r="C1486" s="735" t="s">
        <v>443</v>
      </c>
      <c r="D1486" s="742" t="s">
        <v>55</v>
      </c>
    </row>
    <row r="1487" spans="3:4">
      <c r="C1487" s="735" t="s">
        <v>443</v>
      </c>
      <c r="D1487" s="742" t="s">
        <v>341</v>
      </c>
    </row>
    <row r="1488" spans="3:4">
      <c r="C1488" s="735" t="s">
        <v>443</v>
      </c>
      <c r="D1488" s="742" t="s">
        <v>39</v>
      </c>
    </row>
    <row r="1489" spans="3:4">
      <c r="C1489" s="735" t="s">
        <v>443</v>
      </c>
      <c r="D1489" s="742" t="s">
        <v>2059</v>
      </c>
    </row>
    <row r="1490" spans="3:4">
      <c r="C1490" s="735" t="s">
        <v>443</v>
      </c>
      <c r="D1490" s="742" t="s">
        <v>2060</v>
      </c>
    </row>
    <row r="1491" spans="3:4">
      <c r="C1491" s="735" t="s">
        <v>443</v>
      </c>
      <c r="D1491" s="742" t="s">
        <v>174</v>
      </c>
    </row>
    <row r="1492" spans="3:4">
      <c r="C1492" s="735" t="s">
        <v>443</v>
      </c>
      <c r="D1492" s="742" t="s">
        <v>2061</v>
      </c>
    </row>
    <row r="1493" spans="3:4">
      <c r="C1493" s="735" t="s">
        <v>443</v>
      </c>
      <c r="D1493" s="742" t="s">
        <v>2062</v>
      </c>
    </row>
    <row r="1494" spans="3:4">
      <c r="C1494" s="735" t="s">
        <v>443</v>
      </c>
      <c r="D1494" s="742" t="s">
        <v>2063</v>
      </c>
    </row>
    <row r="1495" spans="3:4">
      <c r="C1495" s="735" t="s">
        <v>443</v>
      </c>
      <c r="D1495" s="742" t="s">
        <v>1677</v>
      </c>
    </row>
    <row r="1496" spans="3:4">
      <c r="C1496" s="735" t="s">
        <v>443</v>
      </c>
      <c r="D1496" s="742" t="s">
        <v>905</v>
      </c>
    </row>
    <row r="1497" spans="3:4">
      <c r="C1497" s="735" t="s">
        <v>443</v>
      </c>
      <c r="D1497" s="742" t="s">
        <v>1915</v>
      </c>
    </row>
    <row r="1498" spans="3:4">
      <c r="C1498" s="735" t="s">
        <v>443</v>
      </c>
      <c r="D1498" s="742" t="s">
        <v>2064</v>
      </c>
    </row>
    <row r="1499" spans="3:4">
      <c r="C1499" s="735" t="s">
        <v>443</v>
      </c>
      <c r="D1499" s="742" t="s">
        <v>1994</v>
      </c>
    </row>
    <row r="1500" spans="3:4">
      <c r="C1500" s="735" t="s">
        <v>443</v>
      </c>
      <c r="D1500" s="742" t="s">
        <v>717</v>
      </c>
    </row>
    <row r="1501" spans="3:4">
      <c r="C1501" s="735" t="s">
        <v>443</v>
      </c>
      <c r="D1501" s="742" t="s">
        <v>2065</v>
      </c>
    </row>
    <row r="1502" spans="3:4">
      <c r="C1502" s="735" t="s">
        <v>443</v>
      </c>
      <c r="D1502" s="742" t="s">
        <v>2067</v>
      </c>
    </row>
    <row r="1503" spans="3:4">
      <c r="C1503" s="735" t="s">
        <v>443</v>
      </c>
      <c r="D1503" s="742" t="s">
        <v>627</v>
      </c>
    </row>
    <row r="1504" spans="3:4">
      <c r="C1504" s="735" t="s">
        <v>443</v>
      </c>
      <c r="D1504" s="742" t="s">
        <v>1623</v>
      </c>
    </row>
    <row r="1505" spans="3:4">
      <c r="C1505" s="735" t="s">
        <v>443</v>
      </c>
      <c r="D1505" s="742" t="s">
        <v>731</v>
      </c>
    </row>
    <row r="1506" spans="3:4">
      <c r="C1506" s="735" t="s">
        <v>443</v>
      </c>
      <c r="D1506" s="742" t="s">
        <v>1717</v>
      </c>
    </row>
    <row r="1507" spans="3:4">
      <c r="C1507" s="735" t="s">
        <v>443</v>
      </c>
      <c r="D1507" s="742" t="s">
        <v>508</v>
      </c>
    </row>
    <row r="1508" spans="3:4">
      <c r="C1508" s="735" t="s">
        <v>443</v>
      </c>
      <c r="D1508" s="742" t="s">
        <v>2068</v>
      </c>
    </row>
    <row r="1509" spans="3:4">
      <c r="C1509" s="735" t="s">
        <v>443</v>
      </c>
      <c r="D1509" s="742" t="s">
        <v>2069</v>
      </c>
    </row>
    <row r="1510" spans="3:4">
      <c r="C1510" s="735" t="s">
        <v>443</v>
      </c>
      <c r="D1510" s="742" t="s">
        <v>1770</v>
      </c>
    </row>
    <row r="1511" spans="3:4">
      <c r="C1511" s="735" t="s">
        <v>443</v>
      </c>
      <c r="D1511" s="742" t="s">
        <v>853</v>
      </c>
    </row>
    <row r="1512" spans="3:4">
      <c r="C1512" s="735" t="s">
        <v>443</v>
      </c>
      <c r="D1512" s="742" t="s">
        <v>2070</v>
      </c>
    </row>
    <row r="1513" spans="3:4">
      <c r="C1513" s="735" t="s">
        <v>443</v>
      </c>
      <c r="D1513" s="742" t="s">
        <v>1983</v>
      </c>
    </row>
    <row r="1514" spans="3:4">
      <c r="C1514" s="735" t="s">
        <v>443</v>
      </c>
      <c r="D1514" s="742" t="s">
        <v>2071</v>
      </c>
    </row>
    <row r="1515" spans="3:4">
      <c r="C1515" s="735" t="s">
        <v>443</v>
      </c>
      <c r="D1515" s="742" t="s">
        <v>1701</v>
      </c>
    </row>
    <row r="1516" spans="3:4">
      <c r="C1516" s="735" t="s">
        <v>443</v>
      </c>
      <c r="D1516" s="742" t="s">
        <v>1708</v>
      </c>
    </row>
    <row r="1517" spans="3:4">
      <c r="C1517" s="735" t="s">
        <v>443</v>
      </c>
      <c r="D1517" s="742" t="s">
        <v>1237</v>
      </c>
    </row>
    <row r="1518" spans="3:4">
      <c r="C1518" s="735" t="s">
        <v>443</v>
      </c>
      <c r="D1518" s="742" t="s">
        <v>355</v>
      </c>
    </row>
    <row r="1519" spans="3:4">
      <c r="C1519" s="735" t="s">
        <v>443</v>
      </c>
      <c r="D1519" s="742" t="s">
        <v>2073</v>
      </c>
    </row>
    <row r="1520" spans="3:4">
      <c r="C1520" s="735" t="s">
        <v>443</v>
      </c>
      <c r="D1520" s="742" t="s">
        <v>2074</v>
      </c>
    </row>
    <row r="1521" spans="3:4">
      <c r="C1521" s="735" t="s">
        <v>443</v>
      </c>
      <c r="D1521" s="742" t="s">
        <v>2075</v>
      </c>
    </row>
    <row r="1522" spans="3:4">
      <c r="C1522" s="735" t="s">
        <v>443</v>
      </c>
      <c r="D1522" s="742" t="s">
        <v>646</v>
      </c>
    </row>
    <row r="1523" spans="3:4">
      <c r="C1523" s="735" t="s">
        <v>443</v>
      </c>
      <c r="D1523" s="742" t="s">
        <v>1940</v>
      </c>
    </row>
    <row r="1524" spans="3:4">
      <c r="C1524" s="735" t="s">
        <v>443</v>
      </c>
      <c r="D1524" s="742" t="s">
        <v>2076</v>
      </c>
    </row>
    <row r="1525" spans="3:4">
      <c r="C1525" s="735" t="s">
        <v>443</v>
      </c>
      <c r="D1525" s="742" t="s">
        <v>1706</v>
      </c>
    </row>
    <row r="1526" spans="3:4">
      <c r="C1526" s="735" t="s">
        <v>443</v>
      </c>
      <c r="D1526" s="742" t="s">
        <v>2077</v>
      </c>
    </row>
    <row r="1527" spans="3:4">
      <c r="C1527" s="735" t="s">
        <v>443</v>
      </c>
      <c r="D1527" s="742" t="s">
        <v>1247</v>
      </c>
    </row>
    <row r="1528" spans="3:4">
      <c r="C1528" s="735" t="s">
        <v>443</v>
      </c>
      <c r="D1528" s="742" t="s">
        <v>2078</v>
      </c>
    </row>
    <row r="1529" spans="3:4">
      <c r="C1529" s="735" t="s">
        <v>443</v>
      </c>
      <c r="D1529" s="742" t="s">
        <v>2080</v>
      </c>
    </row>
    <row r="1530" spans="3:4">
      <c r="C1530" s="735" t="s">
        <v>443</v>
      </c>
      <c r="D1530" s="742" t="s">
        <v>1400</v>
      </c>
    </row>
    <row r="1531" spans="3:4">
      <c r="C1531" s="735" t="s">
        <v>443</v>
      </c>
      <c r="D1531" s="742" t="s">
        <v>975</v>
      </c>
    </row>
    <row r="1532" spans="3:4">
      <c r="C1532" s="735" t="s">
        <v>443</v>
      </c>
      <c r="D1532" s="742" t="s">
        <v>2081</v>
      </c>
    </row>
    <row r="1533" spans="3:4">
      <c r="C1533" s="735" t="s">
        <v>443</v>
      </c>
      <c r="D1533" s="742" t="s">
        <v>1198</v>
      </c>
    </row>
    <row r="1534" spans="3:4">
      <c r="C1534" s="735" t="s">
        <v>443</v>
      </c>
      <c r="D1534" s="742" t="s">
        <v>2082</v>
      </c>
    </row>
    <row r="1535" spans="3:4">
      <c r="C1535" s="735" t="s">
        <v>443</v>
      </c>
      <c r="D1535" s="742" t="s">
        <v>240</v>
      </c>
    </row>
    <row r="1536" spans="3:4">
      <c r="C1536" s="735" t="s">
        <v>1020</v>
      </c>
      <c r="D1536" s="742" t="s">
        <v>1926</v>
      </c>
    </row>
    <row r="1537" spans="3:4">
      <c r="C1537" s="735" t="s">
        <v>1020</v>
      </c>
      <c r="D1537" s="742" t="s">
        <v>41</v>
      </c>
    </row>
    <row r="1538" spans="3:4">
      <c r="C1538" s="735" t="s">
        <v>1020</v>
      </c>
      <c r="D1538" s="742" t="s">
        <v>2084</v>
      </c>
    </row>
    <row r="1539" spans="3:4">
      <c r="C1539" s="735" t="s">
        <v>1020</v>
      </c>
      <c r="D1539" s="742" t="s">
        <v>2085</v>
      </c>
    </row>
    <row r="1540" spans="3:4">
      <c r="C1540" s="735" t="s">
        <v>1020</v>
      </c>
      <c r="D1540" s="742" t="s">
        <v>2087</v>
      </c>
    </row>
    <row r="1541" spans="3:4">
      <c r="C1541" s="735" t="s">
        <v>1020</v>
      </c>
      <c r="D1541" s="742" t="s">
        <v>1734</v>
      </c>
    </row>
    <row r="1542" spans="3:4">
      <c r="C1542" s="735" t="s">
        <v>1020</v>
      </c>
      <c r="D1542" s="742" t="s">
        <v>345</v>
      </c>
    </row>
    <row r="1543" spans="3:4">
      <c r="C1543" s="735" t="s">
        <v>1020</v>
      </c>
      <c r="D1543" s="742" t="s">
        <v>2088</v>
      </c>
    </row>
    <row r="1544" spans="3:4">
      <c r="C1544" s="735" t="s">
        <v>1020</v>
      </c>
      <c r="D1544" s="742" t="s">
        <v>2089</v>
      </c>
    </row>
    <row r="1545" spans="3:4">
      <c r="C1545" s="735" t="s">
        <v>1020</v>
      </c>
      <c r="D1545" s="742" t="s">
        <v>1646</v>
      </c>
    </row>
    <row r="1546" spans="3:4">
      <c r="C1546" s="735" t="s">
        <v>1020</v>
      </c>
      <c r="D1546" s="742" t="s">
        <v>1765</v>
      </c>
    </row>
    <row r="1547" spans="3:4">
      <c r="C1547" s="735" t="s">
        <v>1020</v>
      </c>
      <c r="D1547" s="742" t="s">
        <v>528</v>
      </c>
    </row>
    <row r="1548" spans="3:4">
      <c r="C1548" s="735" t="s">
        <v>1020</v>
      </c>
      <c r="D1548" s="742" t="s">
        <v>809</v>
      </c>
    </row>
    <row r="1549" spans="3:4">
      <c r="C1549" s="735" t="s">
        <v>1020</v>
      </c>
      <c r="D1549" s="742" t="s">
        <v>1821</v>
      </c>
    </row>
    <row r="1550" spans="3:4">
      <c r="C1550" s="735" t="s">
        <v>1020</v>
      </c>
      <c r="D1550" s="742" t="s">
        <v>2090</v>
      </c>
    </row>
    <row r="1551" spans="3:4">
      <c r="C1551" s="735" t="s">
        <v>1020</v>
      </c>
      <c r="D1551" s="742" t="s">
        <v>1583</v>
      </c>
    </row>
    <row r="1552" spans="3:4">
      <c r="C1552" s="735" t="s">
        <v>1020</v>
      </c>
      <c r="D1552" s="742" t="s">
        <v>978</v>
      </c>
    </row>
    <row r="1553" spans="3:4">
      <c r="C1553" s="735" t="s">
        <v>1020</v>
      </c>
      <c r="D1553" s="742" t="s">
        <v>2092</v>
      </c>
    </row>
    <row r="1554" spans="3:4">
      <c r="C1554" s="735" t="s">
        <v>1020</v>
      </c>
      <c r="D1554" s="742" t="s">
        <v>1384</v>
      </c>
    </row>
    <row r="1555" spans="3:4">
      <c r="C1555" s="735" t="s">
        <v>1020</v>
      </c>
      <c r="D1555" s="742" t="s">
        <v>1137</v>
      </c>
    </row>
    <row r="1556" spans="3:4">
      <c r="C1556" s="735" t="s">
        <v>505</v>
      </c>
      <c r="D1556" s="742" t="s">
        <v>1066</v>
      </c>
    </row>
    <row r="1557" spans="3:4">
      <c r="C1557" s="735" t="s">
        <v>505</v>
      </c>
      <c r="D1557" s="742" t="s">
        <v>2093</v>
      </c>
    </row>
    <row r="1558" spans="3:4">
      <c r="C1558" s="735" t="s">
        <v>505</v>
      </c>
      <c r="D1558" s="742" t="s">
        <v>1869</v>
      </c>
    </row>
    <row r="1559" spans="3:4">
      <c r="C1559" s="735" t="s">
        <v>505</v>
      </c>
      <c r="D1559" s="742" t="s">
        <v>1952</v>
      </c>
    </row>
    <row r="1560" spans="3:4">
      <c r="C1560" s="735" t="s">
        <v>505</v>
      </c>
      <c r="D1560" s="742" t="s">
        <v>2094</v>
      </c>
    </row>
    <row r="1561" spans="3:4">
      <c r="C1561" s="735" t="s">
        <v>505</v>
      </c>
      <c r="D1561" s="742" t="s">
        <v>1171</v>
      </c>
    </row>
    <row r="1562" spans="3:4">
      <c r="C1562" s="735" t="s">
        <v>505</v>
      </c>
      <c r="D1562" s="742" t="s">
        <v>2095</v>
      </c>
    </row>
    <row r="1563" spans="3:4">
      <c r="C1563" s="735" t="s">
        <v>505</v>
      </c>
      <c r="D1563" s="742" t="s">
        <v>2096</v>
      </c>
    </row>
    <row r="1564" spans="3:4">
      <c r="C1564" s="735" t="s">
        <v>505</v>
      </c>
      <c r="D1564" s="742" t="s">
        <v>126</v>
      </c>
    </row>
    <row r="1565" spans="3:4">
      <c r="C1565" s="735" t="s">
        <v>505</v>
      </c>
      <c r="D1565" s="742" t="s">
        <v>1440</v>
      </c>
    </row>
    <row r="1566" spans="3:4">
      <c r="C1566" s="735" t="s">
        <v>505</v>
      </c>
      <c r="D1566" s="742" t="s">
        <v>1835</v>
      </c>
    </row>
    <row r="1567" spans="3:4">
      <c r="C1567" s="735" t="s">
        <v>505</v>
      </c>
      <c r="D1567" s="742" t="s">
        <v>1327</v>
      </c>
    </row>
    <row r="1568" spans="3:4">
      <c r="C1568" s="735" t="s">
        <v>505</v>
      </c>
      <c r="D1568" s="742" t="s">
        <v>476</v>
      </c>
    </row>
    <row r="1569" spans="3:4">
      <c r="C1569" s="735" t="s">
        <v>505</v>
      </c>
      <c r="D1569" s="742" t="s">
        <v>2002</v>
      </c>
    </row>
    <row r="1570" spans="3:4">
      <c r="C1570" s="735" t="s">
        <v>505</v>
      </c>
      <c r="D1570" s="742" t="s">
        <v>674</v>
      </c>
    </row>
    <row r="1571" spans="3:4">
      <c r="C1571" s="735" t="s">
        <v>505</v>
      </c>
      <c r="D1571" s="742" t="s">
        <v>212</v>
      </c>
    </row>
    <row r="1572" spans="3:4">
      <c r="C1572" s="735" t="s">
        <v>505</v>
      </c>
      <c r="D1572" s="742" t="s">
        <v>2097</v>
      </c>
    </row>
    <row r="1573" spans="3:4">
      <c r="C1573" s="735" t="s">
        <v>505</v>
      </c>
      <c r="D1573" s="742" t="s">
        <v>2098</v>
      </c>
    </row>
    <row r="1574" spans="3:4">
      <c r="C1574" s="735" t="s">
        <v>505</v>
      </c>
      <c r="D1574" s="742" t="s">
        <v>2100</v>
      </c>
    </row>
    <row r="1575" spans="3:4">
      <c r="C1575" s="735" t="s">
        <v>505</v>
      </c>
      <c r="D1575" s="742" t="s">
        <v>52</v>
      </c>
    </row>
    <row r="1576" spans="3:4">
      <c r="C1576" s="735" t="s">
        <v>505</v>
      </c>
      <c r="D1576" s="742" t="s">
        <v>1422</v>
      </c>
    </row>
    <row r="1577" spans="3:4">
      <c r="C1577" s="735" t="s">
        <v>1022</v>
      </c>
      <c r="D1577" s="742" t="s">
        <v>2101</v>
      </c>
    </row>
    <row r="1578" spans="3:4">
      <c r="C1578" s="735" t="s">
        <v>1022</v>
      </c>
      <c r="D1578" s="742" t="s">
        <v>2102</v>
      </c>
    </row>
    <row r="1579" spans="3:4">
      <c r="C1579" s="735" t="s">
        <v>1022</v>
      </c>
      <c r="D1579" s="742" t="s">
        <v>238</v>
      </c>
    </row>
    <row r="1580" spans="3:4">
      <c r="C1580" s="735" t="s">
        <v>1022</v>
      </c>
      <c r="D1580" s="742" t="s">
        <v>316</v>
      </c>
    </row>
    <row r="1581" spans="3:4">
      <c r="C1581" s="735" t="s">
        <v>1022</v>
      </c>
      <c r="D1581" s="742" t="s">
        <v>2103</v>
      </c>
    </row>
    <row r="1582" spans="3:4">
      <c r="C1582" s="735" t="s">
        <v>1022</v>
      </c>
      <c r="D1582" s="742" t="s">
        <v>101</v>
      </c>
    </row>
    <row r="1583" spans="3:4">
      <c r="C1583" s="735" t="s">
        <v>1022</v>
      </c>
      <c r="D1583" s="742" t="s">
        <v>939</v>
      </c>
    </row>
    <row r="1584" spans="3:4">
      <c r="C1584" s="735" t="s">
        <v>1022</v>
      </c>
      <c r="D1584" s="742" t="s">
        <v>2104</v>
      </c>
    </row>
    <row r="1585" spans="3:4">
      <c r="C1585" s="735" t="s">
        <v>1022</v>
      </c>
      <c r="D1585" s="742" t="s">
        <v>639</v>
      </c>
    </row>
    <row r="1586" spans="3:4">
      <c r="C1586" s="735" t="s">
        <v>1022</v>
      </c>
      <c r="D1586" s="742" t="s">
        <v>2037</v>
      </c>
    </row>
    <row r="1587" spans="3:4">
      <c r="C1587" s="735" t="s">
        <v>1022</v>
      </c>
      <c r="D1587" s="742" t="s">
        <v>2105</v>
      </c>
    </row>
    <row r="1588" spans="3:4">
      <c r="C1588" s="735" t="s">
        <v>1022</v>
      </c>
      <c r="D1588" s="742" t="s">
        <v>1273</v>
      </c>
    </row>
    <row r="1589" spans="3:4">
      <c r="C1589" s="735" t="s">
        <v>1022</v>
      </c>
      <c r="D1589" s="742" t="s">
        <v>83</v>
      </c>
    </row>
    <row r="1590" spans="3:4">
      <c r="C1590" s="735" t="s">
        <v>1022</v>
      </c>
      <c r="D1590" s="742" t="s">
        <v>2106</v>
      </c>
    </row>
    <row r="1591" spans="3:4">
      <c r="C1591" s="735" t="s">
        <v>1022</v>
      </c>
      <c r="D1591" s="742" t="s">
        <v>1256</v>
      </c>
    </row>
    <row r="1592" spans="3:4">
      <c r="C1592" s="735" t="s">
        <v>1022</v>
      </c>
      <c r="D1592" s="742" t="s">
        <v>2107</v>
      </c>
    </row>
    <row r="1593" spans="3:4">
      <c r="C1593" s="735" t="s">
        <v>1022</v>
      </c>
      <c r="D1593" s="742" t="s">
        <v>1850</v>
      </c>
    </row>
    <row r="1594" spans="3:4">
      <c r="C1594" s="735" t="s">
        <v>1022</v>
      </c>
      <c r="D1594" s="742" t="s">
        <v>1922</v>
      </c>
    </row>
    <row r="1595" spans="3:4">
      <c r="C1595" s="735" t="s">
        <v>1022</v>
      </c>
      <c r="D1595" s="742" t="s">
        <v>2091</v>
      </c>
    </row>
    <row r="1596" spans="3:4">
      <c r="C1596" s="735" t="s">
        <v>1022</v>
      </c>
      <c r="D1596" s="742" t="s">
        <v>900</v>
      </c>
    </row>
    <row r="1597" spans="3:4">
      <c r="C1597" s="735" t="s">
        <v>1022</v>
      </c>
      <c r="D1597" s="742" t="s">
        <v>2108</v>
      </c>
    </row>
    <row r="1598" spans="3:4">
      <c r="C1598" s="735" t="s">
        <v>1022</v>
      </c>
      <c r="D1598" s="742" t="s">
        <v>1170</v>
      </c>
    </row>
    <row r="1599" spans="3:4">
      <c r="C1599" s="735" t="s">
        <v>1022</v>
      </c>
      <c r="D1599" s="742" t="s">
        <v>250</v>
      </c>
    </row>
    <row r="1600" spans="3:4">
      <c r="C1600" s="735" t="s">
        <v>1022</v>
      </c>
      <c r="D1600" s="742" t="s">
        <v>2109</v>
      </c>
    </row>
    <row r="1601" spans="3:4">
      <c r="C1601" s="735" t="s">
        <v>1022</v>
      </c>
      <c r="D1601" s="742" t="s">
        <v>1739</v>
      </c>
    </row>
    <row r="1602" spans="3:4">
      <c r="C1602" s="735" t="s">
        <v>1022</v>
      </c>
      <c r="D1602" s="742" t="s">
        <v>201</v>
      </c>
    </row>
    <row r="1603" spans="3:4">
      <c r="C1603" s="735" t="s">
        <v>1022</v>
      </c>
      <c r="D1603" s="742" t="s">
        <v>1955</v>
      </c>
    </row>
    <row r="1604" spans="3:4">
      <c r="C1604" s="735" t="s">
        <v>1022</v>
      </c>
      <c r="D1604" s="742" t="s">
        <v>2110</v>
      </c>
    </row>
    <row r="1605" spans="3:4">
      <c r="C1605" s="735" t="s">
        <v>1022</v>
      </c>
      <c r="D1605" s="742" t="s">
        <v>1557</v>
      </c>
    </row>
    <row r="1606" spans="3:4">
      <c r="C1606" s="735" t="s">
        <v>1022</v>
      </c>
      <c r="D1606" s="742" t="s">
        <v>1972</v>
      </c>
    </row>
    <row r="1607" spans="3:4">
      <c r="C1607" s="735" t="s">
        <v>1022</v>
      </c>
      <c r="D1607" s="742" t="s">
        <v>155</v>
      </c>
    </row>
    <row r="1608" spans="3:4">
      <c r="C1608" s="735" t="s">
        <v>1022</v>
      </c>
      <c r="D1608" s="742" t="s">
        <v>481</v>
      </c>
    </row>
    <row r="1609" spans="3:4">
      <c r="C1609" s="735" t="s">
        <v>1022</v>
      </c>
      <c r="D1609" s="742" t="s">
        <v>1295</v>
      </c>
    </row>
    <row r="1610" spans="3:4">
      <c r="C1610" s="735" t="s">
        <v>1022</v>
      </c>
      <c r="D1610" s="742" t="s">
        <v>637</v>
      </c>
    </row>
    <row r="1611" spans="3:4">
      <c r="C1611" s="735" t="s">
        <v>1022</v>
      </c>
      <c r="D1611" s="742" t="s">
        <v>2111</v>
      </c>
    </row>
    <row r="1612" spans="3:4">
      <c r="C1612" s="735" t="s">
        <v>1022</v>
      </c>
      <c r="D1612" s="742" t="s">
        <v>1978</v>
      </c>
    </row>
    <row r="1613" spans="3:4">
      <c r="C1613" s="735" t="s">
        <v>1022</v>
      </c>
      <c r="D1613" s="742" t="s">
        <v>490</v>
      </c>
    </row>
    <row r="1614" spans="3:4">
      <c r="C1614" s="735" t="s">
        <v>1022</v>
      </c>
      <c r="D1614" s="742" t="s">
        <v>2112</v>
      </c>
    </row>
    <row r="1615" spans="3:4">
      <c r="C1615" s="735" t="s">
        <v>1022</v>
      </c>
      <c r="D1615" s="742" t="s">
        <v>1385</v>
      </c>
    </row>
    <row r="1616" spans="3:4">
      <c r="C1616" s="735" t="s">
        <v>1022</v>
      </c>
      <c r="D1616" s="742" t="s">
        <v>2114</v>
      </c>
    </row>
    <row r="1617" spans="3:4">
      <c r="C1617" s="735" t="s">
        <v>1022</v>
      </c>
      <c r="D1617" s="742" t="s">
        <v>1115</v>
      </c>
    </row>
    <row r="1618" spans="3:4">
      <c r="C1618" s="735" t="s">
        <v>1022</v>
      </c>
      <c r="D1618" s="742" t="s">
        <v>1612</v>
      </c>
    </row>
    <row r="1619" spans="3:4">
      <c r="C1619" s="735" t="s">
        <v>1022</v>
      </c>
      <c r="D1619" s="742" t="s">
        <v>1845</v>
      </c>
    </row>
    <row r="1620" spans="3:4">
      <c r="C1620" s="735" t="s">
        <v>1022</v>
      </c>
      <c r="D1620" s="742" t="s">
        <v>1342</v>
      </c>
    </row>
    <row r="1621" spans="3:4">
      <c r="C1621" s="735" t="s">
        <v>1022</v>
      </c>
      <c r="D1621" s="742" t="s">
        <v>2115</v>
      </c>
    </row>
    <row r="1622" spans="3:4">
      <c r="C1622" s="735" t="s">
        <v>955</v>
      </c>
      <c r="D1622" s="742" t="s">
        <v>1362</v>
      </c>
    </row>
    <row r="1623" spans="3:4">
      <c r="C1623" s="735" t="s">
        <v>955</v>
      </c>
      <c r="D1623" s="742" t="s">
        <v>2116</v>
      </c>
    </row>
    <row r="1624" spans="3:4">
      <c r="C1624" s="735" t="s">
        <v>955</v>
      </c>
      <c r="D1624" s="742" t="s">
        <v>2117</v>
      </c>
    </row>
    <row r="1625" spans="3:4">
      <c r="C1625" s="735" t="s">
        <v>955</v>
      </c>
      <c r="D1625" s="742" t="s">
        <v>2118</v>
      </c>
    </row>
    <row r="1626" spans="3:4">
      <c r="C1626" s="735" t="s">
        <v>955</v>
      </c>
      <c r="D1626" s="742" t="s">
        <v>1075</v>
      </c>
    </row>
    <row r="1627" spans="3:4">
      <c r="C1627" s="735" t="s">
        <v>955</v>
      </c>
      <c r="D1627" s="742" t="s">
        <v>2120</v>
      </c>
    </row>
    <row r="1628" spans="3:4">
      <c r="C1628" s="735" t="s">
        <v>955</v>
      </c>
      <c r="D1628" s="742" t="s">
        <v>163</v>
      </c>
    </row>
    <row r="1629" spans="3:4">
      <c r="C1629" s="735" t="s">
        <v>955</v>
      </c>
      <c r="D1629" s="742" t="s">
        <v>1196</v>
      </c>
    </row>
    <row r="1630" spans="3:4">
      <c r="C1630" s="735" t="s">
        <v>955</v>
      </c>
      <c r="D1630" s="742" t="s">
        <v>2121</v>
      </c>
    </row>
    <row r="1631" spans="3:4">
      <c r="C1631" s="735" t="s">
        <v>955</v>
      </c>
      <c r="D1631" s="742" t="s">
        <v>1257</v>
      </c>
    </row>
    <row r="1632" spans="3:4">
      <c r="C1632" s="735" t="s">
        <v>955</v>
      </c>
      <c r="D1632" s="742" t="s">
        <v>2122</v>
      </c>
    </row>
    <row r="1633" spans="3:4">
      <c r="C1633" s="735" t="s">
        <v>955</v>
      </c>
      <c r="D1633" s="742" t="s">
        <v>344</v>
      </c>
    </row>
    <row r="1634" spans="3:4">
      <c r="C1634" s="735" t="s">
        <v>955</v>
      </c>
      <c r="D1634" s="742" t="s">
        <v>128</v>
      </c>
    </row>
    <row r="1635" spans="3:4">
      <c r="C1635" s="735" t="s">
        <v>955</v>
      </c>
      <c r="D1635" s="742" t="s">
        <v>2123</v>
      </c>
    </row>
    <row r="1636" spans="3:4">
      <c r="C1636" s="735" t="s">
        <v>955</v>
      </c>
      <c r="D1636" s="742" t="s">
        <v>2124</v>
      </c>
    </row>
    <row r="1637" spans="3:4">
      <c r="C1637" s="735" t="s">
        <v>955</v>
      </c>
      <c r="D1637" s="742" t="s">
        <v>2125</v>
      </c>
    </row>
    <row r="1638" spans="3:4">
      <c r="C1638" s="735" t="s">
        <v>955</v>
      </c>
      <c r="D1638" s="742" t="s">
        <v>2126</v>
      </c>
    </row>
    <row r="1639" spans="3:4">
      <c r="C1639" s="735" t="s">
        <v>955</v>
      </c>
      <c r="D1639" s="742" t="s">
        <v>1456</v>
      </c>
    </row>
    <row r="1640" spans="3:4">
      <c r="C1640" s="735" t="s">
        <v>1011</v>
      </c>
      <c r="D1640" s="742" t="s">
        <v>1109</v>
      </c>
    </row>
    <row r="1641" spans="3:4">
      <c r="C1641" s="735" t="s">
        <v>1011</v>
      </c>
      <c r="D1641" s="742" t="s">
        <v>2127</v>
      </c>
    </row>
    <row r="1642" spans="3:4">
      <c r="C1642" s="735" t="s">
        <v>1011</v>
      </c>
      <c r="D1642" s="742" t="s">
        <v>197</v>
      </c>
    </row>
    <row r="1643" spans="3:4">
      <c r="C1643" s="735" t="s">
        <v>1011</v>
      </c>
      <c r="D1643" s="742" t="s">
        <v>2128</v>
      </c>
    </row>
    <row r="1644" spans="3:4">
      <c r="C1644" s="735" t="s">
        <v>1011</v>
      </c>
      <c r="D1644" s="742" t="s">
        <v>2129</v>
      </c>
    </row>
    <row r="1645" spans="3:4">
      <c r="C1645" s="735" t="s">
        <v>1011</v>
      </c>
      <c r="D1645" s="742" t="s">
        <v>1709</v>
      </c>
    </row>
    <row r="1646" spans="3:4">
      <c r="C1646" s="735" t="s">
        <v>1011</v>
      </c>
      <c r="D1646" s="742" t="s">
        <v>1752</v>
      </c>
    </row>
    <row r="1647" spans="3:4">
      <c r="C1647" s="735" t="s">
        <v>1011</v>
      </c>
      <c r="D1647" s="742" t="s">
        <v>564</v>
      </c>
    </row>
    <row r="1648" spans="3:4">
      <c r="C1648" s="735" t="s">
        <v>1011</v>
      </c>
      <c r="D1648" s="742" t="s">
        <v>1036</v>
      </c>
    </row>
    <row r="1649" spans="3:4">
      <c r="C1649" s="735" t="s">
        <v>1011</v>
      </c>
      <c r="D1649" s="742" t="s">
        <v>2130</v>
      </c>
    </row>
    <row r="1650" spans="3:4">
      <c r="C1650" s="735" t="s">
        <v>1011</v>
      </c>
      <c r="D1650" s="742" t="s">
        <v>309</v>
      </c>
    </row>
    <row r="1651" spans="3:4">
      <c r="C1651" s="735" t="s">
        <v>1011</v>
      </c>
      <c r="D1651" s="742" t="s">
        <v>2023</v>
      </c>
    </row>
    <row r="1652" spans="3:4">
      <c r="C1652" s="735" t="s">
        <v>1011</v>
      </c>
      <c r="D1652" s="742" t="s">
        <v>1966</v>
      </c>
    </row>
    <row r="1653" spans="3:4">
      <c r="C1653" s="735" t="s">
        <v>1011</v>
      </c>
      <c r="D1653" s="742" t="s">
        <v>1266</v>
      </c>
    </row>
    <row r="1654" spans="3:4">
      <c r="C1654" s="735" t="s">
        <v>1011</v>
      </c>
      <c r="D1654" s="742" t="s">
        <v>1907</v>
      </c>
    </row>
    <row r="1655" spans="3:4">
      <c r="C1655" s="735" t="s">
        <v>1011</v>
      </c>
      <c r="D1655" s="742" t="s">
        <v>156</v>
      </c>
    </row>
    <row r="1656" spans="3:4">
      <c r="C1656" s="735" t="s">
        <v>1011</v>
      </c>
      <c r="D1656" s="742" t="s">
        <v>1604</v>
      </c>
    </row>
    <row r="1657" spans="3:4">
      <c r="C1657" s="735" t="s">
        <v>1011</v>
      </c>
      <c r="D1657" s="742" t="s">
        <v>1605</v>
      </c>
    </row>
    <row r="1658" spans="3:4">
      <c r="C1658" s="735" t="s">
        <v>1011</v>
      </c>
      <c r="D1658" s="742" t="s">
        <v>2131</v>
      </c>
    </row>
    <row r="1659" spans="3:4">
      <c r="C1659" s="735" t="s">
        <v>1011</v>
      </c>
      <c r="D1659" s="742" t="s">
        <v>2083</v>
      </c>
    </row>
    <row r="1660" spans="3:4">
      <c r="C1660" s="735" t="s">
        <v>1011</v>
      </c>
      <c r="D1660" s="742" t="s">
        <v>2132</v>
      </c>
    </row>
    <row r="1661" spans="3:4">
      <c r="C1661" s="735" t="s">
        <v>1011</v>
      </c>
      <c r="D1661" s="742" t="s">
        <v>578</v>
      </c>
    </row>
    <row r="1662" spans="3:4">
      <c r="C1662" s="735" t="s">
        <v>1011</v>
      </c>
      <c r="D1662" s="742" t="s">
        <v>300</v>
      </c>
    </row>
    <row r="1663" spans="3:4">
      <c r="C1663" s="735" t="s">
        <v>1011</v>
      </c>
      <c r="D1663" s="742" t="s">
        <v>720</v>
      </c>
    </row>
    <row r="1664" spans="3:4">
      <c r="C1664" s="735" t="s">
        <v>1011</v>
      </c>
      <c r="D1664" s="742" t="s">
        <v>2133</v>
      </c>
    </row>
    <row r="1665" spans="3:4">
      <c r="C1665" s="735" t="s">
        <v>1011</v>
      </c>
      <c r="D1665" s="742" t="s">
        <v>2134</v>
      </c>
    </row>
    <row r="1666" spans="3:4">
      <c r="C1666" s="735" t="s">
        <v>1026</v>
      </c>
      <c r="D1666" s="742" t="s">
        <v>941</v>
      </c>
    </row>
    <row r="1667" spans="3:4">
      <c r="C1667" s="735" t="s">
        <v>1026</v>
      </c>
      <c r="D1667" s="742" t="s">
        <v>2135</v>
      </c>
    </row>
    <row r="1668" spans="3:4">
      <c r="C1668" s="735" t="s">
        <v>1026</v>
      </c>
      <c r="D1668" s="742" t="s">
        <v>2136</v>
      </c>
    </row>
    <row r="1669" spans="3:4">
      <c r="C1669" s="735" t="s">
        <v>1026</v>
      </c>
      <c r="D1669" s="742" t="s">
        <v>2138</v>
      </c>
    </row>
    <row r="1670" spans="3:4">
      <c r="C1670" s="735" t="s">
        <v>1026</v>
      </c>
      <c r="D1670" s="742" t="s">
        <v>1625</v>
      </c>
    </row>
    <row r="1671" spans="3:4">
      <c r="C1671" s="735" t="s">
        <v>1026</v>
      </c>
      <c r="D1671" s="742" t="s">
        <v>2139</v>
      </c>
    </row>
    <row r="1672" spans="3:4">
      <c r="C1672" s="735" t="s">
        <v>1026</v>
      </c>
      <c r="D1672" s="742" t="s">
        <v>2140</v>
      </c>
    </row>
    <row r="1673" spans="3:4">
      <c r="C1673" s="735" t="s">
        <v>1026</v>
      </c>
      <c r="D1673" s="742" t="s">
        <v>619</v>
      </c>
    </row>
    <row r="1674" spans="3:4">
      <c r="C1674" s="735" t="s">
        <v>1026</v>
      </c>
      <c r="D1674" s="742" t="s">
        <v>1381</v>
      </c>
    </row>
    <row r="1675" spans="3:4">
      <c r="C1675" s="735" t="s">
        <v>1026</v>
      </c>
      <c r="D1675" s="742" t="s">
        <v>2141</v>
      </c>
    </row>
    <row r="1676" spans="3:4">
      <c r="C1676" s="735" t="s">
        <v>1026</v>
      </c>
      <c r="D1676" s="742" t="s">
        <v>2142</v>
      </c>
    </row>
    <row r="1677" spans="3:4">
      <c r="C1677" s="735" t="s">
        <v>1026</v>
      </c>
      <c r="D1677" s="742" t="s">
        <v>2143</v>
      </c>
    </row>
    <row r="1678" spans="3:4">
      <c r="C1678" s="735" t="s">
        <v>1026</v>
      </c>
      <c r="D1678" s="742" t="s">
        <v>2145</v>
      </c>
    </row>
    <row r="1679" spans="3:4">
      <c r="C1679" s="735" t="s">
        <v>1026</v>
      </c>
      <c r="D1679" s="742" t="s">
        <v>2146</v>
      </c>
    </row>
    <row r="1680" spans="3:4">
      <c r="C1680" s="735" t="s">
        <v>1026</v>
      </c>
      <c r="D1680" s="742" t="s">
        <v>2147</v>
      </c>
    </row>
    <row r="1681" spans="3:4">
      <c r="C1681" s="735" t="s">
        <v>1026</v>
      </c>
      <c r="D1681" s="742" t="s">
        <v>2148</v>
      </c>
    </row>
    <row r="1682" spans="3:4">
      <c r="C1682" s="735" t="s">
        <v>1026</v>
      </c>
      <c r="D1682" s="742" t="s">
        <v>2149</v>
      </c>
    </row>
    <row r="1683" spans="3:4">
      <c r="C1683" s="735" t="s">
        <v>1026</v>
      </c>
      <c r="D1683" s="742" t="s">
        <v>2150</v>
      </c>
    </row>
    <row r="1684" spans="3:4">
      <c r="C1684" s="735" t="s">
        <v>1026</v>
      </c>
      <c r="D1684" s="742" t="s">
        <v>2137</v>
      </c>
    </row>
    <row r="1685" spans="3:4">
      <c r="C1685" s="735" t="s">
        <v>1026</v>
      </c>
      <c r="D1685" s="742" t="s">
        <v>2151</v>
      </c>
    </row>
    <row r="1686" spans="3:4">
      <c r="C1686" s="735" t="s">
        <v>1026</v>
      </c>
      <c r="D1686" s="742" t="s">
        <v>2152</v>
      </c>
    </row>
    <row r="1687" spans="3:4">
      <c r="C1687" s="735" t="s">
        <v>1026</v>
      </c>
      <c r="D1687" s="742" t="s">
        <v>232</v>
      </c>
    </row>
    <row r="1688" spans="3:4">
      <c r="C1688" s="735" t="s">
        <v>1026</v>
      </c>
      <c r="D1688" s="742" t="s">
        <v>56</v>
      </c>
    </row>
    <row r="1689" spans="3:4">
      <c r="C1689" s="735" t="s">
        <v>1026</v>
      </c>
      <c r="D1689" s="742" t="s">
        <v>2153</v>
      </c>
    </row>
    <row r="1690" spans="3:4">
      <c r="C1690" s="735" t="s">
        <v>1026</v>
      </c>
      <c r="D1690" s="742" t="s">
        <v>829</v>
      </c>
    </row>
    <row r="1691" spans="3:4">
      <c r="C1691" s="735" t="s">
        <v>1026</v>
      </c>
      <c r="D1691" s="742" t="s">
        <v>2154</v>
      </c>
    </row>
    <row r="1692" spans="3:4">
      <c r="C1692" s="735" t="s">
        <v>1026</v>
      </c>
      <c r="D1692" s="742" t="s">
        <v>2155</v>
      </c>
    </row>
    <row r="1693" spans="3:4">
      <c r="C1693" s="735" t="s">
        <v>1026</v>
      </c>
      <c r="D1693" s="742" t="s">
        <v>2156</v>
      </c>
    </row>
    <row r="1694" spans="3:4">
      <c r="C1694" s="735" t="s">
        <v>1026</v>
      </c>
      <c r="D1694" s="742" t="s">
        <v>151</v>
      </c>
    </row>
    <row r="1695" spans="3:4">
      <c r="C1695" s="735" t="s">
        <v>1026</v>
      </c>
      <c r="D1695" s="742" t="s">
        <v>3</v>
      </c>
    </row>
    <row r="1696" spans="3:4">
      <c r="C1696" s="735" t="s">
        <v>1026</v>
      </c>
      <c r="D1696" s="742" t="s">
        <v>2157</v>
      </c>
    </row>
    <row r="1697" spans="3:4">
      <c r="C1697" s="735" t="s">
        <v>1026</v>
      </c>
      <c r="D1697" s="742" t="s">
        <v>425</v>
      </c>
    </row>
    <row r="1698" spans="3:4">
      <c r="C1698" s="735" t="s">
        <v>1026</v>
      </c>
      <c r="D1698" s="742" t="s">
        <v>2158</v>
      </c>
    </row>
    <row r="1699" spans="3:4">
      <c r="C1699" s="735" t="s">
        <v>1026</v>
      </c>
      <c r="D1699" s="742" t="s">
        <v>2159</v>
      </c>
    </row>
    <row r="1700" spans="3:4">
      <c r="C1700" s="735" t="s">
        <v>1026</v>
      </c>
      <c r="D1700" s="742" t="s">
        <v>2160</v>
      </c>
    </row>
    <row r="1701" spans="3:4">
      <c r="C1701" s="735" t="s">
        <v>1026</v>
      </c>
      <c r="D1701" s="742" t="s">
        <v>2161</v>
      </c>
    </row>
    <row r="1702" spans="3:4">
      <c r="C1702" s="735" t="s">
        <v>1026</v>
      </c>
      <c r="D1702" s="742" t="s">
        <v>2162</v>
      </c>
    </row>
    <row r="1703" spans="3:4">
      <c r="C1703" s="735" t="s">
        <v>1026</v>
      </c>
      <c r="D1703" s="742" t="s">
        <v>2163</v>
      </c>
    </row>
    <row r="1704" spans="3:4">
      <c r="C1704" s="735" t="s">
        <v>1026</v>
      </c>
      <c r="D1704" s="742" t="s">
        <v>1948</v>
      </c>
    </row>
    <row r="1705" spans="3:4">
      <c r="C1705" s="735" t="s">
        <v>1026</v>
      </c>
      <c r="D1705" s="742" t="s">
        <v>2164</v>
      </c>
    </row>
    <row r="1706" spans="3:4">
      <c r="C1706" s="735" t="s">
        <v>1026</v>
      </c>
      <c r="D1706" s="742" t="s">
        <v>244</v>
      </c>
    </row>
    <row r="1707" spans="3:4">
      <c r="C1707" s="735" t="s">
        <v>1026</v>
      </c>
      <c r="D1707" s="742" t="s">
        <v>2165</v>
      </c>
    </row>
    <row r="1708" spans="3:4">
      <c r="C1708" s="735" t="s">
        <v>1026</v>
      </c>
      <c r="D1708" s="742" t="s">
        <v>2166</v>
      </c>
    </row>
    <row r="1709" spans="3:4">
      <c r="C1709" s="735" t="s">
        <v>697</v>
      </c>
      <c r="D1709" s="742" t="s">
        <v>2079</v>
      </c>
    </row>
    <row r="1710" spans="3:4">
      <c r="C1710" s="735" t="s">
        <v>697</v>
      </c>
      <c r="D1710" s="742" t="s">
        <v>586</v>
      </c>
    </row>
    <row r="1711" spans="3:4">
      <c r="C1711" s="735" t="s">
        <v>697</v>
      </c>
      <c r="D1711" s="742" t="s">
        <v>2167</v>
      </c>
    </row>
    <row r="1712" spans="3:4">
      <c r="C1712" s="735" t="s">
        <v>697</v>
      </c>
      <c r="D1712" s="742" t="s">
        <v>377</v>
      </c>
    </row>
    <row r="1713" spans="3:4">
      <c r="C1713" s="735" t="s">
        <v>697</v>
      </c>
      <c r="D1713" s="742" t="s">
        <v>2168</v>
      </c>
    </row>
    <row r="1714" spans="3:4">
      <c r="C1714" s="735" t="s">
        <v>697</v>
      </c>
      <c r="D1714" s="742" t="s">
        <v>1296</v>
      </c>
    </row>
    <row r="1715" spans="3:4">
      <c r="C1715" s="735" t="s">
        <v>697</v>
      </c>
      <c r="D1715" s="742" t="s">
        <v>2169</v>
      </c>
    </row>
    <row r="1716" spans="3:4">
      <c r="C1716" s="735" t="s">
        <v>697</v>
      </c>
      <c r="D1716" s="742" t="s">
        <v>2099</v>
      </c>
    </row>
    <row r="1717" spans="3:4">
      <c r="C1717" s="735" t="s">
        <v>697</v>
      </c>
      <c r="D1717" s="742" t="s">
        <v>2170</v>
      </c>
    </row>
    <row r="1718" spans="3:4">
      <c r="C1718" s="735" t="s">
        <v>697</v>
      </c>
      <c r="D1718" s="742" t="s">
        <v>2171</v>
      </c>
    </row>
    <row r="1719" spans="3:4">
      <c r="C1719" s="735" t="s">
        <v>697</v>
      </c>
      <c r="D1719" s="742" t="s">
        <v>2172</v>
      </c>
    </row>
    <row r="1720" spans="3:4">
      <c r="C1720" s="735" t="s">
        <v>697</v>
      </c>
      <c r="D1720" s="742" t="s">
        <v>2173</v>
      </c>
    </row>
    <row r="1721" spans="3:4">
      <c r="C1721" s="735" t="s">
        <v>697</v>
      </c>
      <c r="D1721" s="742" t="s">
        <v>2174</v>
      </c>
    </row>
    <row r="1722" spans="3:4">
      <c r="C1722" s="735" t="s">
        <v>697</v>
      </c>
      <c r="D1722" s="742" t="s">
        <v>1242</v>
      </c>
    </row>
    <row r="1723" spans="3:4">
      <c r="C1723" s="735" t="s">
        <v>697</v>
      </c>
      <c r="D1723" s="742" t="s">
        <v>2175</v>
      </c>
    </row>
    <row r="1724" spans="3:4">
      <c r="C1724" s="735" t="s">
        <v>697</v>
      </c>
      <c r="D1724" s="742" t="s">
        <v>1627</v>
      </c>
    </row>
    <row r="1725" spans="3:4">
      <c r="C1725" s="735" t="s">
        <v>697</v>
      </c>
      <c r="D1725" s="742" t="s">
        <v>2176</v>
      </c>
    </row>
    <row r="1726" spans="3:4">
      <c r="C1726" s="735" t="s">
        <v>697</v>
      </c>
      <c r="D1726" s="742" t="s">
        <v>1544</v>
      </c>
    </row>
    <row r="1727" spans="3:4">
      <c r="C1727" s="735" t="s">
        <v>697</v>
      </c>
      <c r="D1727" s="742" t="s">
        <v>2177</v>
      </c>
    </row>
    <row r="1728" spans="3:4">
      <c r="C1728" s="735" t="s">
        <v>697</v>
      </c>
      <c r="D1728" s="742" t="s">
        <v>894</v>
      </c>
    </row>
    <row r="1729" spans="3:4">
      <c r="C1729" s="735" t="s">
        <v>697</v>
      </c>
      <c r="D1729" s="742" t="s">
        <v>2178</v>
      </c>
    </row>
    <row r="1730" spans="3:4">
      <c r="C1730" s="735" t="s">
        <v>697</v>
      </c>
      <c r="D1730" s="742" t="s">
        <v>2113</v>
      </c>
    </row>
    <row r="1731" spans="3:4">
      <c r="C1731" s="735" t="s">
        <v>697</v>
      </c>
      <c r="D1731" s="742" t="s">
        <v>1438</v>
      </c>
    </row>
    <row r="1732" spans="3:4">
      <c r="C1732" s="735" t="s">
        <v>697</v>
      </c>
      <c r="D1732" s="742" t="s">
        <v>2179</v>
      </c>
    </row>
    <row r="1733" spans="3:4">
      <c r="C1733" s="735" t="s">
        <v>697</v>
      </c>
      <c r="D1733" s="742" t="s">
        <v>2180</v>
      </c>
    </row>
    <row r="1734" spans="3:4">
      <c r="C1734" s="735" t="s">
        <v>697</v>
      </c>
      <c r="D1734" s="742" t="s">
        <v>335</v>
      </c>
    </row>
    <row r="1735" spans="3:4">
      <c r="C1735" s="735" t="s">
        <v>697</v>
      </c>
      <c r="D1735" s="742" t="s">
        <v>2181</v>
      </c>
    </row>
    <row r="1736" spans="3:4">
      <c r="C1736" s="735" t="s">
        <v>697</v>
      </c>
      <c r="D1736" s="742" t="s">
        <v>2182</v>
      </c>
    </row>
    <row r="1737" spans="3:4">
      <c r="C1737" s="735" t="s">
        <v>697</v>
      </c>
      <c r="D1737" s="742" t="s">
        <v>523</v>
      </c>
    </row>
    <row r="1738" spans="3:4">
      <c r="C1738" s="735" t="s">
        <v>697</v>
      </c>
      <c r="D1738" s="742" t="s">
        <v>1503</v>
      </c>
    </row>
    <row r="1739" spans="3:4">
      <c r="C1739" s="735" t="s">
        <v>697</v>
      </c>
      <c r="D1739" s="742" t="s">
        <v>1877</v>
      </c>
    </row>
    <row r="1740" spans="3:4">
      <c r="C1740" s="735" t="s">
        <v>697</v>
      </c>
      <c r="D1740" s="742" t="s">
        <v>2183</v>
      </c>
    </row>
    <row r="1741" spans="3:4">
      <c r="C1741" s="735" t="s">
        <v>697</v>
      </c>
      <c r="D1741" s="742" t="s">
        <v>617</v>
      </c>
    </row>
    <row r="1742" spans="3:4">
      <c r="C1742" s="735" t="s">
        <v>697</v>
      </c>
      <c r="D1742" s="742" t="s">
        <v>537</v>
      </c>
    </row>
    <row r="1743" spans="3:4">
      <c r="C1743" s="735" t="s">
        <v>697</v>
      </c>
      <c r="D1743" s="742" t="s">
        <v>2184</v>
      </c>
    </row>
    <row r="1744" spans="3:4">
      <c r="C1744" s="735" t="s">
        <v>697</v>
      </c>
      <c r="D1744" s="742" t="s">
        <v>2185</v>
      </c>
    </row>
    <row r="1745" spans="3:4">
      <c r="C1745" s="735" t="s">
        <v>697</v>
      </c>
      <c r="D1745" s="742" t="s">
        <v>256</v>
      </c>
    </row>
    <row r="1746" spans="3:4">
      <c r="C1746" s="735" t="s">
        <v>697</v>
      </c>
      <c r="D1746" s="742" t="s">
        <v>2186</v>
      </c>
    </row>
    <row r="1747" spans="3:4">
      <c r="C1747" s="735" t="s">
        <v>697</v>
      </c>
      <c r="D1747" s="742" t="s">
        <v>2187</v>
      </c>
    </row>
    <row r="1748" spans="3:4">
      <c r="C1748" s="735" t="s">
        <v>697</v>
      </c>
      <c r="D1748" s="742" t="s">
        <v>2188</v>
      </c>
    </row>
    <row r="1749" spans="3:4" ht="13.8">
      <c r="C1749" s="739" t="s">
        <v>697</v>
      </c>
      <c r="D1749" s="743" t="s">
        <v>328</v>
      </c>
    </row>
  </sheetData>
  <sheetProtection sheet="1" objects="1" scenarios="1"/>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MK27"/>
  <sheetViews>
    <sheetView view="pageBreakPreview" zoomScaleNormal="70" zoomScaleSheetLayoutView="100" workbookViewId="0"/>
  </sheetViews>
  <sheetFormatPr defaultRowHeight="13.2"/>
  <cols>
    <col min="1" max="2" width="4.109375" style="655" customWidth="1"/>
    <col min="3" max="3" width="12.20703125" style="655" customWidth="1"/>
    <col min="4" max="27" width="5.77734375" style="655" customWidth="1"/>
    <col min="28" max="29" width="5" style="655" customWidth="1"/>
    <col min="30" max="30" width="22.66796875" style="655" customWidth="1"/>
    <col min="31" max="31" width="7.88671875" style="655" customWidth="1"/>
    <col min="32" max="53" width="7.21875" style="655" customWidth="1"/>
    <col min="54" max="1025" width="8.58984375" style="655" customWidth="1"/>
  </cols>
  <sheetData>
    <row r="2" spans="2:53" ht="120">
      <c r="B2" s="744"/>
      <c r="C2" s="745"/>
      <c r="D2" s="747" t="s">
        <v>884</v>
      </c>
      <c r="E2" s="747" t="s">
        <v>589</v>
      </c>
      <c r="F2" s="747" t="s">
        <v>887</v>
      </c>
      <c r="G2" s="747" t="s">
        <v>24</v>
      </c>
      <c r="H2" s="747" t="s">
        <v>108</v>
      </c>
      <c r="I2" s="747" t="s">
        <v>311</v>
      </c>
      <c r="J2" s="747" t="s">
        <v>892</v>
      </c>
      <c r="K2" s="747" t="s">
        <v>231</v>
      </c>
      <c r="L2" s="747" t="s">
        <v>710</v>
      </c>
      <c r="M2" s="747" t="s">
        <v>896</v>
      </c>
      <c r="N2" s="747" t="s">
        <v>806</v>
      </c>
      <c r="O2" s="747" t="s">
        <v>897</v>
      </c>
      <c r="P2" s="747" t="s">
        <v>903</v>
      </c>
      <c r="Q2" s="747" t="s">
        <v>904</v>
      </c>
      <c r="R2" s="747" t="s">
        <v>908</v>
      </c>
      <c r="S2" s="747" t="s">
        <v>909</v>
      </c>
      <c r="T2" s="747" t="s">
        <v>912</v>
      </c>
      <c r="U2" s="747" t="s">
        <v>85</v>
      </c>
      <c r="V2" s="747" t="s">
        <v>918</v>
      </c>
      <c r="W2" s="747" t="s">
        <v>131</v>
      </c>
      <c r="X2" s="747" t="s">
        <v>673</v>
      </c>
      <c r="Y2" s="747" t="s">
        <v>614</v>
      </c>
      <c r="Z2" s="747" t="s">
        <v>805</v>
      </c>
      <c r="AB2" s="748" t="s">
        <v>2189</v>
      </c>
      <c r="AC2" s="748" t="s">
        <v>2190</v>
      </c>
      <c r="AD2" s="748" t="s">
        <v>2191</v>
      </c>
      <c r="AE2" s="747" t="s">
        <v>884</v>
      </c>
      <c r="AF2" s="747" t="s">
        <v>589</v>
      </c>
      <c r="AG2" s="747" t="s">
        <v>887</v>
      </c>
      <c r="AH2" s="747" t="s">
        <v>24</v>
      </c>
      <c r="AI2" s="747" t="s">
        <v>108</v>
      </c>
      <c r="AJ2" s="747" t="s">
        <v>311</v>
      </c>
      <c r="AK2" s="747" t="s">
        <v>892</v>
      </c>
      <c r="AL2" s="747" t="s">
        <v>231</v>
      </c>
      <c r="AM2" s="747" t="s">
        <v>710</v>
      </c>
      <c r="AN2" s="747" t="s">
        <v>896</v>
      </c>
      <c r="AO2" s="747" t="s">
        <v>806</v>
      </c>
      <c r="AP2" s="747" t="s">
        <v>897</v>
      </c>
      <c r="AQ2" s="747" t="s">
        <v>903</v>
      </c>
      <c r="AR2" s="747" t="s">
        <v>904</v>
      </c>
      <c r="AS2" s="747" t="s">
        <v>908</v>
      </c>
      <c r="AT2" s="747" t="s">
        <v>909</v>
      </c>
      <c r="AU2" s="747" t="s">
        <v>912</v>
      </c>
      <c r="AV2" s="747" t="s">
        <v>85</v>
      </c>
      <c r="AW2" s="747" t="s">
        <v>918</v>
      </c>
      <c r="AX2" s="747" t="s">
        <v>131</v>
      </c>
      <c r="AY2" s="747" t="s">
        <v>673</v>
      </c>
      <c r="AZ2" s="747" t="s">
        <v>614</v>
      </c>
      <c r="BA2" s="747" t="s">
        <v>805</v>
      </c>
    </row>
    <row r="3" spans="2:53" ht="24">
      <c r="B3" s="744">
        <v>1</v>
      </c>
      <c r="C3" s="745" t="s">
        <v>837</v>
      </c>
      <c r="D3" s="671">
        <v>0.13700000000000001</v>
      </c>
      <c r="E3" s="671">
        <v>0.13700000000000001</v>
      </c>
      <c r="F3" s="671">
        <v>0.13700000000000001</v>
      </c>
      <c r="G3" s="671">
        <v>5.8000000000000003e-002</v>
      </c>
      <c r="H3" s="671">
        <v>5.8999999999999997e-002</v>
      </c>
      <c r="I3" s="671">
        <v>5.8999999999999997e-002</v>
      </c>
      <c r="J3" s="671">
        <v>4.7e-002</v>
      </c>
      <c r="K3" s="671">
        <v>8.2000000000000003e-002</v>
      </c>
      <c r="L3" s="671">
        <v>8.2000000000000003e-002</v>
      </c>
      <c r="M3" s="671">
        <v>0.104</v>
      </c>
      <c r="N3" s="671">
        <v>0.10199999999999999</v>
      </c>
      <c r="O3" s="671">
        <v>0.10199999999999999</v>
      </c>
      <c r="P3" s="671">
        <v>0.111</v>
      </c>
      <c r="Q3" s="671">
        <v>8.3000000000000004e-002</v>
      </c>
      <c r="R3" s="671">
        <v>8.3000000000000004e-002</v>
      </c>
      <c r="S3" s="671">
        <v>8.3000000000000004e-002</v>
      </c>
      <c r="T3" s="671">
        <v>3.9e-002</v>
      </c>
      <c r="U3" s="671">
        <v>3.9e-002</v>
      </c>
      <c r="V3" s="671">
        <v>2.5999999999999999e-002</v>
      </c>
      <c r="W3" s="671">
        <v>2.5999999999999999e-002</v>
      </c>
      <c r="X3" s="671">
        <v>2.5999999999999999e-002</v>
      </c>
      <c r="Y3" s="671">
        <v>0.13700000000000001</v>
      </c>
      <c r="Z3" s="671">
        <v>5.8999999999999997e-002</v>
      </c>
      <c r="AB3" s="749">
        <v>1</v>
      </c>
      <c r="AC3" s="749">
        <v>1</v>
      </c>
      <c r="AD3" s="749" t="str">
        <f t="shared" ref="AD3:AD27" si="0">VLOOKUP(AB3,$B$3:$C$11,2)&amp;"から"&amp;VLOOKUP(AC3,$B$3:$C$11,2)</f>
        <v>処遇加算Ⅰから処遇加算Ⅰ</v>
      </c>
      <c r="AE3" s="750">
        <f t="shared" ref="AE3:BA3" si="1">(D$3-D$3)/D$3</f>
        <v>0</v>
      </c>
      <c r="AF3" s="750">
        <f t="shared" si="1"/>
        <v>0</v>
      </c>
      <c r="AG3" s="750">
        <f t="shared" si="1"/>
        <v>0</v>
      </c>
      <c r="AH3" s="750">
        <f t="shared" si="1"/>
        <v>0</v>
      </c>
      <c r="AI3" s="750">
        <f t="shared" si="1"/>
        <v>0</v>
      </c>
      <c r="AJ3" s="750">
        <f t="shared" si="1"/>
        <v>0</v>
      </c>
      <c r="AK3" s="750">
        <f t="shared" si="1"/>
        <v>0</v>
      </c>
      <c r="AL3" s="750">
        <f t="shared" si="1"/>
        <v>0</v>
      </c>
      <c r="AM3" s="750">
        <f t="shared" si="1"/>
        <v>0</v>
      </c>
      <c r="AN3" s="750">
        <f t="shared" si="1"/>
        <v>0</v>
      </c>
      <c r="AO3" s="750">
        <f t="shared" si="1"/>
        <v>0</v>
      </c>
      <c r="AP3" s="750">
        <f t="shared" si="1"/>
        <v>0</v>
      </c>
      <c r="AQ3" s="750">
        <f t="shared" si="1"/>
        <v>0</v>
      </c>
      <c r="AR3" s="750">
        <f t="shared" si="1"/>
        <v>0</v>
      </c>
      <c r="AS3" s="750">
        <f t="shared" si="1"/>
        <v>0</v>
      </c>
      <c r="AT3" s="750">
        <f t="shared" si="1"/>
        <v>0</v>
      </c>
      <c r="AU3" s="750">
        <f t="shared" si="1"/>
        <v>0</v>
      </c>
      <c r="AV3" s="750">
        <f t="shared" si="1"/>
        <v>0</v>
      </c>
      <c r="AW3" s="750">
        <f t="shared" si="1"/>
        <v>0</v>
      </c>
      <c r="AX3" s="750">
        <f t="shared" si="1"/>
        <v>0</v>
      </c>
      <c r="AY3" s="750">
        <f t="shared" si="1"/>
        <v>0</v>
      </c>
      <c r="AZ3" s="750">
        <f t="shared" si="1"/>
        <v>0</v>
      </c>
      <c r="BA3" s="750">
        <f t="shared" si="1"/>
        <v>0</v>
      </c>
    </row>
    <row r="4" spans="2:53" ht="24">
      <c r="B4" s="744">
        <v>2</v>
      </c>
      <c r="C4" s="745" t="s">
        <v>840</v>
      </c>
      <c r="D4" s="671">
        <v>0.1</v>
      </c>
      <c r="E4" s="671">
        <v>0.1</v>
      </c>
      <c r="F4" s="671">
        <v>0.1</v>
      </c>
      <c r="G4" s="671">
        <v>4.2000000000000003e-002</v>
      </c>
      <c r="H4" s="671">
        <v>4.2999999999999997e-002</v>
      </c>
      <c r="I4" s="671">
        <v>4.2999999999999997e-002</v>
      </c>
      <c r="J4" s="671">
        <v>3.4000000000000002e-002</v>
      </c>
      <c r="K4" s="671">
        <v>6.e-002</v>
      </c>
      <c r="L4" s="671">
        <v>6.e-002</v>
      </c>
      <c r="M4" s="671">
        <v>7.5999999999999998e-002</v>
      </c>
      <c r="N4" s="671">
        <v>7.3999999999999996e-002</v>
      </c>
      <c r="O4" s="671">
        <v>7.3999999999999996e-002</v>
      </c>
      <c r="P4" s="671">
        <v>8.1000000000000003e-002</v>
      </c>
      <c r="Q4" s="671">
        <v>6.e-002</v>
      </c>
      <c r="R4" s="671">
        <v>6.e-002</v>
      </c>
      <c r="S4" s="671">
        <v>6.e-002</v>
      </c>
      <c r="T4" s="671">
        <v>2.9000000000000001e-002</v>
      </c>
      <c r="U4" s="671">
        <v>2.9000000000000001e-002</v>
      </c>
      <c r="V4" s="671">
        <v>1.9e-002</v>
      </c>
      <c r="W4" s="671">
        <v>1.9e-002</v>
      </c>
      <c r="X4" s="671">
        <v>1.9e-002</v>
      </c>
      <c r="Y4" s="671">
        <v>0.1</v>
      </c>
      <c r="Z4" s="671">
        <v>4.2999999999999997e-002</v>
      </c>
      <c r="AB4" s="749">
        <v>1</v>
      </c>
      <c r="AC4" s="749">
        <v>2</v>
      </c>
      <c r="AD4" s="749" t="str">
        <f t="shared" si="0"/>
        <v>処遇加算Ⅰから処遇加算Ⅱ</v>
      </c>
      <c r="AE4" s="750">
        <f t="shared" ref="AE4:BA4" si="2">(D$4-D$3)/D$4</f>
        <v>-0.37</v>
      </c>
      <c r="AF4" s="750">
        <f t="shared" si="2"/>
        <v>-0.37</v>
      </c>
      <c r="AG4" s="750">
        <f t="shared" si="2"/>
        <v>-0.37</v>
      </c>
      <c r="AH4" s="750">
        <f t="shared" si="2"/>
        <v>-0.38095238095238099</v>
      </c>
      <c r="AI4" s="750">
        <f t="shared" si="2"/>
        <v>-0.372093023255814</v>
      </c>
      <c r="AJ4" s="750">
        <f t="shared" si="2"/>
        <v>-0.372093023255814</v>
      </c>
      <c r="AK4" s="750">
        <f t="shared" si="2"/>
        <v>-0.38235294117647051</v>
      </c>
      <c r="AL4" s="750">
        <f t="shared" si="2"/>
        <v>-0.36666666666666697</v>
      </c>
      <c r="AM4" s="750">
        <f t="shared" si="2"/>
        <v>-0.36666666666666697</v>
      </c>
      <c r="AN4" s="750">
        <f t="shared" si="2"/>
        <v>-0.36842105263157898</v>
      </c>
      <c r="AO4" s="750">
        <f t="shared" si="2"/>
        <v>-0.37837837837837834</v>
      </c>
      <c r="AP4" s="750">
        <f t="shared" si="2"/>
        <v>-0.37837837837837834</v>
      </c>
      <c r="AQ4" s="750">
        <f t="shared" si="2"/>
        <v>-0.37037037037037002</v>
      </c>
      <c r="AR4" s="750">
        <f t="shared" si="2"/>
        <v>-0.38333333333333303</v>
      </c>
      <c r="AS4" s="750">
        <f t="shared" si="2"/>
        <v>-0.38333333333333303</v>
      </c>
      <c r="AT4" s="750">
        <f t="shared" si="2"/>
        <v>-0.38333333333333303</v>
      </c>
      <c r="AU4" s="750">
        <f t="shared" si="2"/>
        <v>-0.34482758620689602</v>
      </c>
      <c r="AV4" s="750">
        <f t="shared" si="2"/>
        <v>-0.34482758620689602</v>
      </c>
      <c r="AW4" s="750">
        <f t="shared" si="2"/>
        <v>-0.36842105263157898</v>
      </c>
      <c r="AX4" s="750">
        <f t="shared" si="2"/>
        <v>-0.36842105263157898</v>
      </c>
      <c r="AY4" s="750">
        <f t="shared" si="2"/>
        <v>-0.36842105263157898</v>
      </c>
      <c r="AZ4" s="750">
        <f t="shared" si="2"/>
        <v>-0.37</v>
      </c>
      <c r="BA4" s="750">
        <f t="shared" si="2"/>
        <v>-0.372093023255814</v>
      </c>
    </row>
    <row r="5" spans="2:53" ht="24">
      <c r="B5" s="744">
        <v>3</v>
      </c>
      <c r="C5" s="745" t="s">
        <v>845</v>
      </c>
      <c r="D5" s="671">
        <v>5.5e-002</v>
      </c>
      <c r="E5" s="671">
        <v>5.5e-002</v>
      </c>
      <c r="F5" s="671">
        <v>5.5e-002</v>
      </c>
      <c r="G5" s="671">
        <v>2.3e-002</v>
      </c>
      <c r="H5" s="671">
        <v>2.3e-002</v>
      </c>
      <c r="I5" s="671">
        <v>2.3e-002</v>
      </c>
      <c r="J5" s="671">
        <v>1.9e-002</v>
      </c>
      <c r="K5" s="671">
        <v>3.3000000000000002e-002</v>
      </c>
      <c r="L5" s="671">
        <v>3.3000000000000002e-002</v>
      </c>
      <c r="M5" s="671">
        <v>4.2000000000000003e-002</v>
      </c>
      <c r="N5" s="671">
        <v>4.1000000000000002e-002</v>
      </c>
      <c r="O5" s="671">
        <v>4.1000000000000002e-002</v>
      </c>
      <c r="P5" s="671">
        <v>4.4999999999999998e-002</v>
      </c>
      <c r="Q5" s="671">
        <v>3.3000000000000002e-002</v>
      </c>
      <c r="R5" s="671">
        <v>3.3000000000000002e-002</v>
      </c>
      <c r="S5" s="671">
        <v>3.3000000000000002e-002</v>
      </c>
      <c r="T5" s="671">
        <v>1.6e-002</v>
      </c>
      <c r="U5" s="671">
        <v>1.6e-002</v>
      </c>
      <c r="V5" s="671">
        <v>1.e-002</v>
      </c>
      <c r="W5" s="671">
        <v>1.e-002</v>
      </c>
      <c r="X5" s="671">
        <v>1.e-002</v>
      </c>
      <c r="Y5" s="671">
        <v>5.5e-002</v>
      </c>
      <c r="Z5" s="671">
        <v>2.3e-002</v>
      </c>
      <c r="AB5" s="749">
        <v>1</v>
      </c>
      <c r="AC5" s="749">
        <v>3</v>
      </c>
      <c r="AD5" s="749" t="str">
        <f t="shared" si="0"/>
        <v>処遇加算Ⅰから処遇加算Ⅲ</v>
      </c>
      <c r="AE5" s="750">
        <f t="shared" ref="AE5:BA5" si="3">(D$5-D$3)/D$5</f>
        <v>-1.4909090909090901</v>
      </c>
      <c r="AF5" s="750">
        <f t="shared" si="3"/>
        <v>-1.4909090909090901</v>
      </c>
      <c r="AG5" s="750">
        <f t="shared" si="3"/>
        <v>-1.4909090909090901</v>
      </c>
      <c r="AH5" s="750">
        <f t="shared" si="3"/>
        <v>-1.52173913043478</v>
      </c>
      <c r="AI5" s="750">
        <f t="shared" si="3"/>
        <v>-1.5652173913043499</v>
      </c>
      <c r="AJ5" s="750">
        <f t="shared" si="3"/>
        <v>-1.5652173913043499</v>
      </c>
      <c r="AK5" s="750">
        <f t="shared" si="3"/>
        <v>-1.4736842105263199</v>
      </c>
      <c r="AL5" s="750">
        <f t="shared" si="3"/>
        <v>-1.4848484848484849</v>
      </c>
      <c r="AM5" s="750">
        <f t="shared" si="3"/>
        <v>-1.4848484848484849</v>
      </c>
      <c r="AN5" s="750">
        <f t="shared" si="3"/>
        <v>-1.47619047619048</v>
      </c>
      <c r="AO5" s="750">
        <f t="shared" si="3"/>
        <v>-1.48780487804878</v>
      </c>
      <c r="AP5" s="750">
        <f t="shared" si="3"/>
        <v>-1.48780487804878</v>
      </c>
      <c r="AQ5" s="750">
        <f t="shared" si="3"/>
        <v>-1.4666666666666699</v>
      </c>
      <c r="AR5" s="750">
        <f t="shared" si="3"/>
        <v>-1.51515151515152</v>
      </c>
      <c r="AS5" s="750">
        <f t="shared" si="3"/>
        <v>-1.51515151515152</v>
      </c>
      <c r="AT5" s="750">
        <f t="shared" si="3"/>
        <v>-1.51515151515152</v>
      </c>
      <c r="AU5" s="750">
        <f t="shared" si="3"/>
        <v>-1.4375</v>
      </c>
      <c r="AV5" s="750">
        <f t="shared" si="3"/>
        <v>-1.4375</v>
      </c>
      <c r="AW5" s="750">
        <f t="shared" si="3"/>
        <v>-1.6</v>
      </c>
      <c r="AX5" s="750">
        <f t="shared" si="3"/>
        <v>-1.6</v>
      </c>
      <c r="AY5" s="750">
        <f t="shared" si="3"/>
        <v>-1.6</v>
      </c>
      <c r="AZ5" s="750">
        <f t="shared" si="3"/>
        <v>-1.4909090909090901</v>
      </c>
      <c r="BA5" s="750">
        <f t="shared" si="3"/>
        <v>-1.5652173913043499</v>
      </c>
    </row>
    <row r="6" spans="2:53" ht="24">
      <c r="B6" s="744">
        <v>4</v>
      </c>
      <c r="C6" s="745" t="s">
        <v>848</v>
      </c>
      <c r="D6" s="671">
        <v>0</v>
      </c>
      <c r="E6" s="671">
        <v>0</v>
      </c>
      <c r="F6" s="671">
        <v>0</v>
      </c>
      <c r="G6" s="671">
        <v>0</v>
      </c>
      <c r="H6" s="671">
        <v>0</v>
      </c>
      <c r="I6" s="671">
        <v>0</v>
      </c>
      <c r="J6" s="671">
        <v>0</v>
      </c>
      <c r="K6" s="671">
        <v>0</v>
      </c>
      <c r="L6" s="671">
        <v>0</v>
      </c>
      <c r="M6" s="671">
        <v>0</v>
      </c>
      <c r="N6" s="671">
        <v>0</v>
      </c>
      <c r="O6" s="671">
        <v>0</v>
      </c>
      <c r="P6" s="671">
        <v>0</v>
      </c>
      <c r="Q6" s="671">
        <v>0</v>
      </c>
      <c r="R6" s="671">
        <v>0</v>
      </c>
      <c r="S6" s="671">
        <v>0</v>
      </c>
      <c r="T6" s="671">
        <v>0</v>
      </c>
      <c r="U6" s="671">
        <v>0</v>
      </c>
      <c r="V6" s="671">
        <v>0</v>
      </c>
      <c r="W6" s="671">
        <v>0</v>
      </c>
      <c r="X6" s="671">
        <v>0</v>
      </c>
      <c r="Y6" s="671">
        <v>0</v>
      </c>
      <c r="Z6" s="671">
        <v>0</v>
      </c>
      <c r="AB6" s="749">
        <v>2</v>
      </c>
      <c r="AC6" s="749">
        <v>1</v>
      </c>
      <c r="AD6" s="749" t="str">
        <f t="shared" si="0"/>
        <v>処遇加算Ⅱから処遇加算Ⅰ</v>
      </c>
      <c r="AE6" s="750">
        <f t="shared" ref="AE6:BA6" si="4">(D$3-D$4)/D$3</f>
        <v>0.27007299270072999</v>
      </c>
      <c r="AF6" s="750">
        <f t="shared" si="4"/>
        <v>0.27007299270072999</v>
      </c>
      <c r="AG6" s="750">
        <f t="shared" si="4"/>
        <v>0.27007299270072999</v>
      </c>
      <c r="AH6" s="750">
        <f t="shared" si="4"/>
        <v>0.27586206896551702</v>
      </c>
      <c r="AI6" s="750">
        <f t="shared" si="4"/>
        <v>0.27118644067796599</v>
      </c>
      <c r="AJ6" s="750">
        <f t="shared" si="4"/>
        <v>0.27118644067796599</v>
      </c>
      <c r="AK6" s="750">
        <f t="shared" si="4"/>
        <v>0.27659574468085102</v>
      </c>
      <c r="AL6" s="750">
        <f t="shared" si="4"/>
        <v>0.26829268292682901</v>
      </c>
      <c r="AM6" s="750">
        <f t="shared" si="4"/>
        <v>0.26829268292682901</v>
      </c>
      <c r="AN6" s="750">
        <f t="shared" si="4"/>
        <v>0.269230769230769</v>
      </c>
      <c r="AO6" s="750">
        <f t="shared" si="4"/>
        <v>0.27450980392156898</v>
      </c>
      <c r="AP6" s="750">
        <f t="shared" si="4"/>
        <v>0.27450980392156898</v>
      </c>
      <c r="AQ6" s="750">
        <f t="shared" si="4"/>
        <v>0.27027027027027001</v>
      </c>
      <c r="AR6" s="750">
        <f t="shared" si="4"/>
        <v>0.27710843373493999</v>
      </c>
      <c r="AS6" s="750">
        <f t="shared" si="4"/>
        <v>0.27710843373493999</v>
      </c>
      <c r="AT6" s="750">
        <f t="shared" si="4"/>
        <v>0.27710843373493999</v>
      </c>
      <c r="AU6" s="750">
        <f t="shared" si="4"/>
        <v>0.256410256410256</v>
      </c>
      <c r="AV6" s="750">
        <f t="shared" si="4"/>
        <v>0.256410256410256</v>
      </c>
      <c r="AW6" s="750">
        <f t="shared" si="4"/>
        <v>0.269230769230769</v>
      </c>
      <c r="AX6" s="750">
        <f t="shared" si="4"/>
        <v>0.269230769230769</v>
      </c>
      <c r="AY6" s="750">
        <f t="shared" si="4"/>
        <v>0.269230769230769</v>
      </c>
      <c r="AZ6" s="750">
        <f t="shared" si="4"/>
        <v>0.27007299270072999</v>
      </c>
      <c r="BA6" s="750">
        <f t="shared" si="4"/>
        <v>0.27118644067796599</v>
      </c>
    </row>
    <row r="7" spans="2:53" ht="24">
      <c r="B7" s="744">
        <v>5</v>
      </c>
      <c r="C7" s="745" t="s">
        <v>850</v>
      </c>
      <c r="D7" s="671">
        <v>6.3e-002</v>
      </c>
      <c r="E7" s="671">
        <v>6.3e-002</v>
      </c>
      <c r="F7" s="671">
        <v>6.3e-002</v>
      </c>
      <c r="G7" s="671">
        <v>2.1000000000000001e-002</v>
      </c>
      <c r="H7" s="671">
        <v>1.2e-002</v>
      </c>
      <c r="I7" s="671">
        <v>1.2e-002</v>
      </c>
      <c r="J7" s="671">
        <v>2.e-002</v>
      </c>
      <c r="K7" s="671">
        <v>1.7999999999999999e-002</v>
      </c>
      <c r="L7" s="671">
        <v>1.7999999999999999e-002</v>
      </c>
      <c r="M7" s="671">
        <v>3.1e-002</v>
      </c>
      <c r="N7" s="671">
        <v>1.4999999999999999e-002</v>
      </c>
      <c r="O7" s="671">
        <v>1.4999999999999999e-002</v>
      </c>
      <c r="P7" s="671">
        <v>3.1e-002</v>
      </c>
      <c r="Q7" s="671">
        <v>2.7e-002</v>
      </c>
      <c r="R7" s="671">
        <v>2.7e-002</v>
      </c>
      <c r="S7" s="671">
        <v>2.7e-002</v>
      </c>
      <c r="T7" s="671">
        <v>2.1000000000000001e-002</v>
      </c>
      <c r="U7" s="671">
        <v>2.1000000000000001e-002</v>
      </c>
      <c r="V7" s="671">
        <v>1.4999999999999999e-002</v>
      </c>
      <c r="W7" s="671">
        <v>1.4999999999999999e-002</v>
      </c>
      <c r="X7" s="671">
        <v>1.4999999999999999e-002</v>
      </c>
      <c r="Y7" s="671">
        <v>6.3e-002</v>
      </c>
      <c r="Z7" s="671">
        <v>1.2e-002</v>
      </c>
      <c r="AB7" s="749">
        <v>2</v>
      </c>
      <c r="AC7" s="749">
        <v>2</v>
      </c>
      <c r="AD7" s="749" t="str">
        <f t="shared" si="0"/>
        <v>処遇加算Ⅱから処遇加算Ⅱ</v>
      </c>
      <c r="AE7" s="750">
        <f t="shared" ref="AE7:BA7" si="5">(D$4-D$4)/D$4</f>
        <v>0</v>
      </c>
      <c r="AF7" s="750">
        <f t="shared" si="5"/>
        <v>0</v>
      </c>
      <c r="AG7" s="750">
        <f t="shared" si="5"/>
        <v>0</v>
      </c>
      <c r="AH7" s="750">
        <f t="shared" si="5"/>
        <v>0</v>
      </c>
      <c r="AI7" s="750">
        <f t="shared" si="5"/>
        <v>0</v>
      </c>
      <c r="AJ7" s="750">
        <f t="shared" si="5"/>
        <v>0</v>
      </c>
      <c r="AK7" s="750">
        <f t="shared" si="5"/>
        <v>0</v>
      </c>
      <c r="AL7" s="750">
        <f t="shared" si="5"/>
        <v>0</v>
      </c>
      <c r="AM7" s="750">
        <f t="shared" si="5"/>
        <v>0</v>
      </c>
      <c r="AN7" s="750">
        <f t="shared" si="5"/>
        <v>0</v>
      </c>
      <c r="AO7" s="750">
        <f t="shared" si="5"/>
        <v>0</v>
      </c>
      <c r="AP7" s="750">
        <f t="shared" si="5"/>
        <v>0</v>
      </c>
      <c r="AQ7" s="750">
        <f t="shared" si="5"/>
        <v>0</v>
      </c>
      <c r="AR7" s="750">
        <f t="shared" si="5"/>
        <v>0</v>
      </c>
      <c r="AS7" s="750">
        <f t="shared" si="5"/>
        <v>0</v>
      </c>
      <c r="AT7" s="750">
        <f t="shared" si="5"/>
        <v>0</v>
      </c>
      <c r="AU7" s="750">
        <f t="shared" si="5"/>
        <v>0</v>
      </c>
      <c r="AV7" s="750">
        <f t="shared" si="5"/>
        <v>0</v>
      </c>
      <c r="AW7" s="750">
        <f t="shared" si="5"/>
        <v>0</v>
      </c>
      <c r="AX7" s="750">
        <f t="shared" si="5"/>
        <v>0</v>
      </c>
      <c r="AY7" s="750">
        <f t="shared" si="5"/>
        <v>0</v>
      </c>
      <c r="AZ7" s="750">
        <f t="shared" si="5"/>
        <v>0</v>
      </c>
      <c r="BA7" s="750">
        <f t="shared" si="5"/>
        <v>0</v>
      </c>
    </row>
    <row r="8" spans="2:53" ht="24">
      <c r="B8" s="744">
        <v>6</v>
      </c>
      <c r="C8" s="745" t="s">
        <v>851</v>
      </c>
      <c r="D8" s="671">
        <v>4.2000000000000003e-002</v>
      </c>
      <c r="E8" s="671">
        <v>4.2000000000000003e-002</v>
      </c>
      <c r="F8" s="671">
        <v>4.2000000000000003e-002</v>
      </c>
      <c r="G8" s="671">
        <v>1.4999999999999999e-002</v>
      </c>
      <c r="H8" s="671">
        <v>1.e-002</v>
      </c>
      <c r="I8" s="671">
        <v>1.e-002</v>
      </c>
      <c r="J8" s="671">
        <v>1.7000000000000001e-002</v>
      </c>
      <c r="K8" s="671">
        <v>1.2e-002</v>
      </c>
      <c r="L8" s="671">
        <v>1.2e-002</v>
      </c>
      <c r="M8" s="671">
        <v>2.4e-002</v>
      </c>
      <c r="N8" s="671">
        <v>1.2e-002</v>
      </c>
      <c r="O8" s="671">
        <v>1.2e-002</v>
      </c>
      <c r="P8" s="671">
        <v>2.3e-002</v>
      </c>
      <c r="Q8" s="671">
        <v>2.3e-002</v>
      </c>
      <c r="R8" s="671">
        <v>2.3e-002</v>
      </c>
      <c r="S8" s="671">
        <v>2.3e-002</v>
      </c>
      <c r="T8" s="671">
        <v>1.7000000000000001e-002</v>
      </c>
      <c r="U8" s="671">
        <v>1.7000000000000001e-002</v>
      </c>
      <c r="V8" s="671">
        <v>1.0999999999999999e-002</v>
      </c>
      <c r="W8" s="671">
        <v>1.0999999999999999e-002</v>
      </c>
      <c r="X8" s="671">
        <v>1.0999999999999999e-002</v>
      </c>
      <c r="Y8" s="671">
        <v>4.2000000000000003e-002</v>
      </c>
      <c r="Z8" s="671">
        <v>1.e-002</v>
      </c>
      <c r="AB8" s="749">
        <v>2</v>
      </c>
      <c r="AC8" s="749">
        <v>3</v>
      </c>
      <c r="AD8" s="749" t="str">
        <f t="shared" si="0"/>
        <v>処遇加算Ⅱから処遇加算Ⅲ</v>
      </c>
      <c r="AE8" s="750">
        <f t="shared" ref="AE8:BA8" si="6">(D$5-D$4)/D$5</f>
        <v>-0.81818181818181801</v>
      </c>
      <c r="AF8" s="750">
        <f t="shared" si="6"/>
        <v>-0.81818181818181801</v>
      </c>
      <c r="AG8" s="750">
        <f t="shared" si="6"/>
        <v>-0.81818181818181801</v>
      </c>
      <c r="AH8" s="750">
        <f t="shared" si="6"/>
        <v>-0.82608695652173902</v>
      </c>
      <c r="AI8" s="750">
        <f t="shared" si="6"/>
        <v>-0.86956521739130399</v>
      </c>
      <c r="AJ8" s="750">
        <f t="shared" si="6"/>
        <v>-0.86956521739130399</v>
      </c>
      <c r="AK8" s="750">
        <f t="shared" si="6"/>
        <v>-0.78947368421052599</v>
      </c>
      <c r="AL8" s="750">
        <f t="shared" si="6"/>
        <v>-0.81818181818181801</v>
      </c>
      <c r="AM8" s="750">
        <f t="shared" si="6"/>
        <v>-0.81818181818181801</v>
      </c>
      <c r="AN8" s="750">
        <f t="shared" si="6"/>
        <v>-0.80952380952380898</v>
      </c>
      <c r="AO8" s="750">
        <f t="shared" si="6"/>
        <v>-0.80487804878048763</v>
      </c>
      <c r="AP8" s="750">
        <f t="shared" si="6"/>
        <v>-0.80487804878048763</v>
      </c>
      <c r="AQ8" s="750">
        <f t="shared" si="6"/>
        <v>-0.8</v>
      </c>
      <c r="AR8" s="750">
        <f t="shared" si="6"/>
        <v>-0.81818181818181801</v>
      </c>
      <c r="AS8" s="750">
        <f t="shared" si="6"/>
        <v>-0.81818181818181801</v>
      </c>
      <c r="AT8" s="750">
        <f t="shared" si="6"/>
        <v>-0.81818181818181801</v>
      </c>
      <c r="AU8" s="750">
        <f t="shared" si="6"/>
        <v>-0.8125</v>
      </c>
      <c r="AV8" s="750">
        <f t="shared" si="6"/>
        <v>-0.8125</v>
      </c>
      <c r="AW8" s="750">
        <f t="shared" si="6"/>
        <v>-0.9</v>
      </c>
      <c r="AX8" s="750">
        <f t="shared" si="6"/>
        <v>-0.9</v>
      </c>
      <c r="AY8" s="750">
        <f t="shared" si="6"/>
        <v>-0.9</v>
      </c>
      <c r="AZ8" s="750">
        <f t="shared" si="6"/>
        <v>-0.81818181818181801</v>
      </c>
      <c r="BA8" s="750">
        <f t="shared" si="6"/>
        <v>-0.86956521739130399</v>
      </c>
    </row>
    <row r="9" spans="2:53" ht="24">
      <c r="B9" s="744">
        <v>7</v>
      </c>
      <c r="C9" s="745" t="s">
        <v>856</v>
      </c>
      <c r="D9" s="671">
        <v>0</v>
      </c>
      <c r="E9" s="671">
        <v>0</v>
      </c>
      <c r="F9" s="671">
        <v>0</v>
      </c>
      <c r="G9" s="671">
        <v>0</v>
      </c>
      <c r="H9" s="671">
        <v>0</v>
      </c>
      <c r="I9" s="671">
        <v>0</v>
      </c>
      <c r="J9" s="671">
        <v>0</v>
      </c>
      <c r="K9" s="671">
        <v>0</v>
      </c>
      <c r="L9" s="671">
        <v>0</v>
      </c>
      <c r="M9" s="671">
        <v>0</v>
      </c>
      <c r="N9" s="671">
        <v>0</v>
      </c>
      <c r="O9" s="671">
        <v>0</v>
      </c>
      <c r="P9" s="671">
        <v>0</v>
      </c>
      <c r="Q9" s="671">
        <v>0</v>
      </c>
      <c r="R9" s="671">
        <v>0</v>
      </c>
      <c r="S9" s="671">
        <v>0</v>
      </c>
      <c r="T9" s="671">
        <v>0</v>
      </c>
      <c r="U9" s="671">
        <v>0</v>
      </c>
      <c r="V9" s="671">
        <v>0</v>
      </c>
      <c r="W9" s="671">
        <v>0</v>
      </c>
      <c r="X9" s="671">
        <v>0</v>
      </c>
      <c r="Y9" s="671">
        <v>0</v>
      </c>
      <c r="Z9" s="671">
        <v>0</v>
      </c>
      <c r="AB9" s="749">
        <v>3</v>
      </c>
      <c r="AC9" s="749">
        <v>1</v>
      </c>
      <c r="AD9" s="749" t="str">
        <f t="shared" si="0"/>
        <v>処遇加算Ⅲから処遇加算Ⅰ</v>
      </c>
      <c r="AE9" s="750">
        <f t="shared" ref="AE9:BA9" si="7">(D$3-D$5)/D$3</f>
        <v>0.59854014598540195</v>
      </c>
      <c r="AF9" s="750">
        <f t="shared" si="7"/>
        <v>0.59854014598540195</v>
      </c>
      <c r="AG9" s="750">
        <f t="shared" si="7"/>
        <v>0.59854014598540195</v>
      </c>
      <c r="AH9" s="750">
        <f t="shared" si="7"/>
        <v>0.60344827586206895</v>
      </c>
      <c r="AI9" s="750">
        <f t="shared" si="7"/>
        <v>0.61016949152542399</v>
      </c>
      <c r="AJ9" s="750">
        <f t="shared" si="7"/>
        <v>0.61016949152542399</v>
      </c>
      <c r="AK9" s="750">
        <f t="shared" si="7"/>
        <v>0.59574468085106402</v>
      </c>
      <c r="AL9" s="750">
        <f t="shared" si="7"/>
        <v>0.59756097560975596</v>
      </c>
      <c r="AM9" s="750">
        <f t="shared" si="7"/>
        <v>0.59756097560975596</v>
      </c>
      <c r="AN9" s="750">
        <f t="shared" si="7"/>
        <v>0.59615384615384603</v>
      </c>
      <c r="AO9" s="750">
        <f t="shared" si="7"/>
        <v>0.59803921568627405</v>
      </c>
      <c r="AP9" s="750">
        <f t="shared" si="7"/>
        <v>0.59803921568627405</v>
      </c>
      <c r="AQ9" s="750">
        <f t="shared" si="7"/>
        <v>0.59459459459459496</v>
      </c>
      <c r="AR9" s="750">
        <f t="shared" si="7"/>
        <v>0.60240963855421703</v>
      </c>
      <c r="AS9" s="750">
        <f t="shared" si="7"/>
        <v>0.60240963855421703</v>
      </c>
      <c r="AT9" s="750">
        <f t="shared" si="7"/>
        <v>0.60240963855421703</v>
      </c>
      <c r="AU9" s="750">
        <f t="shared" si="7"/>
        <v>0.58974358974358998</v>
      </c>
      <c r="AV9" s="750">
        <f t="shared" si="7"/>
        <v>0.58974358974358998</v>
      </c>
      <c r="AW9" s="750">
        <f t="shared" si="7"/>
        <v>0.61538461538461497</v>
      </c>
      <c r="AX9" s="750">
        <f t="shared" si="7"/>
        <v>0.61538461538461497</v>
      </c>
      <c r="AY9" s="750">
        <f t="shared" si="7"/>
        <v>0.61538461538461497</v>
      </c>
      <c r="AZ9" s="750">
        <f t="shared" si="7"/>
        <v>0.59854014598540195</v>
      </c>
      <c r="BA9" s="750">
        <f t="shared" si="7"/>
        <v>0.61016949152542399</v>
      </c>
    </row>
    <row r="10" spans="2:53" ht="24">
      <c r="B10" s="744">
        <v>8</v>
      </c>
      <c r="C10" s="746" t="s">
        <v>273</v>
      </c>
      <c r="D10" s="671">
        <v>2.4e-002</v>
      </c>
      <c r="E10" s="671">
        <v>2.4e-002</v>
      </c>
      <c r="F10" s="671">
        <v>2.4e-002</v>
      </c>
      <c r="G10" s="671">
        <v>1.0999999999999999e-002</v>
      </c>
      <c r="H10" s="671">
        <v>1.0999999999999999e-002</v>
      </c>
      <c r="I10" s="671">
        <v>1.0999999999999999e-002</v>
      </c>
      <c r="J10" s="671">
        <v>1.e-002</v>
      </c>
      <c r="K10" s="671">
        <v>1.4999999999999999e-002</v>
      </c>
      <c r="L10" s="671">
        <v>1.4999999999999999e-002</v>
      </c>
      <c r="M10" s="671">
        <v>2.3e-002</v>
      </c>
      <c r="N10" s="671">
        <v>1.7000000000000001e-002</v>
      </c>
      <c r="O10" s="671">
        <v>1.7000000000000001e-002</v>
      </c>
      <c r="P10" s="671">
        <v>2.3e-002</v>
      </c>
      <c r="Q10" s="671">
        <v>1.6e-002</v>
      </c>
      <c r="R10" s="671">
        <v>1.6e-002</v>
      </c>
      <c r="S10" s="671">
        <v>1.6e-002</v>
      </c>
      <c r="T10" s="671">
        <v>8.0000000000000002e-003</v>
      </c>
      <c r="U10" s="671">
        <v>8.0000000000000002e-003</v>
      </c>
      <c r="V10" s="671">
        <v>5.0000000000000001e-003</v>
      </c>
      <c r="W10" s="671">
        <v>5.0000000000000001e-003</v>
      </c>
      <c r="X10" s="671">
        <v>5.0000000000000001e-003</v>
      </c>
      <c r="Y10" s="671">
        <v>2.4e-002</v>
      </c>
      <c r="Z10" s="671">
        <v>1.0999999999999999e-002</v>
      </c>
      <c r="AB10" s="749">
        <v>3</v>
      </c>
      <c r="AC10" s="749">
        <v>2</v>
      </c>
      <c r="AD10" s="749" t="str">
        <f t="shared" si="0"/>
        <v>処遇加算Ⅲから処遇加算Ⅱ</v>
      </c>
      <c r="AE10" s="750">
        <f t="shared" ref="AE10:BA10" si="8">(D$4-D$5)/D$4</f>
        <v>0.45</v>
      </c>
      <c r="AF10" s="750">
        <f t="shared" si="8"/>
        <v>0.45</v>
      </c>
      <c r="AG10" s="750">
        <f t="shared" si="8"/>
        <v>0.45</v>
      </c>
      <c r="AH10" s="750">
        <f t="shared" si="8"/>
        <v>0.452380952380952</v>
      </c>
      <c r="AI10" s="750">
        <f t="shared" si="8"/>
        <v>0.46511627906976699</v>
      </c>
      <c r="AJ10" s="750">
        <f t="shared" si="8"/>
        <v>0.46511627906976699</v>
      </c>
      <c r="AK10" s="750">
        <f t="shared" si="8"/>
        <v>0.441176470588235</v>
      </c>
      <c r="AL10" s="750">
        <f t="shared" si="8"/>
        <v>0.45</v>
      </c>
      <c r="AM10" s="750">
        <f t="shared" si="8"/>
        <v>0.45</v>
      </c>
      <c r="AN10" s="750">
        <f t="shared" si="8"/>
        <v>0.44736842105263203</v>
      </c>
      <c r="AO10" s="750">
        <f t="shared" si="8"/>
        <v>0.445945945945946</v>
      </c>
      <c r="AP10" s="750">
        <f t="shared" si="8"/>
        <v>0.445945945945946</v>
      </c>
      <c r="AQ10" s="750">
        <f t="shared" si="8"/>
        <v>0.44444444444444398</v>
      </c>
      <c r="AR10" s="750">
        <f t="shared" si="8"/>
        <v>0.45</v>
      </c>
      <c r="AS10" s="750">
        <f t="shared" si="8"/>
        <v>0.45</v>
      </c>
      <c r="AT10" s="750">
        <f t="shared" si="8"/>
        <v>0.45</v>
      </c>
      <c r="AU10" s="750">
        <f t="shared" si="8"/>
        <v>0.44827586206896602</v>
      </c>
      <c r="AV10" s="750">
        <f t="shared" si="8"/>
        <v>0.44827586206896602</v>
      </c>
      <c r="AW10" s="750">
        <f t="shared" si="8"/>
        <v>0.47368421052631599</v>
      </c>
      <c r="AX10" s="750">
        <f t="shared" si="8"/>
        <v>0.47368421052631599</v>
      </c>
      <c r="AY10" s="750">
        <f t="shared" si="8"/>
        <v>0.47368421052631599</v>
      </c>
      <c r="AZ10" s="750">
        <f t="shared" si="8"/>
        <v>0.45</v>
      </c>
      <c r="BA10" s="750">
        <f t="shared" si="8"/>
        <v>0.46511627906976699</v>
      </c>
    </row>
    <row r="11" spans="2:53" ht="24">
      <c r="B11" s="744">
        <v>9</v>
      </c>
      <c r="C11" s="745" t="s">
        <v>864</v>
      </c>
      <c r="D11" s="671">
        <v>0</v>
      </c>
      <c r="E11" s="671">
        <v>0</v>
      </c>
      <c r="F11" s="671">
        <v>0</v>
      </c>
      <c r="G11" s="671">
        <v>0</v>
      </c>
      <c r="H11" s="671">
        <v>0</v>
      </c>
      <c r="I11" s="671">
        <v>0</v>
      </c>
      <c r="J11" s="671">
        <v>0</v>
      </c>
      <c r="K11" s="671">
        <v>0</v>
      </c>
      <c r="L11" s="671">
        <v>0</v>
      </c>
      <c r="M11" s="671">
        <v>0</v>
      </c>
      <c r="N11" s="671">
        <v>0</v>
      </c>
      <c r="O11" s="671">
        <v>0</v>
      </c>
      <c r="P11" s="671">
        <v>0</v>
      </c>
      <c r="Q11" s="671">
        <v>0</v>
      </c>
      <c r="R11" s="671">
        <v>0</v>
      </c>
      <c r="S11" s="671">
        <v>0</v>
      </c>
      <c r="T11" s="671">
        <v>0</v>
      </c>
      <c r="U11" s="671">
        <v>0</v>
      </c>
      <c r="V11" s="671">
        <v>0</v>
      </c>
      <c r="W11" s="671">
        <v>0</v>
      </c>
      <c r="X11" s="671">
        <v>0</v>
      </c>
      <c r="Y11" s="671">
        <v>0</v>
      </c>
      <c r="Z11" s="671">
        <v>0</v>
      </c>
      <c r="AB11" s="749">
        <v>3</v>
      </c>
      <c r="AC11" s="749">
        <v>3</v>
      </c>
      <c r="AD11" s="749" t="str">
        <f t="shared" si="0"/>
        <v>処遇加算Ⅲから処遇加算Ⅲ</v>
      </c>
      <c r="AE11" s="750">
        <f t="shared" ref="AE11:BA11" si="9">(D$5-D$5)/D$5</f>
        <v>0</v>
      </c>
      <c r="AF11" s="750">
        <f t="shared" si="9"/>
        <v>0</v>
      </c>
      <c r="AG11" s="750">
        <f t="shared" si="9"/>
        <v>0</v>
      </c>
      <c r="AH11" s="750">
        <f t="shared" si="9"/>
        <v>0</v>
      </c>
      <c r="AI11" s="750">
        <f t="shared" si="9"/>
        <v>0</v>
      </c>
      <c r="AJ11" s="750">
        <f t="shared" si="9"/>
        <v>0</v>
      </c>
      <c r="AK11" s="750">
        <f t="shared" si="9"/>
        <v>0</v>
      </c>
      <c r="AL11" s="750">
        <f t="shared" si="9"/>
        <v>0</v>
      </c>
      <c r="AM11" s="750">
        <f t="shared" si="9"/>
        <v>0</v>
      </c>
      <c r="AN11" s="750">
        <f t="shared" si="9"/>
        <v>0</v>
      </c>
      <c r="AO11" s="750">
        <f t="shared" si="9"/>
        <v>0</v>
      </c>
      <c r="AP11" s="750">
        <f t="shared" si="9"/>
        <v>0</v>
      </c>
      <c r="AQ11" s="750">
        <f t="shared" si="9"/>
        <v>0</v>
      </c>
      <c r="AR11" s="750">
        <f t="shared" si="9"/>
        <v>0</v>
      </c>
      <c r="AS11" s="750">
        <f t="shared" si="9"/>
        <v>0</v>
      </c>
      <c r="AT11" s="750">
        <f t="shared" si="9"/>
        <v>0</v>
      </c>
      <c r="AU11" s="750">
        <f t="shared" si="9"/>
        <v>0</v>
      </c>
      <c r="AV11" s="750">
        <f t="shared" si="9"/>
        <v>0</v>
      </c>
      <c r="AW11" s="750">
        <f t="shared" si="9"/>
        <v>0</v>
      </c>
      <c r="AX11" s="750">
        <f t="shared" si="9"/>
        <v>0</v>
      </c>
      <c r="AY11" s="750">
        <f t="shared" si="9"/>
        <v>0</v>
      </c>
      <c r="AZ11" s="750">
        <f t="shared" si="9"/>
        <v>0</v>
      </c>
      <c r="BA11" s="750">
        <f t="shared" si="9"/>
        <v>0</v>
      </c>
    </row>
    <row r="12" spans="2:53" ht="24">
      <c r="AB12" s="749">
        <v>4</v>
      </c>
      <c r="AC12" s="749">
        <v>1</v>
      </c>
      <c r="AD12" s="749" t="str">
        <f t="shared" si="0"/>
        <v>処遇加算なしから処遇加算Ⅰ</v>
      </c>
      <c r="AE12" s="750">
        <f t="shared" ref="AE12:BA12" si="10">(D$3-D$6)/D$3</f>
        <v>1</v>
      </c>
      <c r="AF12" s="750">
        <f t="shared" si="10"/>
        <v>1</v>
      </c>
      <c r="AG12" s="750">
        <f t="shared" si="10"/>
        <v>1</v>
      </c>
      <c r="AH12" s="750">
        <f t="shared" si="10"/>
        <v>1</v>
      </c>
      <c r="AI12" s="750">
        <f t="shared" si="10"/>
        <v>1</v>
      </c>
      <c r="AJ12" s="750">
        <f t="shared" si="10"/>
        <v>1</v>
      </c>
      <c r="AK12" s="750">
        <f t="shared" si="10"/>
        <v>1</v>
      </c>
      <c r="AL12" s="750">
        <f t="shared" si="10"/>
        <v>1</v>
      </c>
      <c r="AM12" s="750">
        <f t="shared" si="10"/>
        <v>1</v>
      </c>
      <c r="AN12" s="750">
        <f t="shared" si="10"/>
        <v>1</v>
      </c>
      <c r="AO12" s="750">
        <f t="shared" si="10"/>
        <v>1</v>
      </c>
      <c r="AP12" s="750">
        <f t="shared" si="10"/>
        <v>1</v>
      </c>
      <c r="AQ12" s="750">
        <f t="shared" si="10"/>
        <v>1</v>
      </c>
      <c r="AR12" s="750">
        <f t="shared" si="10"/>
        <v>1</v>
      </c>
      <c r="AS12" s="750">
        <f t="shared" si="10"/>
        <v>1</v>
      </c>
      <c r="AT12" s="750">
        <f t="shared" si="10"/>
        <v>1</v>
      </c>
      <c r="AU12" s="750">
        <f t="shared" si="10"/>
        <v>1</v>
      </c>
      <c r="AV12" s="750">
        <f t="shared" si="10"/>
        <v>1</v>
      </c>
      <c r="AW12" s="750">
        <f t="shared" si="10"/>
        <v>1</v>
      </c>
      <c r="AX12" s="750">
        <f t="shared" si="10"/>
        <v>1</v>
      </c>
      <c r="AY12" s="750">
        <f t="shared" si="10"/>
        <v>1</v>
      </c>
      <c r="AZ12" s="750">
        <f t="shared" si="10"/>
        <v>1</v>
      </c>
      <c r="BA12" s="750">
        <f t="shared" si="10"/>
        <v>1</v>
      </c>
    </row>
    <row r="13" spans="2:53" ht="24">
      <c r="AB13" s="749">
        <v>4</v>
      </c>
      <c r="AC13" s="749">
        <v>2</v>
      </c>
      <c r="AD13" s="749" t="str">
        <f t="shared" si="0"/>
        <v>処遇加算なしから処遇加算Ⅱ</v>
      </c>
      <c r="AE13" s="750">
        <f t="shared" ref="AE13:BA13" si="11">(D$4-D$6)/D$4</f>
        <v>1</v>
      </c>
      <c r="AF13" s="750">
        <f t="shared" si="11"/>
        <v>1</v>
      </c>
      <c r="AG13" s="750">
        <f t="shared" si="11"/>
        <v>1</v>
      </c>
      <c r="AH13" s="750">
        <f t="shared" si="11"/>
        <v>1</v>
      </c>
      <c r="AI13" s="750">
        <f t="shared" si="11"/>
        <v>1</v>
      </c>
      <c r="AJ13" s="750">
        <f t="shared" si="11"/>
        <v>1</v>
      </c>
      <c r="AK13" s="750">
        <f t="shared" si="11"/>
        <v>1</v>
      </c>
      <c r="AL13" s="750">
        <f t="shared" si="11"/>
        <v>1</v>
      </c>
      <c r="AM13" s="750">
        <f t="shared" si="11"/>
        <v>1</v>
      </c>
      <c r="AN13" s="750">
        <f t="shared" si="11"/>
        <v>1</v>
      </c>
      <c r="AO13" s="750">
        <f t="shared" si="11"/>
        <v>1</v>
      </c>
      <c r="AP13" s="750">
        <f t="shared" si="11"/>
        <v>1</v>
      </c>
      <c r="AQ13" s="750">
        <f t="shared" si="11"/>
        <v>1</v>
      </c>
      <c r="AR13" s="750">
        <f t="shared" si="11"/>
        <v>1</v>
      </c>
      <c r="AS13" s="750">
        <f t="shared" si="11"/>
        <v>1</v>
      </c>
      <c r="AT13" s="750">
        <f t="shared" si="11"/>
        <v>1</v>
      </c>
      <c r="AU13" s="750">
        <f t="shared" si="11"/>
        <v>1</v>
      </c>
      <c r="AV13" s="750">
        <f t="shared" si="11"/>
        <v>1</v>
      </c>
      <c r="AW13" s="750">
        <f t="shared" si="11"/>
        <v>1</v>
      </c>
      <c r="AX13" s="750">
        <f t="shared" si="11"/>
        <v>1</v>
      </c>
      <c r="AY13" s="750">
        <f t="shared" si="11"/>
        <v>1</v>
      </c>
      <c r="AZ13" s="750">
        <f t="shared" si="11"/>
        <v>1</v>
      </c>
      <c r="BA13" s="750">
        <f t="shared" si="11"/>
        <v>1</v>
      </c>
    </row>
    <row r="14" spans="2:53" ht="24">
      <c r="AB14" s="749">
        <v>4</v>
      </c>
      <c r="AC14" s="749">
        <v>3</v>
      </c>
      <c r="AD14" s="749" t="str">
        <f t="shared" si="0"/>
        <v>処遇加算なしから処遇加算Ⅲ</v>
      </c>
      <c r="AE14" s="750">
        <f t="shared" ref="AE14:BA14" si="12">(D$5-D$6)/D$5</f>
        <v>1</v>
      </c>
      <c r="AF14" s="750">
        <f t="shared" si="12"/>
        <v>1</v>
      </c>
      <c r="AG14" s="750">
        <f t="shared" si="12"/>
        <v>1</v>
      </c>
      <c r="AH14" s="750">
        <f t="shared" si="12"/>
        <v>1</v>
      </c>
      <c r="AI14" s="750">
        <f t="shared" si="12"/>
        <v>1</v>
      </c>
      <c r="AJ14" s="750">
        <f t="shared" si="12"/>
        <v>1</v>
      </c>
      <c r="AK14" s="750">
        <f t="shared" si="12"/>
        <v>1</v>
      </c>
      <c r="AL14" s="750">
        <f t="shared" si="12"/>
        <v>1</v>
      </c>
      <c r="AM14" s="750">
        <f t="shared" si="12"/>
        <v>1</v>
      </c>
      <c r="AN14" s="750">
        <f t="shared" si="12"/>
        <v>1</v>
      </c>
      <c r="AO14" s="750">
        <f t="shared" si="12"/>
        <v>1</v>
      </c>
      <c r="AP14" s="750">
        <f t="shared" si="12"/>
        <v>1</v>
      </c>
      <c r="AQ14" s="750">
        <f t="shared" si="12"/>
        <v>1</v>
      </c>
      <c r="AR14" s="750">
        <f t="shared" si="12"/>
        <v>1</v>
      </c>
      <c r="AS14" s="750">
        <f t="shared" si="12"/>
        <v>1</v>
      </c>
      <c r="AT14" s="750">
        <f t="shared" si="12"/>
        <v>1</v>
      </c>
      <c r="AU14" s="750">
        <f t="shared" si="12"/>
        <v>1</v>
      </c>
      <c r="AV14" s="750">
        <f t="shared" si="12"/>
        <v>1</v>
      </c>
      <c r="AW14" s="750">
        <f t="shared" si="12"/>
        <v>1</v>
      </c>
      <c r="AX14" s="750">
        <f t="shared" si="12"/>
        <v>1</v>
      </c>
      <c r="AY14" s="750">
        <f t="shared" si="12"/>
        <v>1</v>
      </c>
      <c r="AZ14" s="750">
        <f t="shared" si="12"/>
        <v>1</v>
      </c>
      <c r="BA14" s="750">
        <f t="shared" si="12"/>
        <v>1</v>
      </c>
    </row>
    <row r="15" spans="2:53" ht="24">
      <c r="AB15" s="749">
        <v>5</v>
      </c>
      <c r="AC15" s="749">
        <v>5</v>
      </c>
      <c r="AD15" s="749" t="str">
        <f t="shared" si="0"/>
        <v>特定加算Ⅰから特定加算Ⅰ</v>
      </c>
      <c r="AE15" s="750">
        <f t="shared" ref="AE15:BA15" si="13">(D$7-D$7)/D$7</f>
        <v>0</v>
      </c>
      <c r="AF15" s="750">
        <f t="shared" si="13"/>
        <v>0</v>
      </c>
      <c r="AG15" s="750">
        <f t="shared" si="13"/>
        <v>0</v>
      </c>
      <c r="AH15" s="750">
        <f t="shared" si="13"/>
        <v>0</v>
      </c>
      <c r="AI15" s="750">
        <f t="shared" si="13"/>
        <v>0</v>
      </c>
      <c r="AJ15" s="750">
        <f t="shared" si="13"/>
        <v>0</v>
      </c>
      <c r="AK15" s="750">
        <f t="shared" si="13"/>
        <v>0</v>
      </c>
      <c r="AL15" s="750">
        <f t="shared" si="13"/>
        <v>0</v>
      </c>
      <c r="AM15" s="750">
        <f t="shared" si="13"/>
        <v>0</v>
      </c>
      <c r="AN15" s="750">
        <f t="shared" si="13"/>
        <v>0</v>
      </c>
      <c r="AO15" s="750">
        <f t="shared" si="13"/>
        <v>0</v>
      </c>
      <c r="AP15" s="750">
        <f t="shared" si="13"/>
        <v>0</v>
      </c>
      <c r="AQ15" s="750">
        <f t="shared" si="13"/>
        <v>0</v>
      </c>
      <c r="AR15" s="750">
        <f t="shared" si="13"/>
        <v>0</v>
      </c>
      <c r="AS15" s="750">
        <f t="shared" si="13"/>
        <v>0</v>
      </c>
      <c r="AT15" s="750">
        <f t="shared" si="13"/>
        <v>0</v>
      </c>
      <c r="AU15" s="750">
        <f t="shared" si="13"/>
        <v>0</v>
      </c>
      <c r="AV15" s="750">
        <f t="shared" si="13"/>
        <v>0</v>
      </c>
      <c r="AW15" s="750">
        <f t="shared" si="13"/>
        <v>0</v>
      </c>
      <c r="AX15" s="750">
        <f t="shared" si="13"/>
        <v>0</v>
      </c>
      <c r="AY15" s="750">
        <f t="shared" si="13"/>
        <v>0</v>
      </c>
      <c r="AZ15" s="750">
        <f t="shared" si="13"/>
        <v>0</v>
      </c>
      <c r="BA15" s="750">
        <f t="shared" si="13"/>
        <v>0</v>
      </c>
    </row>
    <row r="16" spans="2:53" ht="24">
      <c r="AB16" s="749">
        <v>5</v>
      </c>
      <c r="AC16" s="749">
        <v>6</v>
      </c>
      <c r="AD16" s="749" t="str">
        <f t="shared" si="0"/>
        <v>特定加算Ⅰから特定加算Ⅱ</v>
      </c>
      <c r="AE16" s="750">
        <f t="shared" ref="AE16:BA16" si="14">(D$8-D$7)/D$8</f>
        <v>-0.5</v>
      </c>
      <c r="AF16" s="750">
        <f t="shared" si="14"/>
        <v>-0.5</v>
      </c>
      <c r="AG16" s="750">
        <f t="shared" si="14"/>
        <v>-0.5</v>
      </c>
      <c r="AH16" s="750">
        <f t="shared" si="14"/>
        <v>-0.4</v>
      </c>
      <c r="AI16" s="750">
        <f t="shared" si="14"/>
        <v>-0.2</v>
      </c>
      <c r="AJ16" s="750">
        <f t="shared" si="14"/>
        <v>-0.2</v>
      </c>
      <c r="AK16" s="750">
        <f t="shared" si="14"/>
        <v>-0.17647058823529399</v>
      </c>
      <c r="AL16" s="750">
        <f t="shared" si="14"/>
        <v>-0.5</v>
      </c>
      <c r="AM16" s="750">
        <f t="shared" si="14"/>
        <v>-0.5</v>
      </c>
      <c r="AN16" s="750">
        <f t="shared" si="14"/>
        <v>-0.29166666666666702</v>
      </c>
      <c r="AO16" s="750">
        <f t="shared" si="14"/>
        <v>-0.25</v>
      </c>
      <c r="AP16" s="750">
        <f t="shared" si="14"/>
        <v>-0.25</v>
      </c>
      <c r="AQ16" s="750">
        <f t="shared" si="14"/>
        <v>-0.34782608695652201</v>
      </c>
      <c r="AR16" s="750">
        <f t="shared" si="14"/>
        <v>-0.173913043478261</v>
      </c>
      <c r="AS16" s="750">
        <f t="shared" si="14"/>
        <v>-0.173913043478261</v>
      </c>
      <c r="AT16" s="750">
        <f t="shared" si="14"/>
        <v>-0.173913043478261</v>
      </c>
      <c r="AU16" s="750">
        <f t="shared" si="14"/>
        <v>-0.23529411764705899</v>
      </c>
      <c r="AV16" s="750">
        <f t="shared" si="14"/>
        <v>-0.23529411764705899</v>
      </c>
      <c r="AW16" s="750">
        <f t="shared" si="14"/>
        <v>-0.36363636363636398</v>
      </c>
      <c r="AX16" s="750">
        <f t="shared" si="14"/>
        <v>-0.36363636363636398</v>
      </c>
      <c r="AY16" s="750">
        <f t="shared" si="14"/>
        <v>-0.36363636363636398</v>
      </c>
      <c r="AZ16" s="750">
        <f t="shared" si="14"/>
        <v>-0.5</v>
      </c>
      <c r="BA16" s="750">
        <f t="shared" si="14"/>
        <v>-0.2</v>
      </c>
    </row>
    <row r="17" spans="28:53" ht="24">
      <c r="AB17" s="749">
        <v>5</v>
      </c>
      <c r="AC17" s="749">
        <v>7</v>
      </c>
      <c r="AD17" s="749" t="str">
        <f t="shared" si="0"/>
        <v>特定加算Ⅰから特定加算なし</v>
      </c>
      <c r="AE17" s="750">
        <f t="shared" ref="AE17:BA17" si="15">(D$9-D$7)/D$7</f>
        <v>-1</v>
      </c>
      <c r="AF17" s="750">
        <f t="shared" si="15"/>
        <v>-1</v>
      </c>
      <c r="AG17" s="750">
        <f t="shared" si="15"/>
        <v>-1</v>
      </c>
      <c r="AH17" s="750">
        <f t="shared" si="15"/>
        <v>-1</v>
      </c>
      <c r="AI17" s="750">
        <f t="shared" si="15"/>
        <v>-1</v>
      </c>
      <c r="AJ17" s="750">
        <f t="shared" si="15"/>
        <v>-1</v>
      </c>
      <c r="AK17" s="750">
        <f t="shared" si="15"/>
        <v>-1</v>
      </c>
      <c r="AL17" s="750">
        <f t="shared" si="15"/>
        <v>-1</v>
      </c>
      <c r="AM17" s="750">
        <f t="shared" si="15"/>
        <v>-1</v>
      </c>
      <c r="AN17" s="750">
        <f t="shared" si="15"/>
        <v>-1</v>
      </c>
      <c r="AO17" s="750">
        <f t="shared" si="15"/>
        <v>-1</v>
      </c>
      <c r="AP17" s="750">
        <f t="shared" si="15"/>
        <v>-1</v>
      </c>
      <c r="AQ17" s="750">
        <f t="shared" si="15"/>
        <v>-1</v>
      </c>
      <c r="AR17" s="750">
        <f t="shared" si="15"/>
        <v>-1</v>
      </c>
      <c r="AS17" s="750">
        <f t="shared" si="15"/>
        <v>-1</v>
      </c>
      <c r="AT17" s="750">
        <f t="shared" si="15"/>
        <v>-1</v>
      </c>
      <c r="AU17" s="750">
        <f t="shared" si="15"/>
        <v>-1</v>
      </c>
      <c r="AV17" s="750">
        <f t="shared" si="15"/>
        <v>-1</v>
      </c>
      <c r="AW17" s="750">
        <f t="shared" si="15"/>
        <v>-1</v>
      </c>
      <c r="AX17" s="750">
        <f t="shared" si="15"/>
        <v>-1</v>
      </c>
      <c r="AY17" s="750">
        <f t="shared" si="15"/>
        <v>-1</v>
      </c>
      <c r="AZ17" s="750">
        <f t="shared" si="15"/>
        <v>-1</v>
      </c>
      <c r="BA17" s="750">
        <f t="shared" si="15"/>
        <v>-1</v>
      </c>
    </row>
    <row r="18" spans="28:53" ht="24">
      <c r="AB18" s="749">
        <v>6</v>
      </c>
      <c r="AC18" s="749">
        <v>5</v>
      </c>
      <c r="AD18" s="749" t="str">
        <f t="shared" si="0"/>
        <v>特定加算Ⅱから特定加算Ⅰ</v>
      </c>
      <c r="AE18" s="750">
        <f t="shared" ref="AE18:BA18" si="16">(D$7-D$8)/D$7</f>
        <v>0.33333333333333298</v>
      </c>
      <c r="AF18" s="750">
        <f t="shared" si="16"/>
        <v>0.33333333333333298</v>
      </c>
      <c r="AG18" s="750">
        <f t="shared" si="16"/>
        <v>0.33333333333333298</v>
      </c>
      <c r="AH18" s="750">
        <f t="shared" si="16"/>
        <v>0.28571428571428598</v>
      </c>
      <c r="AI18" s="750">
        <f t="shared" si="16"/>
        <v>0.16666666666666699</v>
      </c>
      <c r="AJ18" s="750">
        <f t="shared" si="16"/>
        <v>0.16666666666666699</v>
      </c>
      <c r="AK18" s="750">
        <f t="shared" si="16"/>
        <v>0.15</v>
      </c>
      <c r="AL18" s="750">
        <f t="shared" si="16"/>
        <v>0.33333333333333298</v>
      </c>
      <c r="AM18" s="750">
        <f t="shared" si="16"/>
        <v>0.33333333333333298</v>
      </c>
      <c r="AN18" s="750">
        <f t="shared" si="16"/>
        <v>0.225806451612903</v>
      </c>
      <c r="AO18" s="750">
        <f t="shared" si="16"/>
        <v>0.2</v>
      </c>
      <c r="AP18" s="750">
        <f t="shared" si="16"/>
        <v>0.2</v>
      </c>
      <c r="AQ18" s="750">
        <f t="shared" si="16"/>
        <v>0.25806451612903197</v>
      </c>
      <c r="AR18" s="750">
        <f t="shared" si="16"/>
        <v>0.148148148148148</v>
      </c>
      <c r="AS18" s="750">
        <f t="shared" si="16"/>
        <v>0.148148148148148</v>
      </c>
      <c r="AT18" s="750">
        <f t="shared" si="16"/>
        <v>0.148148148148148</v>
      </c>
      <c r="AU18" s="750">
        <f t="shared" si="16"/>
        <v>0.19047619047618999</v>
      </c>
      <c r="AV18" s="750">
        <f t="shared" si="16"/>
        <v>0.19047619047618999</v>
      </c>
      <c r="AW18" s="750">
        <f t="shared" si="16"/>
        <v>0.266666666666667</v>
      </c>
      <c r="AX18" s="750">
        <f t="shared" si="16"/>
        <v>0.266666666666667</v>
      </c>
      <c r="AY18" s="750">
        <f t="shared" si="16"/>
        <v>0.266666666666667</v>
      </c>
      <c r="AZ18" s="750">
        <f t="shared" si="16"/>
        <v>0.33333333333333298</v>
      </c>
      <c r="BA18" s="750">
        <f t="shared" si="16"/>
        <v>0.16666666666666699</v>
      </c>
    </row>
    <row r="19" spans="28:53" ht="24">
      <c r="AB19" s="749">
        <v>6</v>
      </c>
      <c r="AC19" s="749">
        <v>6</v>
      </c>
      <c r="AD19" s="749" t="str">
        <f t="shared" si="0"/>
        <v>特定加算Ⅱから特定加算Ⅱ</v>
      </c>
      <c r="AE19" s="750">
        <f t="shared" ref="AE19:BA19" si="17">(D$8-D$8)/D$8</f>
        <v>0</v>
      </c>
      <c r="AF19" s="750">
        <f t="shared" si="17"/>
        <v>0</v>
      </c>
      <c r="AG19" s="750">
        <f t="shared" si="17"/>
        <v>0</v>
      </c>
      <c r="AH19" s="750">
        <f t="shared" si="17"/>
        <v>0</v>
      </c>
      <c r="AI19" s="750">
        <f t="shared" si="17"/>
        <v>0</v>
      </c>
      <c r="AJ19" s="750">
        <f t="shared" si="17"/>
        <v>0</v>
      </c>
      <c r="AK19" s="750">
        <f t="shared" si="17"/>
        <v>0</v>
      </c>
      <c r="AL19" s="750">
        <f t="shared" si="17"/>
        <v>0</v>
      </c>
      <c r="AM19" s="750">
        <f t="shared" si="17"/>
        <v>0</v>
      </c>
      <c r="AN19" s="750">
        <f t="shared" si="17"/>
        <v>0</v>
      </c>
      <c r="AO19" s="750">
        <f t="shared" si="17"/>
        <v>0</v>
      </c>
      <c r="AP19" s="750">
        <f t="shared" si="17"/>
        <v>0</v>
      </c>
      <c r="AQ19" s="750">
        <f t="shared" si="17"/>
        <v>0</v>
      </c>
      <c r="AR19" s="750">
        <f t="shared" si="17"/>
        <v>0</v>
      </c>
      <c r="AS19" s="750">
        <f t="shared" si="17"/>
        <v>0</v>
      </c>
      <c r="AT19" s="750">
        <f t="shared" si="17"/>
        <v>0</v>
      </c>
      <c r="AU19" s="750">
        <f t="shared" si="17"/>
        <v>0</v>
      </c>
      <c r="AV19" s="750">
        <f t="shared" si="17"/>
        <v>0</v>
      </c>
      <c r="AW19" s="750">
        <f t="shared" si="17"/>
        <v>0</v>
      </c>
      <c r="AX19" s="750">
        <f t="shared" si="17"/>
        <v>0</v>
      </c>
      <c r="AY19" s="750">
        <f t="shared" si="17"/>
        <v>0</v>
      </c>
      <c r="AZ19" s="750">
        <f t="shared" si="17"/>
        <v>0</v>
      </c>
      <c r="BA19" s="750">
        <f t="shared" si="17"/>
        <v>0</v>
      </c>
    </row>
    <row r="20" spans="28:53" ht="24">
      <c r="AB20" s="749">
        <v>6</v>
      </c>
      <c r="AC20" s="749">
        <v>7</v>
      </c>
      <c r="AD20" s="749" t="str">
        <f t="shared" si="0"/>
        <v>特定加算Ⅱから特定加算なし</v>
      </c>
      <c r="AE20" s="750">
        <f t="shared" ref="AE20:BA20" si="18">(D$9-D$8)/D$8</f>
        <v>-1</v>
      </c>
      <c r="AF20" s="750">
        <f t="shared" si="18"/>
        <v>-1</v>
      </c>
      <c r="AG20" s="750">
        <f t="shared" si="18"/>
        <v>-1</v>
      </c>
      <c r="AH20" s="750">
        <f t="shared" si="18"/>
        <v>-1</v>
      </c>
      <c r="AI20" s="750">
        <f t="shared" si="18"/>
        <v>-1</v>
      </c>
      <c r="AJ20" s="750">
        <f t="shared" si="18"/>
        <v>-1</v>
      </c>
      <c r="AK20" s="750">
        <f t="shared" si="18"/>
        <v>-1</v>
      </c>
      <c r="AL20" s="750">
        <f t="shared" si="18"/>
        <v>-1</v>
      </c>
      <c r="AM20" s="750">
        <f t="shared" si="18"/>
        <v>-1</v>
      </c>
      <c r="AN20" s="750">
        <f t="shared" si="18"/>
        <v>-1</v>
      </c>
      <c r="AO20" s="750">
        <f t="shared" si="18"/>
        <v>-1</v>
      </c>
      <c r="AP20" s="750">
        <f t="shared" si="18"/>
        <v>-1</v>
      </c>
      <c r="AQ20" s="750">
        <f t="shared" si="18"/>
        <v>-1</v>
      </c>
      <c r="AR20" s="750">
        <f t="shared" si="18"/>
        <v>-1</v>
      </c>
      <c r="AS20" s="750">
        <f t="shared" si="18"/>
        <v>-1</v>
      </c>
      <c r="AT20" s="750">
        <f t="shared" si="18"/>
        <v>-1</v>
      </c>
      <c r="AU20" s="750">
        <f t="shared" si="18"/>
        <v>-1</v>
      </c>
      <c r="AV20" s="750">
        <f t="shared" si="18"/>
        <v>-1</v>
      </c>
      <c r="AW20" s="750">
        <f t="shared" si="18"/>
        <v>-1</v>
      </c>
      <c r="AX20" s="750">
        <f t="shared" si="18"/>
        <v>-1</v>
      </c>
      <c r="AY20" s="750">
        <f t="shared" si="18"/>
        <v>-1</v>
      </c>
      <c r="AZ20" s="750">
        <f t="shared" si="18"/>
        <v>-1</v>
      </c>
      <c r="BA20" s="750">
        <f t="shared" si="18"/>
        <v>-1</v>
      </c>
    </row>
    <row r="21" spans="28:53" ht="24">
      <c r="AB21" s="749">
        <v>7</v>
      </c>
      <c r="AC21" s="749">
        <v>5</v>
      </c>
      <c r="AD21" s="749" t="str">
        <f t="shared" si="0"/>
        <v>特定加算なしから特定加算Ⅰ</v>
      </c>
      <c r="AE21" s="750">
        <f t="shared" ref="AE21:BA21" si="19">(D$7-D$9)/D$7</f>
        <v>1</v>
      </c>
      <c r="AF21" s="750">
        <f t="shared" si="19"/>
        <v>1</v>
      </c>
      <c r="AG21" s="750">
        <f t="shared" si="19"/>
        <v>1</v>
      </c>
      <c r="AH21" s="750">
        <f t="shared" si="19"/>
        <v>1</v>
      </c>
      <c r="AI21" s="750">
        <f t="shared" si="19"/>
        <v>1</v>
      </c>
      <c r="AJ21" s="750">
        <f t="shared" si="19"/>
        <v>1</v>
      </c>
      <c r="AK21" s="750">
        <f t="shared" si="19"/>
        <v>1</v>
      </c>
      <c r="AL21" s="750">
        <f t="shared" si="19"/>
        <v>1</v>
      </c>
      <c r="AM21" s="750">
        <f t="shared" si="19"/>
        <v>1</v>
      </c>
      <c r="AN21" s="750">
        <f t="shared" si="19"/>
        <v>1</v>
      </c>
      <c r="AO21" s="750">
        <f t="shared" si="19"/>
        <v>1</v>
      </c>
      <c r="AP21" s="750">
        <f t="shared" si="19"/>
        <v>1</v>
      </c>
      <c r="AQ21" s="750">
        <f t="shared" si="19"/>
        <v>1</v>
      </c>
      <c r="AR21" s="750">
        <f t="shared" si="19"/>
        <v>1</v>
      </c>
      <c r="AS21" s="750">
        <f t="shared" si="19"/>
        <v>1</v>
      </c>
      <c r="AT21" s="750">
        <f t="shared" si="19"/>
        <v>1</v>
      </c>
      <c r="AU21" s="750">
        <f t="shared" si="19"/>
        <v>1</v>
      </c>
      <c r="AV21" s="750">
        <f t="shared" si="19"/>
        <v>1</v>
      </c>
      <c r="AW21" s="750">
        <f t="shared" si="19"/>
        <v>1</v>
      </c>
      <c r="AX21" s="750">
        <f t="shared" si="19"/>
        <v>1</v>
      </c>
      <c r="AY21" s="750">
        <f t="shared" si="19"/>
        <v>1</v>
      </c>
      <c r="AZ21" s="750">
        <f t="shared" si="19"/>
        <v>1</v>
      </c>
      <c r="BA21" s="750">
        <f t="shared" si="19"/>
        <v>1</v>
      </c>
    </row>
    <row r="22" spans="28:53" ht="24">
      <c r="AB22" s="749">
        <v>7</v>
      </c>
      <c r="AC22" s="749">
        <v>6</v>
      </c>
      <c r="AD22" s="749" t="str">
        <f t="shared" si="0"/>
        <v>特定加算なしから特定加算Ⅱ</v>
      </c>
      <c r="AE22" s="750">
        <f t="shared" ref="AE22:BA22" si="20">(D$8-D$9)/D$8</f>
        <v>1</v>
      </c>
      <c r="AF22" s="750">
        <f t="shared" si="20"/>
        <v>1</v>
      </c>
      <c r="AG22" s="750">
        <f t="shared" si="20"/>
        <v>1</v>
      </c>
      <c r="AH22" s="750">
        <f t="shared" si="20"/>
        <v>1</v>
      </c>
      <c r="AI22" s="750">
        <f t="shared" si="20"/>
        <v>1</v>
      </c>
      <c r="AJ22" s="750">
        <f t="shared" si="20"/>
        <v>1</v>
      </c>
      <c r="AK22" s="750">
        <f t="shared" si="20"/>
        <v>1</v>
      </c>
      <c r="AL22" s="750">
        <f t="shared" si="20"/>
        <v>1</v>
      </c>
      <c r="AM22" s="750">
        <f t="shared" si="20"/>
        <v>1</v>
      </c>
      <c r="AN22" s="750">
        <f t="shared" si="20"/>
        <v>1</v>
      </c>
      <c r="AO22" s="750">
        <f t="shared" si="20"/>
        <v>1</v>
      </c>
      <c r="AP22" s="750">
        <f t="shared" si="20"/>
        <v>1</v>
      </c>
      <c r="AQ22" s="750">
        <f t="shared" si="20"/>
        <v>1</v>
      </c>
      <c r="AR22" s="750">
        <f t="shared" si="20"/>
        <v>1</v>
      </c>
      <c r="AS22" s="750">
        <f t="shared" si="20"/>
        <v>1</v>
      </c>
      <c r="AT22" s="750">
        <f t="shared" si="20"/>
        <v>1</v>
      </c>
      <c r="AU22" s="750">
        <f t="shared" si="20"/>
        <v>1</v>
      </c>
      <c r="AV22" s="750">
        <f t="shared" si="20"/>
        <v>1</v>
      </c>
      <c r="AW22" s="750">
        <f t="shared" si="20"/>
        <v>1</v>
      </c>
      <c r="AX22" s="750">
        <f t="shared" si="20"/>
        <v>1</v>
      </c>
      <c r="AY22" s="750">
        <f t="shared" si="20"/>
        <v>1</v>
      </c>
      <c r="AZ22" s="750">
        <f t="shared" si="20"/>
        <v>1</v>
      </c>
      <c r="BA22" s="750">
        <f t="shared" si="20"/>
        <v>1</v>
      </c>
    </row>
    <row r="23" spans="28:53" ht="24">
      <c r="AB23" s="749">
        <v>7</v>
      </c>
      <c r="AC23" s="749">
        <v>7</v>
      </c>
      <c r="AD23" s="749" t="str">
        <f t="shared" si="0"/>
        <v>特定加算なしから特定加算なし</v>
      </c>
      <c r="AE23" s="751">
        <f t="shared" ref="AE23:BA23" si="21">0</f>
        <v>0</v>
      </c>
      <c r="AF23" s="751">
        <f t="shared" si="21"/>
        <v>0</v>
      </c>
      <c r="AG23" s="751">
        <f t="shared" si="21"/>
        <v>0</v>
      </c>
      <c r="AH23" s="751">
        <f t="shared" si="21"/>
        <v>0</v>
      </c>
      <c r="AI23" s="751">
        <f t="shared" si="21"/>
        <v>0</v>
      </c>
      <c r="AJ23" s="751">
        <f t="shared" si="21"/>
        <v>0</v>
      </c>
      <c r="AK23" s="751">
        <f t="shared" si="21"/>
        <v>0</v>
      </c>
      <c r="AL23" s="751">
        <f t="shared" si="21"/>
        <v>0</v>
      </c>
      <c r="AM23" s="751">
        <f t="shared" si="21"/>
        <v>0</v>
      </c>
      <c r="AN23" s="751">
        <f t="shared" si="21"/>
        <v>0</v>
      </c>
      <c r="AO23" s="751">
        <f t="shared" si="21"/>
        <v>0</v>
      </c>
      <c r="AP23" s="751">
        <f t="shared" si="21"/>
        <v>0</v>
      </c>
      <c r="AQ23" s="751">
        <f t="shared" si="21"/>
        <v>0</v>
      </c>
      <c r="AR23" s="751">
        <f t="shared" si="21"/>
        <v>0</v>
      </c>
      <c r="AS23" s="751">
        <f t="shared" si="21"/>
        <v>0</v>
      </c>
      <c r="AT23" s="751">
        <f t="shared" si="21"/>
        <v>0</v>
      </c>
      <c r="AU23" s="751">
        <f t="shared" si="21"/>
        <v>0</v>
      </c>
      <c r="AV23" s="751">
        <f t="shared" si="21"/>
        <v>0</v>
      </c>
      <c r="AW23" s="751">
        <f t="shared" si="21"/>
        <v>0</v>
      </c>
      <c r="AX23" s="751">
        <f t="shared" si="21"/>
        <v>0</v>
      </c>
      <c r="AY23" s="751">
        <f t="shared" si="21"/>
        <v>0</v>
      </c>
      <c r="AZ23" s="751">
        <f t="shared" si="21"/>
        <v>0</v>
      </c>
      <c r="BA23" s="751">
        <f t="shared" si="21"/>
        <v>0</v>
      </c>
    </row>
    <row r="24" spans="28:53">
      <c r="AB24" s="749">
        <v>8</v>
      </c>
      <c r="AC24" s="749">
        <v>8</v>
      </c>
      <c r="AD24" s="749" t="str">
        <f t="shared" si="0"/>
        <v>ベア加算からベア加算</v>
      </c>
      <c r="AE24" s="750">
        <f t="shared" ref="AE24:BA24" si="22">(D$10-D$10)/D$10</f>
        <v>0</v>
      </c>
      <c r="AF24" s="750">
        <f t="shared" si="22"/>
        <v>0</v>
      </c>
      <c r="AG24" s="750">
        <f t="shared" si="22"/>
        <v>0</v>
      </c>
      <c r="AH24" s="750">
        <f t="shared" si="22"/>
        <v>0</v>
      </c>
      <c r="AI24" s="750">
        <f t="shared" si="22"/>
        <v>0</v>
      </c>
      <c r="AJ24" s="750">
        <f t="shared" si="22"/>
        <v>0</v>
      </c>
      <c r="AK24" s="750">
        <f t="shared" si="22"/>
        <v>0</v>
      </c>
      <c r="AL24" s="750">
        <f t="shared" si="22"/>
        <v>0</v>
      </c>
      <c r="AM24" s="750">
        <f t="shared" si="22"/>
        <v>0</v>
      </c>
      <c r="AN24" s="750">
        <f t="shared" si="22"/>
        <v>0</v>
      </c>
      <c r="AO24" s="750">
        <f t="shared" si="22"/>
        <v>0</v>
      </c>
      <c r="AP24" s="750">
        <f t="shared" si="22"/>
        <v>0</v>
      </c>
      <c r="AQ24" s="750">
        <f t="shared" si="22"/>
        <v>0</v>
      </c>
      <c r="AR24" s="750">
        <f t="shared" si="22"/>
        <v>0</v>
      </c>
      <c r="AS24" s="750">
        <f t="shared" si="22"/>
        <v>0</v>
      </c>
      <c r="AT24" s="750">
        <f t="shared" si="22"/>
        <v>0</v>
      </c>
      <c r="AU24" s="750">
        <f t="shared" si="22"/>
        <v>0</v>
      </c>
      <c r="AV24" s="750">
        <f t="shared" si="22"/>
        <v>0</v>
      </c>
      <c r="AW24" s="750">
        <f t="shared" si="22"/>
        <v>0</v>
      </c>
      <c r="AX24" s="750">
        <f t="shared" si="22"/>
        <v>0</v>
      </c>
      <c r="AY24" s="750">
        <f t="shared" si="22"/>
        <v>0</v>
      </c>
      <c r="AZ24" s="750">
        <f t="shared" si="22"/>
        <v>0</v>
      </c>
      <c r="BA24" s="750">
        <f t="shared" si="22"/>
        <v>0</v>
      </c>
    </row>
    <row r="25" spans="28:53">
      <c r="AB25" s="749">
        <v>8</v>
      </c>
      <c r="AC25" s="749">
        <v>9</v>
      </c>
      <c r="AD25" s="749" t="str">
        <f t="shared" si="0"/>
        <v>ベア加算からベア加算なし</v>
      </c>
      <c r="AE25" s="750">
        <f t="shared" ref="AE25:BA25" si="23">(D$11-D$10)/D$10</f>
        <v>-1</v>
      </c>
      <c r="AF25" s="750">
        <f t="shared" si="23"/>
        <v>-1</v>
      </c>
      <c r="AG25" s="750">
        <f t="shared" si="23"/>
        <v>-1</v>
      </c>
      <c r="AH25" s="750">
        <f t="shared" si="23"/>
        <v>-1</v>
      </c>
      <c r="AI25" s="750">
        <f t="shared" si="23"/>
        <v>-1</v>
      </c>
      <c r="AJ25" s="750">
        <f t="shared" si="23"/>
        <v>-1</v>
      </c>
      <c r="AK25" s="750">
        <f t="shared" si="23"/>
        <v>-1</v>
      </c>
      <c r="AL25" s="750">
        <f t="shared" si="23"/>
        <v>-1</v>
      </c>
      <c r="AM25" s="750">
        <f t="shared" si="23"/>
        <v>-1</v>
      </c>
      <c r="AN25" s="750">
        <f t="shared" si="23"/>
        <v>-1</v>
      </c>
      <c r="AO25" s="750">
        <f t="shared" si="23"/>
        <v>-1</v>
      </c>
      <c r="AP25" s="750">
        <f t="shared" si="23"/>
        <v>-1</v>
      </c>
      <c r="AQ25" s="750">
        <f t="shared" si="23"/>
        <v>-1</v>
      </c>
      <c r="AR25" s="750">
        <f t="shared" si="23"/>
        <v>-1</v>
      </c>
      <c r="AS25" s="750">
        <f t="shared" si="23"/>
        <v>-1</v>
      </c>
      <c r="AT25" s="750">
        <f t="shared" si="23"/>
        <v>-1</v>
      </c>
      <c r="AU25" s="750">
        <f t="shared" si="23"/>
        <v>-1</v>
      </c>
      <c r="AV25" s="750">
        <f t="shared" si="23"/>
        <v>-1</v>
      </c>
      <c r="AW25" s="750">
        <f t="shared" si="23"/>
        <v>-1</v>
      </c>
      <c r="AX25" s="750">
        <f t="shared" si="23"/>
        <v>-1</v>
      </c>
      <c r="AY25" s="750">
        <f t="shared" si="23"/>
        <v>-1</v>
      </c>
      <c r="AZ25" s="750">
        <f t="shared" si="23"/>
        <v>-1</v>
      </c>
      <c r="BA25" s="750">
        <f t="shared" si="23"/>
        <v>-1</v>
      </c>
    </row>
    <row r="26" spans="28:53">
      <c r="AB26" s="749">
        <v>9</v>
      </c>
      <c r="AC26" s="749">
        <v>8</v>
      </c>
      <c r="AD26" s="749" t="str">
        <f t="shared" si="0"/>
        <v>ベア加算なしからベア加算</v>
      </c>
      <c r="AE26" s="750">
        <f t="shared" ref="AE26:BA26" si="24">(D$10-D$11)/D$10</f>
        <v>1</v>
      </c>
      <c r="AF26" s="750">
        <f t="shared" si="24"/>
        <v>1</v>
      </c>
      <c r="AG26" s="750">
        <f t="shared" si="24"/>
        <v>1</v>
      </c>
      <c r="AH26" s="750">
        <f t="shared" si="24"/>
        <v>1</v>
      </c>
      <c r="AI26" s="750">
        <f t="shared" si="24"/>
        <v>1</v>
      </c>
      <c r="AJ26" s="750">
        <f t="shared" si="24"/>
        <v>1</v>
      </c>
      <c r="AK26" s="750">
        <f t="shared" si="24"/>
        <v>1</v>
      </c>
      <c r="AL26" s="750">
        <f t="shared" si="24"/>
        <v>1</v>
      </c>
      <c r="AM26" s="750">
        <f t="shared" si="24"/>
        <v>1</v>
      </c>
      <c r="AN26" s="750">
        <f t="shared" si="24"/>
        <v>1</v>
      </c>
      <c r="AO26" s="750">
        <f t="shared" si="24"/>
        <v>1</v>
      </c>
      <c r="AP26" s="750">
        <f t="shared" si="24"/>
        <v>1</v>
      </c>
      <c r="AQ26" s="750">
        <f t="shared" si="24"/>
        <v>1</v>
      </c>
      <c r="AR26" s="750">
        <f t="shared" si="24"/>
        <v>1</v>
      </c>
      <c r="AS26" s="750">
        <f t="shared" si="24"/>
        <v>1</v>
      </c>
      <c r="AT26" s="750">
        <f t="shared" si="24"/>
        <v>1</v>
      </c>
      <c r="AU26" s="750">
        <f t="shared" si="24"/>
        <v>1</v>
      </c>
      <c r="AV26" s="750">
        <f t="shared" si="24"/>
        <v>1</v>
      </c>
      <c r="AW26" s="750">
        <f t="shared" si="24"/>
        <v>1</v>
      </c>
      <c r="AX26" s="750">
        <f t="shared" si="24"/>
        <v>1</v>
      </c>
      <c r="AY26" s="750">
        <f t="shared" si="24"/>
        <v>1</v>
      </c>
      <c r="AZ26" s="750">
        <f t="shared" si="24"/>
        <v>1</v>
      </c>
      <c r="BA26" s="750">
        <f t="shared" si="24"/>
        <v>1</v>
      </c>
    </row>
    <row r="27" spans="28:53" ht="24">
      <c r="AB27" s="749">
        <v>9</v>
      </c>
      <c r="AC27" s="749">
        <v>9</v>
      </c>
      <c r="AD27" s="749" t="str">
        <f t="shared" si="0"/>
        <v>ベア加算なしからベア加算なし</v>
      </c>
      <c r="AE27" s="751">
        <v>0</v>
      </c>
      <c r="AF27" s="751">
        <v>0</v>
      </c>
      <c r="AG27" s="751">
        <v>0</v>
      </c>
      <c r="AH27" s="751">
        <v>0</v>
      </c>
      <c r="AI27" s="751">
        <v>0</v>
      </c>
      <c r="AJ27" s="751">
        <v>0</v>
      </c>
      <c r="AK27" s="751">
        <v>0</v>
      </c>
      <c r="AL27" s="751">
        <v>0</v>
      </c>
      <c r="AM27" s="751">
        <v>0</v>
      </c>
      <c r="AN27" s="751">
        <v>0</v>
      </c>
      <c r="AO27" s="751">
        <v>0</v>
      </c>
      <c r="AP27" s="751">
        <v>0</v>
      </c>
      <c r="AQ27" s="751">
        <v>0</v>
      </c>
      <c r="AR27" s="751">
        <v>0</v>
      </c>
      <c r="AS27" s="751">
        <v>0</v>
      </c>
      <c r="AT27" s="751">
        <v>0</v>
      </c>
      <c r="AU27" s="751">
        <v>0</v>
      </c>
      <c r="AV27" s="751">
        <v>0</v>
      </c>
      <c r="AW27" s="751">
        <v>0</v>
      </c>
      <c r="AX27" s="751">
        <v>0</v>
      </c>
      <c r="AY27" s="751">
        <v>0</v>
      </c>
      <c r="AZ27" s="751">
        <v>0</v>
      </c>
      <c r="BA27" s="751">
        <v>0</v>
      </c>
    </row>
  </sheetData>
  <sheetProtection sheet="1" objects="1" scenarios="1"/>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MK106"/>
  <sheetViews>
    <sheetView view="pageBreakPreview" zoomScaleNormal="80" zoomScaleSheetLayoutView="100" workbookViewId="0">
      <selection activeCell="AD7" sqref="AD7"/>
    </sheetView>
  </sheetViews>
  <sheetFormatPr defaultRowHeight="13.2"/>
  <cols>
    <col min="1" max="1" width="1.88671875" style="655" customWidth="1"/>
    <col min="2" max="2" width="4.109375" style="655" customWidth="1"/>
    <col min="3" max="3" width="12.20703125" style="655" customWidth="1"/>
    <col min="4" max="26" width="5.77734375" style="655" customWidth="1"/>
    <col min="27" max="27" width="8.58984375" style="655" customWidth="1"/>
    <col min="28" max="28" width="2.88671875" style="584" customWidth="1"/>
    <col min="29" max="29" width="28" style="655" customWidth="1"/>
    <col min="30" max="53" width="5.77734375" style="655" customWidth="1"/>
    <col min="54" max="54" width="3.44921875" style="655" customWidth="1"/>
    <col min="55" max="55" width="10" style="655" customWidth="1"/>
    <col min="56" max="79" width="5.77734375" style="655" customWidth="1"/>
    <col min="80" max="81" width="5" style="655" customWidth="1"/>
    <col min="82" max="82" width="43.4375" style="655" customWidth="1"/>
    <col min="83" max="105" width="6.109375" style="655" customWidth="1"/>
    <col min="106" max="106" width="8.58984375" style="655" customWidth="1"/>
    <col min="107" max="107" width="43.4375" style="655" customWidth="1"/>
    <col min="108" max="130" width="6.65625" style="655" customWidth="1"/>
    <col min="131" max="1025" width="8.58984375" style="655" customWidth="1"/>
  </cols>
  <sheetData>
    <row r="2" spans="2:130" ht="81.75" customHeight="1">
      <c r="C2" s="745"/>
      <c r="D2" s="747" t="s">
        <v>884</v>
      </c>
      <c r="E2" s="747" t="s">
        <v>589</v>
      </c>
      <c r="F2" s="747" t="s">
        <v>887</v>
      </c>
      <c r="G2" s="747" t="s">
        <v>24</v>
      </c>
      <c r="H2" s="747" t="s">
        <v>108</v>
      </c>
      <c r="I2" s="747" t="s">
        <v>311</v>
      </c>
      <c r="J2" s="747" t="s">
        <v>892</v>
      </c>
      <c r="K2" s="747" t="s">
        <v>231</v>
      </c>
      <c r="L2" s="747" t="s">
        <v>710</v>
      </c>
      <c r="M2" s="747" t="s">
        <v>896</v>
      </c>
      <c r="N2" s="747" t="s">
        <v>806</v>
      </c>
      <c r="O2" s="747" t="s">
        <v>897</v>
      </c>
      <c r="P2" s="747" t="s">
        <v>903</v>
      </c>
      <c r="Q2" s="747" t="s">
        <v>904</v>
      </c>
      <c r="R2" s="747" t="s">
        <v>908</v>
      </c>
      <c r="S2" s="747" t="s">
        <v>909</v>
      </c>
      <c r="T2" s="747" t="s">
        <v>912</v>
      </c>
      <c r="U2" s="747" t="s">
        <v>85</v>
      </c>
      <c r="V2" s="747" t="s">
        <v>918</v>
      </c>
      <c r="W2" s="747" t="s">
        <v>131</v>
      </c>
      <c r="X2" s="747" t="s">
        <v>673</v>
      </c>
      <c r="Y2" s="747" t="s">
        <v>614</v>
      </c>
      <c r="Z2" s="747" t="s">
        <v>805</v>
      </c>
      <c r="AB2" s="752" t="s">
        <v>2189</v>
      </c>
      <c r="AC2" s="752"/>
      <c r="AD2" s="747" t="s">
        <v>884</v>
      </c>
      <c r="AE2" s="747" t="s">
        <v>589</v>
      </c>
      <c r="AF2" s="747" t="s">
        <v>887</v>
      </c>
      <c r="AG2" s="747" t="s">
        <v>24</v>
      </c>
      <c r="AH2" s="747" t="s">
        <v>108</v>
      </c>
      <c r="AI2" s="747" t="s">
        <v>311</v>
      </c>
      <c r="AJ2" s="747" t="s">
        <v>892</v>
      </c>
      <c r="AK2" s="747" t="s">
        <v>231</v>
      </c>
      <c r="AL2" s="747" t="s">
        <v>710</v>
      </c>
      <c r="AM2" s="747" t="s">
        <v>896</v>
      </c>
      <c r="AN2" s="747" t="s">
        <v>806</v>
      </c>
      <c r="AO2" s="747" t="s">
        <v>897</v>
      </c>
      <c r="AP2" s="747" t="s">
        <v>903</v>
      </c>
      <c r="AQ2" s="747" t="s">
        <v>904</v>
      </c>
      <c r="AR2" s="747" t="s">
        <v>908</v>
      </c>
      <c r="AS2" s="747" t="s">
        <v>909</v>
      </c>
      <c r="AT2" s="747" t="s">
        <v>912</v>
      </c>
      <c r="AU2" s="747" t="s">
        <v>85</v>
      </c>
      <c r="AV2" s="747" t="s">
        <v>918</v>
      </c>
      <c r="AW2" s="747" t="s">
        <v>131</v>
      </c>
      <c r="AX2" s="747" t="s">
        <v>673</v>
      </c>
      <c r="AY2" s="747" t="s">
        <v>614</v>
      </c>
      <c r="AZ2" s="747" t="s">
        <v>805</v>
      </c>
      <c r="BB2" s="754" t="s">
        <v>1682</v>
      </c>
      <c r="BC2" s="754"/>
      <c r="BD2" s="747" t="s">
        <v>884</v>
      </c>
      <c r="BE2" s="747" t="s">
        <v>589</v>
      </c>
      <c r="BF2" s="747" t="s">
        <v>887</v>
      </c>
      <c r="BG2" s="747" t="s">
        <v>24</v>
      </c>
      <c r="BH2" s="747" t="s">
        <v>108</v>
      </c>
      <c r="BI2" s="747" t="s">
        <v>311</v>
      </c>
      <c r="BJ2" s="747" t="s">
        <v>892</v>
      </c>
      <c r="BK2" s="747" t="s">
        <v>231</v>
      </c>
      <c r="BL2" s="747" t="s">
        <v>710</v>
      </c>
      <c r="BM2" s="747" t="s">
        <v>896</v>
      </c>
      <c r="BN2" s="747" t="s">
        <v>806</v>
      </c>
      <c r="BO2" s="747" t="s">
        <v>897</v>
      </c>
      <c r="BP2" s="747" t="s">
        <v>903</v>
      </c>
      <c r="BQ2" s="747" t="s">
        <v>904</v>
      </c>
      <c r="BR2" s="747" t="s">
        <v>908</v>
      </c>
      <c r="BS2" s="747" t="s">
        <v>909</v>
      </c>
      <c r="BT2" s="747" t="s">
        <v>912</v>
      </c>
      <c r="BU2" s="747" t="s">
        <v>85</v>
      </c>
      <c r="BV2" s="747" t="s">
        <v>918</v>
      </c>
      <c r="BW2" s="747" t="s">
        <v>131</v>
      </c>
      <c r="BX2" s="747" t="s">
        <v>673</v>
      </c>
      <c r="BY2" s="747" t="s">
        <v>614</v>
      </c>
      <c r="BZ2" s="747" t="s">
        <v>805</v>
      </c>
      <c r="CB2" s="745" t="s">
        <v>2189</v>
      </c>
      <c r="CC2" s="745" t="s">
        <v>1682</v>
      </c>
      <c r="CD2" s="745" t="s">
        <v>2050</v>
      </c>
      <c r="CE2" s="747" t="s">
        <v>884</v>
      </c>
      <c r="CF2" s="747" t="s">
        <v>589</v>
      </c>
      <c r="CG2" s="747" t="s">
        <v>887</v>
      </c>
      <c r="CH2" s="747" t="s">
        <v>24</v>
      </c>
      <c r="CI2" s="747" t="s">
        <v>108</v>
      </c>
      <c r="CJ2" s="747" t="s">
        <v>311</v>
      </c>
      <c r="CK2" s="747" t="s">
        <v>892</v>
      </c>
      <c r="CL2" s="747" t="s">
        <v>231</v>
      </c>
      <c r="CM2" s="747" t="s">
        <v>710</v>
      </c>
      <c r="CN2" s="747" t="s">
        <v>896</v>
      </c>
      <c r="CO2" s="747" t="s">
        <v>806</v>
      </c>
      <c r="CP2" s="747" t="s">
        <v>897</v>
      </c>
      <c r="CQ2" s="747" t="s">
        <v>903</v>
      </c>
      <c r="CR2" s="747" t="s">
        <v>904</v>
      </c>
      <c r="CS2" s="747" t="s">
        <v>908</v>
      </c>
      <c r="CT2" s="747" t="s">
        <v>909</v>
      </c>
      <c r="CU2" s="747" t="s">
        <v>912</v>
      </c>
      <c r="CV2" s="747" t="s">
        <v>85</v>
      </c>
      <c r="CW2" s="747" t="s">
        <v>918</v>
      </c>
      <c r="CX2" s="747" t="s">
        <v>131</v>
      </c>
      <c r="CY2" s="747" t="s">
        <v>673</v>
      </c>
      <c r="CZ2" s="747" t="s">
        <v>614</v>
      </c>
      <c r="DA2" s="747" t="s">
        <v>805</v>
      </c>
      <c r="DC2" s="745" t="s">
        <v>2050</v>
      </c>
      <c r="DD2" s="747" t="s">
        <v>884</v>
      </c>
      <c r="DE2" s="747" t="s">
        <v>589</v>
      </c>
      <c r="DF2" s="747" t="s">
        <v>887</v>
      </c>
      <c r="DG2" s="747" t="s">
        <v>24</v>
      </c>
      <c r="DH2" s="747" t="s">
        <v>108</v>
      </c>
      <c r="DI2" s="747" t="s">
        <v>311</v>
      </c>
      <c r="DJ2" s="747" t="s">
        <v>892</v>
      </c>
      <c r="DK2" s="747" t="s">
        <v>231</v>
      </c>
      <c r="DL2" s="747" t="s">
        <v>710</v>
      </c>
      <c r="DM2" s="747" t="s">
        <v>896</v>
      </c>
      <c r="DN2" s="747" t="s">
        <v>806</v>
      </c>
      <c r="DO2" s="747" t="s">
        <v>897</v>
      </c>
      <c r="DP2" s="747" t="s">
        <v>903</v>
      </c>
      <c r="DQ2" s="747" t="s">
        <v>904</v>
      </c>
      <c r="DR2" s="747" t="s">
        <v>908</v>
      </c>
      <c r="DS2" s="747" t="s">
        <v>909</v>
      </c>
      <c r="DT2" s="747" t="s">
        <v>912</v>
      </c>
      <c r="DU2" s="747" t="s">
        <v>85</v>
      </c>
      <c r="DV2" s="747" t="s">
        <v>918</v>
      </c>
      <c r="DW2" s="747" t="s">
        <v>131</v>
      </c>
      <c r="DX2" s="747" t="s">
        <v>673</v>
      </c>
      <c r="DY2" s="747" t="s">
        <v>614</v>
      </c>
      <c r="DZ2" s="747" t="s">
        <v>805</v>
      </c>
    </row>
    <row r="3" spans="2:130">
      <c r="B3" s="744">
        <v>1</v>
      </c>
      <c r="C3" s="745" t="s">
        <v>837</v>
      </c>
      <c r="D3" s="671">
        <v>0.13700000000000001</v>
      </c>
      <c r="E3" s="671">
        <v>0.13700000000000001</v>
      </c>
      <c r="F3" s="671">
        <v>0.13700000000000001</v>
      </c>
      <c r="G3" s="671">
        <v>5.8000000000000003e-002</v>
      </c>
      <c r="H3" s="671">
        <v>5.8999999999999997e-002</v>
      </c>
      <c r="I3" s="671">
        <v>5.8999999999999997e-002</v>
      </c>
      <c r="J3" s="671">
        <v>4.7e-002</v>
      </c>
      <c r="K3" s="671">
        <v>8.2000000000000003e-002</v>
      </c>
      <c r="L3" s="671">
        <v>8.2000000000000003e-002</v>
      </c>
      <c r="M3" s="671">
        <v>0.104</v>
      </c>
      <c r="N3" s="671">
        <v>0.10199999999999999</v>
      </c>
      <c r="O3" s="671">
        <v>0.10199999999999999</v>
      </c>
      <c r="P3" s="671">
        <v>0.111</v>
      </c>
      <c r="Q3" s="671">
        <v>8.3000000000000004e-002</v>
      </c>
      <c r="R3" s="671">
        <v>8.3000000000000004e-002</v>
      </c>
      <c r="S3" s="671">
        <v>8.3000000000000004e-002</v>
      </c>
      <c r="T3" s="671">
        <v>3.9e-002</v>
      </c>
      <c r="U3" s="671">
        <v>3.9e-002</v>
      </c>
      <c r="V3" s="671">
        <v>2.5999999999999999e-002</v>
      </c>
      <c r="W3" s="671">
        <v>2.5999999999999999e-002</v>
      </c>
      <c r="X3" s="671">
        <v>2.5999999999999999e-002</v>
      </c>
      <c r="Y3" s="671">
        <v>0.13700000000000001</v>
      </c>
      <c r="Z3" s="671">
        <v>5.8999999999999997e-002</v>
      </c>
      <c r="AB3" s="749">
        <v>1</v>
      </c>
      <c r="AC3" s="746" t="s">
        <v>2192</v>
      </c>
      <c r="AD3" s="671">
        <f t="shared" ref="AD3:AZ3" si="0">D3+D7+D10</f>
        <v>0.224</v>
      </c>
      <c r="AE3" s="671">
        <f t="shared" si="0"/>
        <v>0.224</v>
      </c>
      <c r="AF3" s="671">
        <f t="shared" si="0"/>
        <v>0.224</v>
      </c>
      <c r="AG3" s="671">
        <f t="shared" si="0"/>
        <v>9.e-002</v>
      </c>
      <c r="AH3" s="671">
        <f t="shared" si="0"/>
        <v>8.2000000000000003e-002</v>
      </c>
      <c r="AI3" s="671">
        <f t="shared" si="0"/>
        <v>8.2000000000000003e-002</v>
      </c>
      <c r="AJ3" s="671">
        <f t="shared" si="0"/>
        <v>7.6999999999999999e-002</v>
      </c>
      <c r="AK3" s="671">
        <f t="shared" si="0"/>
        <v>0.115</v>
      </c>
      <c r="AL3" s="671">
        <f t="shared" si="0"/>
        <v>0.115</v>
      </c>
      <c r="AM3" s="671">
        <f t="shared" si="0"/>
        <v>0.158</v>
      </c>
      <c r="AN3" s="671">
        <f t="shared" si="0"/>
        <v>0.13400000000000001</v>
      </c>
      <c r="AO3" s="671">
        <f t="shared" si="0"/>
        <v>0.13400000000000001</v>
      </c>
      <c r="AP3" s="671">
        <f t="shared" si="0"/>
        <v>0.16500000000000001</v>
      </c>
      <c r="AQ3" s="671">
        <f t="shared" si="0"/>
        <v>0.126</v>
      </c>
      <c r="AR3" s="671">
        <f t="shared" si="0"/>
        <v>0.126</v>
      </c>
      <c r="AS3" s="671">
        <f t="shared" si="0"/>
        <v>0.126</v>
      </c>
      <c r="AT3" s="671">
        <f t="shared" si="0"/>
        <v>6.8000000000000005e-002</v>
      </c>
      <c r="AU3" s="671">
        <f t="shared" si="0"/>
        <v>6.8000000000000005e-002</v>
      </c>
      <c r="AV3" s="671">
        <f t="shared" si="0"/>
        <v>4.5999999999999999e-002</v>
      </c>
      <c r="AW3" s="671">
        <f t="shared" si="0"/>
        <v>4.5999999999999999e-002</v>
      </c>
      <c r="AX3" s="671">
        <f t="shared" si="0"/>
        <v>4.5999999999999999e-002</v>
      </c>
      <c r="AY3" s="671">
        <f t="shared" si="0"/>
        <v>0.224</v>
      </c>
      <c r="AZ3" s="671">
        <f t="shared" si="0"/>
        <v>8.2000000000000003e-002</v>
      </c>
      <c r="BB3" s="749">
        <v>1</v>
      </c>
      <c r="BC3" s="746" t="s">
        <v>321</v>
      </c>
      <c r="BD3" s="671">
        <v>0.245</v>
      </c>
      <c r="BE3" s="671">
        <v>0.245</v>
      </c>
      <c r="BF3" s="671">
        <v>0.245</v>
      </c>
      <c r="BG3" s="671">
        <v>0.1</v>
      </c>
      <c r="BH3" s="671">
        <v>9.1999999999999998e-002</v>
      </c>
      <c r="BI3" s="671">
        <v>9.1999999999999998e-002</v>
      </c>
      <c r="BJ3" s="671">
        <v>8.5999999999999993e-002</v>
      </c>
      <c r="BK3" s="671">
        <v>0.128</v>
      </c>
      <c r="BL3" s="671">
        <v>0.128</v>
      </c>
      <c r="BM3" s="671">
        <v>0.18099999999999999</v>
      </c>
      <c r="BN3" s="671">
        <v>0.14899999999999999</v>
      </c>
      <c r="BO3" s="671">
        <v>0.14899999999999999</v>
      </c>
      <c r="BP3" s="671">
        <v>0.186</v>
      </c>
      <c r="BQ3" s="671">
        <v>0.14000000000000001</v>
      </c>
      <c r="BR3" s="671">
        <v>0.14000000000000001</v>
      </c>
      <c r="BS3" s="671">
        <v>0.14000000000000001</v>
      </c>
      <c r="BT3" s="671">
        <v>7.4999999999999997e-002</v>
      </c>
      <c r="BU3" s="671">
        <v>7.4999999999999997e-002</v>
      </c>
      <c r="BV3" s="671">
        <v>5.0999999999999997e-002</v>
      </c>
      <c r="BW3" s="671">
        <v>5.0999999999999997e-002</v>
      </c>
      <c r="BX3" s="671">
        <v>5.0999999999999997e-002</v>
      </c>
      <c r="BY3" s="671">
        <v>0.245</v>
      </c>
      <c r="BZ3" s="671">
        <v>9.1999999999999998e-002</v>
      </c>
      <c r="CB3" s="749">
        <v>1</v>
      </c>
      <c r="CC3" s="749">
        <v>1</v>
      </c>
      <c r="CD3" s="749" t="str">
        <f t="shared" ref="CD3:CD66" si="1">VLOOKUP(CB3,$AB$3:$AC$21,2)&amp;"から"&amp;VLOOKUP(CC3,$BB$3:$BC$20,2)</f>
        <v>処遇加算Ⅰ特定加算Ⅰベア加算から新加算Ⅰ</v>
      </c>
      <c r="CE3" s="750">
        <f t="shared" ref="CE3:DA6" si="2">BD3-AD$3</f>
        <v>2.1000000000000001e-002</v>
      </c>
      <c r="CF3" s="750">
        <f t="shared" si="2"/>
        <v>2.1000000000000001e-002</v>
      </c>
      <c r="CG3" s="750">
        <f t="shared" si="2"/>
        <v>2.1000000000000001e-002</v>
      </c>
      <c r="CH3" s="750">
        <f t="shared" si="2"/>
        <v>1.e-002</v>
      </c>
      <c r="CI3" s="750">
        <f t="shared" si="2"/>
        <v>1.e-002</v>
      </c>
      <c r="CJ3" s="750">
        <f t="shared" si="2"/>
        <v>1.e-002</v>
      </c>
      <c r="CK3" s="750">
        <f t="shared" si="2"/>
        <v>8.9999999999999941e-003</v>
      </c>
      <c r="CL3" s="750">
        <f t="shared" si="2"/>
        <v>1.2999999999999999e-002</v>
      </c>
      <c r="CM3" s="750">
        <f t="shared" si="2"/>
        <v>1.2999999999999999e-002</v>
      </c>
      <c r="CN3" s="750">
        <f t="shared" si="2"/>
        <v>2.3e-002</v>
      </c>
      <c r="CO3" s="750">
        <f t="shared" si="2"/>
        <v>1.4999999999999999e-002</v>
      </c>
      <c r="CP3" s="750">
        <f t="shared" si="2"/>
        <v>1.4999999999999999e-002</v>
      </c>
      <c r="CQ3" s="750">
        <f t="shared" si="2"/>
        <v>2.1000000000000001e-002</v>
      </c>
      <c r="CR3" s="750">
        <f t="shared" si="2"/>
        <v>1.4e-002</v>
      </c>
      <c r="CS3" s="750">
        <f t="shared" si="2"/>
        <v>1.4e-002</v>
      </c>
      <c r="CT3" s="750">
        <f t="shared" si="2"/>
        <v>1.4e-002</v>
      </c>
      <c r="CU3" s="750">
        <f t="shared" si="2"/>
        <v>6.9999999999999923e-003</v>
      </c>
      <c r="CV3" s="750">
        <f t="shared" si="2"/>
        <v>6.9999999999999923e-003</v>
      </c>
      <c r="CW3" s="750">
        <f t="shared" si="2"/>
        <v>5.0000000000000001e-003</v>
      </c>
      <c r="CX3" s="750">
        <f t="shared" si="2"/>
        <v>5.0000000000000001e-003</v>
      </c>
      <c r="CY3" s="750">
        <f t="shared" si="2"/>
        <v>5.0000000000000001e-003</v>
      </c>
      <c r="CZ3" s="750">
        <f t="shared" si="2"/>
        <v>2.1000000000000001e-002</v>
      </c>
      <c r="DA3" s="750">
        <f t="shared" si="2"/>
        <v>1.e-002</v>
      </c>
      <c r="DC3" s="749" t="s">
        <v>989</v>
      </c>
      <c r="DD3" s="750">
        <f t="shared" ref="DD3:DZ6" si="3">CE3/BD3</f>
        <v>8.5714285714285701e-002</v>
      </c>
      <c r="DE3" s="750">
        <f t="shared" si="3"/>
        <v>8.5714285714285701e-002</v>
      </c>
      <c r="DF3" s="750">
        <f t="shared" si="3"/>
        <v>8.5714285714285701e-002</v>
      </c>
      <c r="DG3" s="750">
        <f t="shared" si="3"/>
        <v>0.1</v>
      </c>
      <c r="DH3" s="750">
        <f t="shared" si="3"/>
        <v>0.108695652173913</v>
      </c>
      <c r="DI3" s="750">
        <f t="shared" si="3"/>
        <v>0.108695652173913</v>
      </c>
      <c r="DJ3" s="750">
        <f t="shared" si="3"/>
        <v>0.104651162790698</v>
      </c>
      <c r="DK3" s="750">
        <f t="shared" si="3"/>
        <v>0.1015625</v>
      </c>
      <c r="DL3" s="750">
        <f t="shared" si="3"/>
        <v>0.1015625</v>
      </c>
      <c r="DM3" s="750">
        <f t="shared" si="3"/>
        <v>0.12707182320442001</v>
      </c>
      <c r="DN3" s="750">
        <f t="shared" si="3"/>
        <v>0.100671140939597</v>
      </c>
      <c r="DO3" s="750">
        <f t="shared" si="3"/>
        <v>0.100671140939597</v>
      </c>
      <c r="DP3" s="750">
        <f t="shared" si="3"/>
        <v>0.112903225806452</v>
      </c>
      <c r="DQ3" s="750">
        <f t="shared" si="3"/>
        <v>0.1</v>
      </c>
      <c r="DR3" s="750">
        <f t="shared" si="3"/>
        <v>0.1</v>
      </c>
      <c r="DS3" s="750">
        <f t="shared" si="3"/>
        <v>0.1</v>
      </c>
      <c r="DT3" s="750">
        <f t="shared" si="3"/>
        <v>9.333333333333324e-002</v>
      </c>
      <c r="DU3" s="750">
        <f t="shared" si="3"/>
        <v>9.333333333333324e-002</v>
      </c>
      <c r="DV3" s="750">
        <f t="shared" si="3"/>
        <v>9.8039215686274495e-002</v>
      </c>
      <c r="DW3" s="750">
        <f t="shared" si="3"/>
        <v>9.8039215686274495e-002</v>
      </c>
      <c r="DX3" s="750">
        <f t="shared" si="3"/>
        <v>9.8039215686274495e-002</v>
      </c>
      <c r="DY3" s="750">
        <f t="shared" si="3"/>
        <v>8.5714285714285701e-002</v>
      </c>
      <c r="DZ3" s="750">
        <f t="shared" si="3"/>
        <v>0.108695652173913</v>
      </c>
    </row>
    <row r="4" spans="2:130">
      <c r="B4" s="744">
        <v>2</v>
      </c>
      <c r="C4" s="745" t="s">
        <v>840</v>
      </c>
      <c r="D4" s="671">
        <v>0.1</v>
      </c>
      <c r="E4" s="671">
        <v>0.1</v>
      </c>
      <c r="F4" s="671">
        <v>0.1</v>
      </c>
      <c r="G4" s="671">
        <v>4.2000000000000003e-002</v>
      </c>
      <c r="H4" s="671">
        <v>4.2999999999999997e-002</v>
      </c>
      <c r="I4" s="671">
        <v>4.2999999999999997e-002</v>
      </c>
      <c r="J4" s="671">
        <v>3.4000000000000002e-002</v>
      </c>
      <c r="K4" s="671">
        <v>6.e-002</v>
      </c>
      <c r="L4" s="671">
        <v>6.e-002</v>
      </c>
      <c r="M4" s="671">
        <v>7.5999999999999998e-002</v>
      </c>
      <c r="N4" s="671">
        <v>7.3999999999999996e-002</v>
      </c>
      <c r="O4" s="671">
        <v>7.3999999999999996e-002</v>
      </c>
      <c r="P4" s="671">
        <v>8.1000000000000003e-002</v>
      </c>
      <c r="Q4" s="671">
        <v>6.e-002</v>
      </c>
      <c r="R4" s="671">
        <v>6.e-002</v>
      </c>
      <c r="S4" s="671">
        <v>6.e-002</v>
      </c>
      <c r="T4" s="671">
        <v>2.9000000000000001e-002</v>
      </c>
      <c r="U4" s="671">
        <v>2.9000000000000001e-002</v>
      </c>
      <c r="V4" s="671">
        <v>1.9e-002</v>
      </c>
      <c r="W4" s="671">
        <v>1.9e-002</v>
      </c>
      <c r="X4" s="671">
        <v>1.9e-002</v>
      </c>
      <c r="Y4" s="671">
        <v>0.1</v>
      </c>
      <c r="Z4" s="671">
        <v>4.2999999999999997e-002</v>
      </c>
      <c r="AB4" s="749">
        <v>2</v>
      </c>
      <c r="AC4" s="746" t="s">
        <v>459</v>
      </c>
      <c r="AD4" s="671">
        <f t="shared" ref="AD4:AZ4" si="4">D3+D7+D11</f>
        <v>0.2</v>
      </c>
      <c r="AE4" s="671">
        <f t="shared" si="4"/>
        <v>0.2</v>
      </c>
      <c r="AF4" s="671">
        <f t="shared" si="4"/>
        <v>0.2</v>
      </c>
      <c r="AG4" s="671">
        <f t="shared" si="4"/>
        <v>7.9000000000000001e-002</v>
      </c>
      <c r="AH4" s="671">
        <f t="shared" si="4"/>
        <v>7.0999999999999994e-002</v>
      </c>
      <c r="AI4" s="671">
        <f t="shared" si="4"/>
        <v>7.0999999999999994e-002</v>
      </c>
      <c r="AJ4" s="671">
        <f t="shared" si="4"/>
        <v>6.7000000000000004e-002</v>
      </c>
      <c r="AK4" s="671">
        <f t="shared" si="4"/>
        <v>0.1</v>
      </c>
      <c r="AL4" s="671">
        <f t="shared" si="4"/>
        <v>0.1</v>
      </c>
      <c r="AM4" s="671">
        <f t="shared" si="4"/>
        <v>0.13500000000000001</v>
      </c>
      <c r="AN4" s="671">
        <f t="shared" si="4"/>
        <v>0.11700000000000001</v>
      </c>
      <c r="AO4" s="671">
        <f t="shared" si="4"/>
        <v>0.11700000000000001</v>
      </c>
      <c r="AP4" s="671">
        <f t="shared" si="4"/>
        <v>0.14199999999999999</v>
      </c>
      <c r="AQ4" s="671">
        <f t="shared" si="4"/>
        <v>0.11</v>
      </c>
      <c r="AR4" s="671">
        <f t="shared" si="4"/>
        <v>0.11</v>
      </c>
      <c r="AS4" s="671">
        <f t="shared" si="4"/>
        <v>0.11</v>
      </c>
      <c r="AT4" s="671">
        <f t="shared" si="4"/>
        <v>6.e-002</v>
      </c>
      <c r="AU4" s="671">
        <f t="shared" si="4"/>
        <v>6.e-002</v>
      </c>
      <c r="AV4" s="671">
        <f t="shared" si="4"/>
        <v>4.1000000000000002e-002</v>
      </c>
      <c r="AW4" s="671">
        <f t="shared" si="4"/>
        <v>4.1000000000000002e-002</v>
      </c>
      <c r="AX4" s="671">
        <f t="shared" si="4"/>
        <v>4.1000000000000002e-002</v>
      </c>
      <c r="AY4" s="671">
        <f t="shared" si="4"/>
        <v>0.2</v>
      </c>
      <c r="AZ4" s="671">
        <f t="shared" si="4"/>
        <v>7.0999999999999994e-002</v>
      </c>
      <c r="BB4" s="749">
        <v>2</v>
      </c>
      <c r="BC4" s="746" t="s">
        <v>830</v>
      </c>
      <c r="BD4" s="671">
        <v>0.224</v>
      </c>
      <c r="BE4" s="671">
        <v>0.224</v>
      </c>
      <c r="BF4" s="671">
        <v>0.224</v>
      </c>
      <c r="BG4" s="671">
        <v>9.4e-002</v>
      </c>
      <c r="BH4" s="671">
        <v>9.e-002</v>
      </c>
      <c r="BI4" s="671">
        <v>9.e-002</v>
      </c>
      <c r="BJ4" s="671">
        <v>8.3000000000000004e-002</v>
      </c>
      <c r="BK4" s="671">
        <v>0.122</v>
      </c>
      <c r="BL4" s="671">
        <v>0.122</v>
      </c>
      <c r="BM4" s="671">
        <v>0.17399999999999999</v>
      </c>
      <c r="BN4" s="671">
        <v>0.14599999999999999</v>
      </c>
      <c r="BO4" s="671">
        <v>0.14599999999999999</v>
      </c>
      <c r="BP4" s="671">
        <v>0.17799999999999999</v>
      </c>
      <c r="BQ4" s="671">
        <v>0.13600000000000001</v>
      </c>
      <c r="BR4" s="671">
        <v>0.13600000000000001</v>
      </c>
      <c r="BS4" s="671">
        <v>0.13600000000000001</v>
      </c>
      <c r="BT4" s="671">
        <v>7.0999999999999994e-002</v>
      </c>
      <c r="BU4" s="671">
        <v>7.0999999999999994e-002</v>
      </c>
      <c r="BV4" s="671">
        <v>4.7e-002</v>
      </c>
      <c r="BW4" s="671">
        <v>4.7e-002</v>
      </c>
      <c r="BX4" s="671">
        <v>4.7e-002</v>
      </c>
      <c r="BY4" s="671">
        <v>0.224</v>
      </c>
      <c r="BZ4" s="671">
        <v>9.e-002</v>
      </c>
      <c r="CB4" s="749">
        <v>1</v>
      </c>
      <c r="CC4" s="749">
        <v>2</v>
      </c>
      <c r="CD4" s="749" t="str">
        <f t="shared" si="1"/>
        <v>処遇加算Ⅰ特定加算Ⅰベア加算から新加算Ⅱ</v>
      </c>
      <c r="CE4" s="750">
        <f t="shared" si="2"/>
        <v>0</v>
      </c>
      <c r="CF4" s="750">
        <f t="shared" si="2"/>
        <v>0</v>
      </c>
      <c r="CG4" s="750">
        <f t="shared" si="2"/>
        <v>0</v>
      </c>
      <c r="CH4" s="750">
        <f t="shared" si="2"/>
        <v>4.0000000000000036e-003</v>
      </c>
      <c r="CI4" s="750">
        <f t="shared" si="2"/>
        <v>7.9999999999999898e-003</v>
      </c>
      <c r="CJ4" s="750">
        <f t="shared" si="2"/>
        <v>7.9999999999999898e-003</v>
      </c>
      <c r="CK4" s="750">
        <f t="shared" si="2"/>
        <v>6.0000000000000053e-003</v>
      </c>
      <c r="CL4" s="750">
        <f t="shared" si="2"/>
        <v>6.9999999999999923e-003</v>
      </c>
      <c r="CM4" s="750">
        <f t="shared" si="2"/>
        <v>6.9999999999999923e-003</v>
      </c>
      <c r="CN4" s="750">
        <f t="shared" si="2"/>
        <v>1.6e-002</v>
      </c>
      <c r="CO4" s="750">
        <f t="shared" si="2"/>
        <v>1.2e-002</v>
      </c>
      <c r="CP4" s="750">
        <f t="shared" si="2"/>
        <v>1.2e-002</v>
      </c>
      <c r="CQ4" s="750">
        <f t="shared" si="2"/>
        <v>1.2999999999999999e-002</v>
      </c>
      <c r="CR4" s="750">
        <f t="shared" si="2"/>
        <v>1.e-002</v>
      </c>
      <c r="CS4" s="750">
        <f t="shared" si="2"/>
        <v>1.e-002</v>
      </c>
      <c r="CT4" s="750">
        <f t="shared" si="2"/>
        <v>1.e-002</v>
      </c>
      <c r="CU4" s="750">
        <f t="shared" si="2"/>
        <v>2.9999999999999888e-003</v>
      </c>
      <c r="CV4" s="750">
        <f t="shared" si="2"/>
        <v>2.9999999999999888e-003</v>
      </c>
      <c r="CW4" s="750">
        <f t="shared" si="2"/>
        <v>1.e-003</v>
      </c>
      <c r="CX4" s="750">
        <f t="shared" si="2"/>
        <v>1.e-003</v>
      </c>
      <c r="CY4" s="750">
        <f t="shared" si="2"/>
        <v>1.e-003</v>
      </c>
      <c r="CZ4" s="750">
        <f t="shared" si="2"/>
        <v>0</v>
      </c>
      <c r="DA4" s="750">
        <f t="shared" si="2"/>
        <v>7.9999999999999898e-003</v>
      </c>
      <c r="DC4" s="749" t="s">
        <v>2193</v>
      </c>
      <c r="DD4" s="750">
        <f t="shared" si="3"/>
        <v>0</v>
      </c>
      <c r="DE4" s="750">
        <f t="shared" si="3"/>
        <v>0</v>
      </c>
      <c r="DF4" s="750">
        <f t="shared" si="3"/>
        <v>0</v>
      </c>
      <c r="DG4" s="750">
        <f t="shared" si="3"/>
        <v>4.2553191489361743e-002</v>
      </c>
      <c r="DH4" s="750">
        <f t="shared" si="3"/>
        <v>8.8888888888888795e-002</v>
      </c>
      <c r="DI4" s="750">
        <f t="shared" si="3"/>
        <v>8.8888888888888795e-002</v>
      </c>
      <c r="DJ4" s="750">
        <f t="shared" si="3"/>
        <v>7.228915662650609e-002</v>
      </c>
      <c r="DK4" s="750">
        <f t="shared" si="3"/>
        <v>5.7377049180327808e-002</v>
      </c>
      <c r="DL4" s="750">
        <f t="shared" si="3"/>
        <v>5.7377049180327808e-002</v>
      </c>
      <c r="DM4" s="750">
        <f t="shared" si="3"/>
        <v>9.1954022988505801e-002</v>
      </c>
      <c r="DN4" s="750">
        <f t="shared" si="3"/>
        <v>8.2191780821917818e-002</v>
      </c>
      <c r="DO4" s="750">
        <f t="shared" si="3"/>
        <v>8.2191780821917818e-002</v>
      </c>
      <c r="DP4" s="750">
        <f t="shared" si="3"/>
        <v>7.3033707865168537e-002</v>
      </c>
      <c r="DQ4" s="750">
        <f t="shared" si="3"/>
        <v>7.3529411764705899e-002</v>
      </c>
      <c r="DR4" s="750">
        <f t="shared" si="3"/>
        <v>7.3529411764705899e-002</v>
      </c>
      <c r="DS4" s="750">
        <f t="shared" si="3"/>
        <v>7.3529411764705899e-002</v>
      </c>
      <c r="DT4" s="750">
        <f t="shared" si="3"/>
        <v>4.225352112676041e-002</v>
      </c>
      <c r="DU4" s="750">
        <f t="shared" si="3"/>
        <v>4.225352112676041e-002</v>
      </c>
      <c r="DV4" s="750">
        <f t="shared" si="3"/>
        <v>2.1276595744680899e-002</v>
      </c>
      <c r="DW4" s="750">
        <f t="shared" si="3"/>
        <v>2.1276595744680899e-002</v>
      </c>
      <c r="DX4" s="750">
        <f t="shared" si="3"/>
        <v>2.1276595744680899e-002</v>
      </c>
      <c r="DY4" s="750">
        <f t="shared" si="3"/>
        <v>0</v>
      </c>
      <c r="DZ4" s="750">
        <f t="shared" si="3"/>
        <v>8.8888888888888795e-002</v>
      </c>
    </row>
    <row r="5" spans="2:130">
      <c r="B5" s="744">
        <v>3</v>
      </c>
      <c r="C5" s="745" t="s">
        <v>845</v>
      </c>
      <c r="D5" s="671">
        <v>5.5e-002</v>
      </c>
      <c r="E5" s="671">
        <v>5.5e-002</v>
      </c>
      <c r="F5" s="671">
        <v>5.5e-002</v>
      </c>
      <c r="G5" s="671">
        <v>2.3e-002</v>
      </c>
      <c r="H5" s="671">
        <v>2.3e-002</v>
      </c>
      <c r="I5" s="671">
        <v>2.3e-002</v>
      </c>
      <c r="J5" s="671">
        <v>1.9e-002</v>
      </c>
      <c r="K5" s="671">
        <v>3.3000000000000002e-002</v>
      </c>
      <c r="L5" s="671">
        <v>3.3000000000000002e-002</v>
      </c>
      <c r="M5" s="671">
        <v>4.2000000000000003e-002</v>
      </c>
      <c r="N5" s="671">
        <v>4.1000000000000002e-002</v>
      </c>
      <c r="O5" s="671">
        <v>4.1000000000000002e-002</v>
      </c>
      <c r="P5" s="671">
        <v>4.4999999999999998e-002</v>
      </c>
      <c r="Q5" s="671">
        <v>3.3000000000000002e-002</v>
      </c>
      <c r="R5" s="671">
        <v>3.3000000000000002e-002</v>
      </c>
      <c r="S5" s="671">
        <v>3.3000000000000002e-002</v>
      </c>
      <c r="T5" s="671">
        <v>1.6e-002</v>
      </c>
      <c r="U5" s="671">
        <v>1.6e-002</v>
      </c>
      <c r="V5" s="671">
        <v>1.e-002</v>
      </c>
      <c r="W5" s="671">
        <v>1.e-002</v>
      </c>
      <c r="X5" s="671">
        <v>1.e-002</v>
      </c>
      <c r="Y5" s="671">
        <v>5.5e-002</v>
      </c>
      <c r="Z5" s="671">
        <v>2.3e-002</v>
      </c>
      <c r="AB5" s="749">
        <v>3</v>
      </c>
      <c r="AC5" s="746" t="s">
        <v>2194</v>
      </c>
      <c r="AD5" s="671">
        <f t="shared" ref="AD5:AZ5" si="5">D3+D8+D10</f>
        <v>0.20300000000000001</v>
      </c>
      <c r="AE5" s="671">
        <f t="shared" si="5"/>
        <v>0.20300000000000001</v>
      </c>
      <c r="AF5" s="671">
        <f t="shared" si="5"/>
        <v>0.20300000000000001</v>
      </c>
      <c r="AG5" s="671">
        <f t="shared" si="5"/>
        <v>8.4000000000000005e-002</v>
      </c>
      <c r="AH5" s="671">
        <f t="shared" si="5"/>
        <v>8.e-002</v>
      </c>
      <c r="AI5" s="671">
        <f t="shared" si="5"/>
        <v>8.e-002</v>
      </c>
      <c r="AJ5" s="671">
        <f t="shared" si="5"/>
        <v>7.3999999999999996e-002</v>
      </c>
      <c r="AK5" s="671">
        <f t="shared" si="5"/>
        <v>0.109</v>
      </c>
      <c r="AL5" s="671">
        <f t="shared" si="5"/>
        <v>0.109</v>
      </c>
      <c r="AM5" s="671">
        <f t="shared" si="5"/>
        <v>0.151</v>
      </c>
      <c r="AN5" s="671">
        <f t="shared" si="5"/>
        <v>0.13100000000000001</v>
      </c>
      <c r="AO5" s="671">
        <f t="shared" si="5"/>
        <v>0.13100000000000001</v>
      </c>
      <c r="AP5" s="671">
        <f t="shared" si="5"/>
        <v>0.157</v>
      </c>
      <c r="AQ5" s="671">
        <f t="shared" si="5"/>
        <v>0.122</v>
      </c>
      <c r="AR5" s="671">
        <f t="shared" si="5"/>
        <v>0.122</v>
      </c>
      <c r="AS5" s="671">
        <f t="shared" si="5"/>
        <v>0.122</v>
      </c>
      <c r="AT5" s="671">
        <f t="shared" si="5"/>
        <v>6.4000000000000001e-002</v>
      </c>
      <c r="AU5" s="671">
        <f t="shared" si="5"/>
        <v>6.4000000000000001e-002</v>
      </c>
      <c r="AV5" s="671">
        <f t="shared" si="5"/>
        <v>4.2000000000000003e-002</v>
      </c>
      <c r="AW5" s="671">
        <f t="shared" si="5"/>
        <v>4.2000000000000003e-002</v>
      </c>
      <c r="AX5" s="671">
        <f t="shared" si="5"/>
        <v>4.2000000000000003e-002</v>
      </c>
      <c r="AY5" s="671">
        <f t="shared" si="5"/>
        <v>0.20300000000000001</v>
      </c>
      <c r="AZ5" s="671">
        <f t="shared" si="5"/>
        <v>8.e-002</v>
      </c>
      <c r="BB5" s="749">
        <v>3</v>
      </c>
      <c r="BC5" s="746" t="s">
        <v>808</v>
      </c>
      <c r="BD5" s="671">
        <v>0.182</v>
      </c>
      <c r="BE5" s="671">
        <v>0.182</v>
      </c>
      <c r="BF5" s="671">
        <v>0.182</v>
      </c>
      <c r="BG5" s="671">
        <v>7.9000000000000001e-002</v>
      </c>
      <c r="BH5" s="671">
        <v>8.e-002</v>
      </c>
      <c r="BI5" s="671">
        <v>8.e-002</v>
      </c>
      <c r="BJ5" s="671">
        <v>6.6000000000000003e-002</v>
      </c>
      <c r="BK5" s="671">
        <v>0.11</v>
      </c>
      <c r="BL5" s="671">
        <v>0.11</v>
      </c>
      <c r="BM5" s="671">
        <v>0.15</v>
      </c>
      <c r="BN5" s="671">
        <v>0.13400000000000001</v>
      </c>
      <c r="BO5" s="671">
        <v>0.13400000000000001</v>
      </c>
      <c r="BP5" s="671">
        <v>0.155</v>
      </c>
      <c r="BQ5" s="671">
        <v>0.113</v>
      </c>
      <c r="BR5" s="671">
        <v>0.113</v>
      </c>
      <c r="BS5" s="671">
        <v>0.113</v>
      </c>
      <c r="BT5" s="671">
        <v>5.3999999999999999e-002</v>
      </c>
      <c r="BU5" s="671">
        <v>5.3999999999999999e-002</v>
      </c>
      <c r="BV5" s="671">
        <v>3.5999999999999997e-002</v>
      </c>
      <c r="BW5" s="671">
        <v>3.5999999999999997e-002</v>
      </c>
      <c r="BX5" s="671">
        <v>3.5999999999999997e-002</v>
      </c>
      <c r="BY5" s="671">
        <v>0.182</v>
      </c>
      <c r="BZ5" s="671">
        <v>8.e-002</v>
      </c>
      <c r="CB5" s="749">
        <v>1</v>
      </c>
      <c r="CC5" s="749">
        <v>3</v>
      </c>
      <c r="CD5" s="749" t="str">
        <f t="shared" si="1"/>
        <v>処遇加算Ⅰ特定加算Ⅰベア加算から新加算Ⅲ</v>
      </c>
      <c r="CE5" s="750">
        <f t="shared" si="2"/>
        <v>-4.2000000000000003e-002</v>
      </c>
      <c r="CF5" s="750">
        <f t="shared" si="2"/>
        <v>-4.2000000000000003e-002</v>
      </c>
      <c r="CG5" s="750">
        <f t="shared" si="2"/>
        <v>-4.2000000000000003e-002</v>
      </c>
      <c r="CH5" s="750">
        <f t="shared" si="2"/>
        <v>-1.0999999999999999e-002</v>
      </c>
      <c r="CI5" s="750">
        <f t="shared" si="2"/>
        <v>-2.e-003</v>
      </c>
      <c r="CJ5" s="750">
        <f t="shared" si="2"/>
        <v>-2.e-003</v>
      </c>
      <c r="CK5" s="750">
        <f t="shared" si="2"/>
        <v>-1.0999999999999999e-002</v>
      </c>
      <c r="CL5" s="750">
        <f t="shared" si="2"/>
        <v>-5.0000000000000044e-003</v>
      </c>
      <c r="CM5" s="750">
        <f t="shared" si="2"/>
        <v>-5.0000000000000044e-003</v>
      </c>
      <c r="CN5" s="750">
        <f t="shared" si="2"/>
        <v>-8.0000000000000106e-003</v>
      </c>
      <c r="CO5" s="750">
        <f t="shared" si="2"/>
        <v>0</v>
      </c>
      <c r="CP5" s="750">
        <f t="shared" si="2"/>
        <v>0</v>
      </c>
      <c r="CQ5" s="750">
        <f t="shared" si="2"/>
        <v>-1.e-002</v>
      </c>
      <c r="CR5" s="750">
        <f t="shared" si="2"/>
        <v>-1.2999999999999999e-002</v>
      </c>
      <c r="CS5" s="750">
        <f t="shared" si="2"/>
        <v>-1.2999999999999999e-002</v>
      </c>
      <c r="CT5" s="750">
        <f t="shared" si="2"/>
        <v>-1.2999999999999999e-002</v>
      </c>
      <c r="CU5" s="750">
        <f t="shared" si="2"/>
        <v>-1.4e-002</v>
      </c>
      <c r="CV5" s="750">
        <f t="shared" si="2"/>
        <v>-1.4e-002</v>
      </c>
      <c r="CW5" s="750">
        <f t="shared" si="2"/>
        <v>-1.e-002</v>
      </c>
      <c r="CX5" s="750">
        <f t="shared" si="2"/>
        <v>-1.e-002</v>
      </c>
      <c r="CY5" s="750">
        <f t="shared" si="2"/>
        <v>-1.e-002</v>
      </c>
      <c r="CZ5" s="750">
        <f t="shared" si="2"/>
        <v>-4.2000000000000003e-002</v>
      </c>
      <c r="DA5" s="750">
        <f t="shared" si="2"/>
        <v>-2.e-003</v>
      </c>
      <c r="DC5" s="749" t="s">
        <v>2195</v>
      </c>
      <c r="DD5" s="750">
        <f t="shared" si="3"/>
        <v>-0.230769230769231</v>
      </c>
      <c r="DE5" s="750">
        <f t="shared" si="3"/>
        <v>-0.230769230769231</v>
      </c>
      <c r="DF5" s="750">
        <f t="shared" si="3"/>
        <v>-0.230769230769231</v>
      </c>
      <c r="DG5" s="750">
        <f t="shared" si="3"/>
        <v>-0.139240506329114</v>
      </c>
      <c r="DH5" s="750">
        <f t="shared" si="3"/>
        <v>-2.5000000000000001e-002</v>
      </c>
      <c r="DI5" s="750">
        <f t="shared" si="3"/>
        <v>-2.5000000000000001e-002</v>
      </c>
      <c r="DJ5" s="750">
        <f t="shared" si="3"/>
        <v>-0.16666666666666699</v>
      </c>
      <c r="DK5" s="750">
        <f t="shared" si="3"/>
        <v>-4.5454545454545497e-002</v>
      </c>
      <c r="DL5" s="750">
        <f t="shared" si="3"/>
        <v>-4.5454545454545497e-002</v>
      </c>
      <c r="DM5" s="750">
        <f t="shared" si="3"/>
        <v>-5.3333333333333399e-002</v>
      </c>
      <c r="DN5" s="750">
        <f t="shared" si="3"/>
        <v>0</v>
      </c>
      <c r="DO5" s="750">
        <f t="shared" si="3"/>
        <v>0</v>
      </c>
      <c r="DP5" s="750">
        <f t="shared" si="3"/>
        <v>-6.4516129032258104e-002</v>
      </c>
      <c r="DQ5" s="750">
        <f t="shared" si="3"/>
        <v>-0.11504424778761101</v>
      </c>
      <c r="DR5" s="750">
        <f t="shared" si="3"/>
        <v>-0.11504424778761101</v>
      </c>
      <c r="DS5" s="750">
        <f t="shared" si="3"/>
        <v>-0.11504424778761101</v>
      </c>
      <c r="DT5" s="750">
        <f t="shared" si="3"/>
        <v>-0.25925925925925902</v>
      </c>
      <c r="DU5" s="750">
        <f t="shared" si="3"/>
        <v>-0.25925925925925902</v>
      </c>
      <c r="DV5" s="750">
        <f t="shared" si="3"/>
        <v>-0.27777777777777801</v>
      </c>
      <c r="DW5" s="750">
        <f t="shared" si="3"/>
        <v>-0.27777777777777801</v>
      </c>
      <c r="DX5" s="750">
        <f t="shared" si="3"/>
        <v>-0.27777777777777801</v>
      </c>
      <c r="DY5" s="750">
        <f t="shared" si="3"/>
        <v>-0.230769230769231</v>
      </c>
      <c r="DZ5" s="750">
        <f t="shared" si="3"/>
        <v>-2.5000000000000001e-002</v>
      </c>
    </row>
    <row r="6" spans="2:130">
      <c r="B6" s="744">
        <v>4</v>
      </c>
      <c r="C6" s="745" t="s">
        <v>848</v>
      </c>
      <c r="D6" s="671">
        <v>0</v>
      </c>
      <c r="E6" s="671">
        <v>0</v>
      </c>
      <c r="F6" s="671">
        <v>0</v>
      </c>
      <c r="G6" s="671">
        <v>0</v>
      </c>
      <c r="H6" s="671">
        <v>0</v>
      </c>
      <c r="I6" s="671">
        <v>0</v>
      </c>
      <c r="J6" s="671">
        <v>0</v>
      </c>
      <c r="K6" s="671">
        <v>0</v>
      </c>
      <c r="L6" s="671">
        <v>0</v>
      </c>
      <c r="M6" s="671">
        <v>0</v>
      </c>
      <c r="N6" s="671">
        <v>0</v>
      </c>
      <c r="O6" s="671">
        <v>0</v>
      </c>
      <c r="P6" s="671">
        <v>0</v>
      </c>
      <c r="Q6" s="671">
        <v>0</v>
      </c>
      <c r="R6" s="671">
        <v>0</v>
      </c>
      <c r="S6" s="671">
        <v>0</v>
      </c>
      <c r="T6" s="671">
        <v>0</v>
      </c>
      <c r="U6" s="671">
        <v>0</v>
      </c>
      <c r="V6" s="671">
        <v>0</v>
      </c>
      <c r="W6" s="671">
        <v>0</v>
      </c>
      <c r="X6" s="671">
        <v>0</v>
      </c>
      <c r="Y6" s="671">
        <v>0</v>
      </c>
      <c r="Z6" s="671">
        <v>0</v>
      </c>
      <c r="AB6" s="749">
        <v>4</v>
      </c>
      <c r="AC6" s="746" t="s">
        <v>2196</v>
      </c>
      <c r="AD6" s="671">
        <f t="shared" ref="AD6:AZ6" si="6">D3+D8+D11</f>
        <v>0.17899999999999999</v>
      </c>
      <c r="AE6" s="671">
        <f t="shared" si="6"/>
        <v>0.17899999999999999</v>
      </c>
      <c r="AF6" s="671">
        <f t="shared" si="6"/>
        <v>0.17899999999999999</v>
      </c>
      <c r="AG6" s="671">
        <f t="shared" si="6"/>
        <v>7.2999999999999995e-002</v>
      </c>
      <c r="AH6" s="671">
        <f t="shared" si="6"/>
        <v>6.9000000000000006e-002</v>
      </c>
      <c r="AI6" s="671">
        <f t="shared" si="6"/>
        <v>6.9000000000000006e-002</v>
      </c>
      <c r="AJ6" s="671">
        <f t="shared" si="6"/>
        <v>6.4000000000000001e-002</v>
      </c>
      <c r="AK6" s="671">
        <f t="shared" si="6"/>
        <v>9.4e-002</v>
      </c>
      <c r="AL6" s="671">
        <f t="shared" si="6"/>
        <v>9.4e-002</v>
      </c>
      <c r="AM6" s="671">
        <f t="shared" si="6"/>
        <v>0.128</v>
      </c>
      <c r="AN6" s="671">
        <f t="shared" si="6"/>
        <v>0.114</v>
      </c>
      <c r="AO6" s="671">
        <f t="shared" si="6"/>
        <v>0.114</v>
      </c>
      <c r="AP6" s="671">
        <f t="shared" si="6"/>
        <v>0.13400000000000001</v>
      </c>
      <c r="AQ6" s="671">
        <f t="shared" si="6"/>
        <v>0.106</v>
      </c>
      <c r="AR6" s="671">
        <f t="shared" si="6"/>
        <v>0.106</v>
      </c>
      <c r="AS6" s="671">
        <f t="shared" si="6"/>
        <v>0.106</v>
      </c>
      <c r="AT6" s="671">
        <f t="shared" si="6"/>
        <v>5.6000000000000001e-002</v>
      </c>
      <c r="AU6" s="671">
        <f t="shared" si="6"/>
        <v>5.6000000000000001e-002</v>
      </c>
      <c r="AV6" s="671">
        <f t="shared" si="6"/>
        <v>3.6999999999999998e-002</v>
      </c>
      <c r="AW6" s="671">
        <f t="shared" si="6"/>
        <v>3.6999999999999998e-002</v>
      </c>
      <c r="AX6" s="671">
        <f t="shared" si="6"/>
        <v>3.6999999999999998e-002</v>
      </c>
      <c r="AY6" s="671">
        <f t="shared" si="6"/>
        <v>0.17899999999999999</v>
      </c>
      <c r="AZ6" s="671">
        <f t="shared" si="6"/>
        <v>6.9000000000000006e-002</v>
      </c>
      <c r="BB6" s="749">
        <v>4</v>
      </c>
      <c r="BC6" s="746" t="s">
        <v>869</v>
      </c>
      <c r="BD6" s="671">
        <v>0.14499999999999999</v>
      </c>
      <c r="BE6" s="671">
        <v>0.14499999999999999</v>
      </c>
      <c r="BF6" s="671">
        <v>0.14499999999999999</v>
      </c>
      <c r="BG6" s="671">
        <v>6.3e-002</v>
      </c>
      <c r="BH6" s="671">
        <v>6.4000000000000001e-002</v>
      </c>
      <c r="BI6" s="671">
        <v>6.4000000000000001e-002</v>
      </c>
      <c r="BJ6" s="671">
        <v>5.2999999999999999e-002</v>
      </c>
      <c r="BK6" s="671">
        <v>8.7999999999999995e-002</v>
      </c>
      <c r="BL6" s="671">
        <v>8.7999999999999995e-002</v>
      </c>
      <c r="BM6" s="671">
        <v>0.122</v>
      </c>
      <c r="BN6" s="671">
        <v>0.106</v>
      </c>
      <c r="BO6" s="671">
        <v>0.106</v>
      </c>
      <c r="BP6" s="671">
        <v>0.125</v>
      </c>
      <c r="BQ6" s="671">
        <v>9.e-002</v>
      </c>
      <c r="BR6" s="671">
        <v>9.e-002</v>
      </c>
      <c r="BS6" s="671">
        <v>9.e-002</v>
      </c>
      <c r="BT6" s="671">
        <v>4.3999999999999997e-002</v>
      </c>
      <c r="BU6" s="671">
        <v>4.3999999999999997e-002</v>
      </c>
      <c r="BV6" s="671">
        <v>2.9000000000000001e-002</v>
      </c>
      <c r="BW6" s="671">
        <v>2.9000000000000001e-002</v>
      </c>
      <c r="BX6" s="671">
        <v>2.9000000000000001e-002</v>
      </c>
      <c r="BY6" s="671">
        <v>0.14499999999999999</v>
      </c>
      <c r="BZ6" s="671">
        <v>6.4000000000000001e-002</v>
      </c>
      <c r="CB6" s="749">
        <v>1</v>
      </c>
      <c r="CC6" s="749">
        <v>4</v>
      </c>
      <c r="CD6" s="749" t="str">
        <f t="shared" si="1"/>
        <v>処遇加算Ⅰ特定加算Ⅰベア加算から新加算Ⅳ</v>
      </c>
      <c r="CE6" s="750">
        <f t="shared" si="2"/>
        <v>-7.9000000000000001e-002</v>
      </c>
      <c r="CF6" s="750">
        <f t="shared" si="2"/>
        <v>-7.9000000000000001e-002</v>
      </c>
      <c r="CG6" s="750">
        <f t="shared" si="2"/>
        <v>-7.9000000000000001e-002</v>
      </c>
      <c r="CH6" s="750">
        <f t="shared" si="2"/>
        <v>-2.7e-002</v>
      </c>
      <c r="CI6" s="750">
        <f t="shared" si="2"/>
        <v>-1.7999999999999999e-002</v>
      </c>
      <c r="CJ6" s="750">
        <f t="shared" si="2"/>
        <v>-1.7999999999999999e-002</v>
      </c>
      <c r="CK6" s="750">
        <f t="shared" si="2"/>
        <v>-2.4e-002</v>
      </c>
      <c r="CL6" s="750">
        <f t="shared" si="2"/>
        <v>-2.7e-002</v>
      </c>
      <c r="CM6" s="750">
        <f t="shared" si="2"/>
        <v>-2.7e-002</v>
      </c>
      <c r="CN6" s="750">
        <f t="shared" si="2"/>
        <v>-3.5999999999999997e-002</v>
      </c>
      <c r="CO6" s="750">
        <f t="shared" si="2"/>
        <v>-2.8000000000000001e-002</v>
      </c>
      <c r="CP6" s="750">
        <f t="shared" si="2"/>
        <v>-2.8000000000000001e-002</v>
      </c>
      <c r="CQ6" s="750">
        <f t="shared" si="2"/>
        <v>-4.e-002</v>
      </c>
      <c r="CR6" s="750">
        <f t="shared" si="2"/>
        <v>-3.5999999999999997e-002</v>
      </c>
      <c r="CS6" s="750">
        <f t="shared" si="2"/>
        <v>-3.5999999999999997e-002</v>
      </c>
      <c r="CT6" s="750">
        <f t="shared" si="2"/>
        <v>-3.5999999999999997e-002</v>
      </c>
      <c r="CU6" s="750">
        <f t="shared" si="2"/>
        <v>-2.4e-002</v>
      </c>
      <c r="CV6" s="750">
        <f t="shared" si="2"/>
        <v>-2.4e-002</v>
      </c>
      <c r="CW6" s="750">
        <f t="shared" si="2"/>
        <v>-1.7000000000000001e-002</v>
      </c>
      <c r="CX6" s="750">
        <f t="shared" si="2"/>
        <v>-1.7000000000000001e-002</v>
      </c>
      <c r="CY6" s="750">
        <f t="shared" si="2"/>
        <v>-1.7000000000000001e-002</v>
      </c>
      <c r="CZ6" s="750">
        <f t="shared" si="2"/>
        <v>-7.9000000000000001e-002</v>
      </c>
      <c r="DA6" s="750">
        <f t="shared" si="2"/>
        <v>-1.7999999999999999e-002</v>
      </c>
      <c r="DC6" s="749" t="s">
        <v>533</v>
      </c>
      <c r="DD6" s="750">
        <f t="shared" si="3"/>
        <v>-0.54482758620689664</v>
      </c>
      <c r="DE6" s="750">
        <f t="shared" si="3"/>
        <v>-0.54482758620689664</v>
      </c>
      <c r="DF6" s="750">
        <f t="shared" si="3"/>
        <v>-0.54482758620689664</v>
      </c>
      <c r="DG6" s="750">
        <f t="shared" si="3"/>
        <v>-0.42857142857142899</v>
      </c>
      <c r="DH6" s="750">
        <f t="shared" si="3"/>
        <v>-0.28125</v>
      </c>
      <c r="DI6" s="750">
        <f t="shared" si="3"/>
        <v>-0.28125</v>
      </c>
      <c r="DJ6" s="750">
        <f t="shared" si="3"/>
        <v>-0.45283018867924502</v>
      </c>
      <c r="DK6" s="750">
        <f t="shared" si="3"/>
        <v>-0.30681818181818199</v>
      </c>
      <c r="DL6" s="750">
        <f t="shared" si="3"/>
        <v>-0.30681818181818199</v>
      </c>
      <c r="DM6" s="750">
        <f t="shared" si="3"/>
        <v>-0.29508196721311503</v>
      </c>
      <c r="DN6" s="750">
        <f t="shared" si="3"/>
        <v>-0.26415094339622602</v>
      </c>
      <c r="DO6" s="750">
        <f t="shared" si="3"/>
        <v>-0.26415094339622602</v>
      </c>
      <c r="DP6" s="750">
        <f t="shared" si="3"/>
        <v>-0.32</v>
      </c>
      <c r="DQ6" s="750">
        <f t="shared" si="3"/>
        <v>-0.4</v>
      </c>
      <c r="DR6" s="750">
        <f t="shared" si="3"/>
        <v>-0.4</v>
      </c>
      <c r="DS6" s="750">
        <f t="shared" si="3"/>
        <v>-0.4</v>
      </c>
      <c r="DT6" s="750">
        <f t="shared" si="3"/>
        <v>-0.54545454545454553</v>
      </c>
      <c r="DU6" s="750">
        <f t="shared" si="3"/>
        <v>-0.54545454545454553</v>
      </c>
      <c r="DV6" s="750">
        <f t="shared" si="3"/>
        <v>-0.58620689655172398</v>
      </c>
      <c r="DW6" s="750">
        <f t="shared" si="3"/>
        <v>-0.58620689655172398</v>
      </c>
      <c r="DX6" s="750">
        <f t="shared" si="3"/>
        <v>-0.58620689655172398</v>
      </c>
      <c r="DY6" s="750">
        <f t="shared" si="3"/>
        <v>-0.54482758620689664</v>
      </c>
      <c r="DZ6" s="750">
        <f t="shared" si="3"/>
        <v>-0.28125</v>
      </c>
    </row>
    <row r="7" spans="2:130">
      <c r="B7" s="744">
        <v>5</v>
      </c>
      <c r="C7" s="745" t="s">
        <v>850</v>
      </c>
      <c r="D7" s="671">
        <v>6.3e-002</v>
      </c>
      <c r="E7" s="671">
        <v>6.3e-002</v>
      </c>
      <c r="F7" s="671">
        <v>6.3e-002</v>
      </c>
      <c r="G7" s="671">
        <v>2.1000000000000001e-002</v>
      </c>
      <c r="H7" s="671">
        <v>1.2e-002</v>
      </c>
      <c r="I7" s="671">
        <v>1.2e-002</v>
      </c>
      <c r="J7" s="671">
        <v>2.e-002</v>
      </c>
      <c r="K7" s="671">
        <v>1.7999999999999999e-002</v>
      </c>
      <c r="L7" s="671">
        <v>1.7999999999999999e-002</v>
      </c>
      <c r="M7" s="671">
        <v>3.1e-002</v>
      </c>
      <c r="N7" s="671">
        <v>1.4999999999999999e-002</v>
      </c>
      <c r="O7" s="671">
        <v>1.4999999999999999e-002</v>
      </c>
      <c r="P7" s="671">
        <v>3.1e-002</v>
      </c>
      <c r="Q7" s="671">
        <v>2.7e-002</v>
      </c>
      <c r="R7" s="671">
        <v>2.7e-002</v>
      </c>
      <c r="S7" s="671">
        <v>2.7e-002</v>
      </c>
      <c r="T7" s="671">
        <v>2.1000000000000001e-002</v>
      </c>
      <c r="U7" s="671">
        <v>2.1000000000000001e-002</v>
      </c>
      <c r="V7" s="671">
        <v>1.4999999999999999e-002</v>
      </c>
      <c r="W7" s="671">
        <v>1.4999999999999999e-002</v>
      </c>
      <c r="X7" s="671">
        <v>1.4999999999999999e-002</v>
      </c>
      <c r="Y7" s="671">
        <v>6.3e-002</v>
      </c>
      <c r="Z7" s="671">
        <v>1.2e-002</v>
      </c>
      <c r="AB7" s="749">
        <v>5</v>
      </c>
      <c r="AC7" s="746" t="s">
        <v>2197</v>
      </c>
      <c r="AD7" s="671">
        <f t="shared" ref="AD7:AZ7" si="7">D3+D9+D10</f>
        <v>0.161</v>
      </c>
      <c r="AE7" s="671">
        <f t="shared" si="7"/>
        <v>0.161</v>
      </c>
      <c r="AF7" s="671">
        <f t="shared" si="7"/>
        <v>0.161</v>
      </c>
      <c r="AG7" s="671">
        <f t="shared" si="7"/>
        <v>6.9000000000000006e-002</v>
      </c>
      <c r="AH7" s="671">
        <f t="shared" si="7"/>
        <v>7.0000000000000007e-002</v>
      </c>
      <c r="AI7" s="671">
        <f t="shared" si="7"/>
        <v>7.0000000000000007e-002</v>
      </c>
      <c r="AJ7" s="671">
        <f t="shared" si="7"/>
        <v>5.7000000000000002e-002</v>
      </c>
      <c r="AK7" s="671">
        <f t="shared" si="7"/>
        <v>9.7000000000000003e-002</v>
      </c>
      <c r="AL7" s="671">
        <f t="shared" si="7"/>
        <v>9.7000000000000003e-002</v>
      </c>
      <c r="AM7" s="671">
        <f t="shared" si="7"/>
        <v>0.127</v>
      </c>
      <c r="AN7" s="671">
        <f t="shared" si="7"/>
        <v>0.11899999999999999</v>
      </c>
      <c r="AO7" s="671">
        <f t="shared" si="7"/>
        <v>0.11899999999999999</v>
      </c>
      <c r="AP7" s="671">
        <f t="shared" si="7"/>
        <v>0.13400000000000001</v>
      </c>
      <c r="AQ7" s="671">
        <f t="shared" si="7"/>
        <v>9.9000000000000005e-002</v>
      </c>
      <c r="AR7" s="671">
        <f t="shared" si="7"/>
        <v>9.9000000000000005e-002</v>
      </c>
      <c r="AS7" s="671">
        <f t="shared" si="7"/>
        <v>9.9000000000000005e-002</v>
      </c>
      <c r="AT7" s="671">
        <f t="shared" si="7"/>
        <v>4.7e-002</v>
      </c>
      <c r="AU7" s="671">
        <f t="shared" si="7"/>
        <v>4.7e-002</v>
      </c>
      <c r="AV7" s="671">
        <f t="shared" si="7"/>
        <v>3.1e-002</v>
      </c>
      <c r="AW7" s="671">
        <f t="shared" si="7"/>
        <v>3.1e-002</v>
      </c>
      <c r="AX7" s="671">
        <f t="shared" si="7"/>
        <v>3.1e-002</v>
      </c>
      <c r="AY7" s="671">
        <f t="shared" si="7"/>
        <v>0.161</v>
      </c>
      <c r="AZ7" s="671">
        <f t="shared" si="7"/>
        <v>7.0000000000000007e-002</v>
      </c>
      <c r="BB7" s="749">
        <v>5</v>
      </c>
      <c r="BC7" s="746" t="s">
        <v>631</v>
      </c>
      <c r="BD7" s="671">
        <v>0.221</v>
      </c>
      <c r="BE7" s="671">
        <v>0.221</v>
      </c>
      <c r="BF7" s="671">
        <v>0.221</v>
      </c>
      <c r="BG7" s="671">
        <v>8.8999999999999996e-002</v>
      </c>
      <c r="BH7" s="671">
        <v>8.1000000000000003e-002</v>
      </c>
      <c r="BI7" s="671">
        <v>8.1000000000000003e-002</v>
      </c>
      <c r="BJ7" s="671">
        <v>7.5999999999999998e-002</v>
      </c>
      <c r="BK7" s="671">
        <v>0.113</v>
      </c>
      <c r="BL7" s="671">
        <v>0.113</v>
      </c>
      <c r="BM7" s="671">
        <v>0.158</v>
      </c>
      <c r="BN7" s="671">
        <v>0.13200000000000001</v>
      </c>
      <c r="BO7" s="671">
        <v>0.13200000000000001</v>
      </c>
      <c r="BP7" s="671">
        <v>0.16300000000000001</v>
      </c>
      <c r="BQ7" s="671">
        <v>0.124</v>
      </c>
      <c r="BR7" s="671">
        <v>0.124</v>
      </c>
      <c r="BS7" s="671">
        <v>0.124</v>
      </c>
      <c r="BT7" s="671">
        <v>6.7000000000000004e-002</v>
      </c>
      <c r="BU7" s="671">
        <v>6.7000000000000004e-002</v>
      </c>
      <c r="BV7" s="671">
        <v>4.5999999999999999e-002</v>
      </c>
      <c r="BW7" s="671">
        <v>4.5999999999999999e-002</v>
      </c>
      <c r="BX7" s="671">
        <v>4.5999999999999999e-002</v>
      </c>
      <c r="BY7" s="671">
        <v>0.221</v>
      </c>
      <c r="BZ7" s="671">
        <v>8.1000000000000003e-002</v>
      </c>
      <c r="CB7" s="749">
        <v>2</v>
      </c>
      <c r="CC7" s="749">
        <v>1</v>
      </c>
      <c r="CD7" s="749" t="str">
        <f t="shared" si="1"/>
        <v>処遇加算Ⅰ特定加算Ⅰベア加算なしから新加算Ⅰ</v>
      </c>
      <c r="CE7" s="750">
        <f t="shared" ref="CE7:DA11" si="8">BD3-AD$4</f>
        <v>4.4999999999999998e-002</v>
      </c>
      <c r="CF7" s="750">
        <f t="shared" si="8"/>
        <v>4.4999999999999998e-002</v>
      </c>
      <c r="CG7" s="750">
        <f t="shared" si="8"/>
        <v>4.4999999999999998e-002</v>
      </c>
      <c r="CH7" s="750">
        <f t="shared" si="8"/>
        <v>2.1000000000000001e-002</v>
      </c>
      <c r="CI7" s="750">
        <f t="shared" si="8"/>
        <v>2.1000000000000001e-002</v>
      </c>
      <c r="CJ7" s="750">
        <f t="shared" si="8"/>
        <v>2.1000000000000001e-002</v>
      </c>
      <c r="CK7" s="750">
        <f t="shared" si="8"/>
        <v>1.9e-002</v>
      </c>
      <c r="CL7" s="750">
        <f t="shared" si="8"/>
        <v>2.8000000000000001e-002</v>
      </c>
      <c r="CM7" s="750">
        <f t="shared" si="8"/>
        <v>2.8000000000000001e-002</v>
      </c>
      <c r="CN7" s="750">
        <f t="shared" si="8"/>
        <v>4.5999999999999999e-002</v>
      </c>
      <c r="CO7" s="750">
        <f t="shared" si="8"/>
        <v>3.2000000000000001e-002</v>
      </c>
      <c r="CP7" s="750">
        <f t="shared" si="8"/>
        <v>3.2000000000000001e-002</v>
      </c>
      <c r="CQ7" s="750">
        <f t="shared" si="8"/>
        <v>4.3999999999999997e-002</v>
      </c>
      <c r="CR7" s="750">
        <f t="shared" si="8"/>
        <v>3.e-002</v>
      </c>
      <c r="CS7" s="750">
        <f t="shared" si="8"/>
        <v>3.e-002</v>
      </c>
      <c r="CT7" s="750">
        <f t="shared" si="8"/>
        <v>3.e-002</v>
      </c>
      <c r="CU7" s="750">
        <f t="shared" si="8"/>
        <v>1.4999999999999999e-002</v>
      </c>
      <c r="CV7" s="750">
        <f t="shared" si="8"/>
        <v>1.4999999999999999e-002</v>
      </c>
      <c r="CW7" s="750">
        <f t="shared" si="8"/>
        <v>1.e-002</v>
      </c>
      <c r="CX7" s="750">
        <f t="shared" si="8"/>
        <v>1.e-002</v>
      </c>
      <c r="CY7" s="750">
        <f t="shared" si="8"/>
        <v>1.e-002</v>
      </c>
      <c r="CZ7" s="750">
        <f t="shared" si="8"/>
        <v>4.4999999999999998e-002</v>
      </c>
      <c r="DA7" s="750">
        <f t="shared" si="8"/>
        <v>2.1000000000000001e-002</v>
      </c>
      <c r="DC7" s="749" t="s">
        <v>1543</v>
      </c>
      <c r="DD7" s="750">
        <f t="shared" ref="DD7:DZ11" si="9">CE7/BD3</f>
        <v>0.183673469387755</v>
      </c>
      <c r="DE7" s="750">
        <f t="shared" si="9"/>
        <v>0.183673469387755</v>
      </c>
      <c r="DF7" s="750">
        <f t="shared" si="9"/>
        <v>0.183673469387755</v>
      </c>
      <c r="DG7" s="750">
        <f t="shared" si="9"/>
        <v>0.21</v>
      </c>
      <c r="DH7" s="750">
        <f t="shared" si="9"/>
        <v>0.22826086956521699</v>
      </c>
      <c r="DI7" s="750">
        <f t="shared" si="9"/>
        <v>0.22826086956521699</v>
      </c>
      <c r="DJ7" s="750">
        <f t="shared" si="9"/>
        <v>0.22093023255813954</v>
      </c>
      <c r="DK7" s="750">
        <f t="shared" si="9"/>
        <v>0.21875</v>
      </c>
      <c r="DL7" s="750">
        <f t="shared" si="9"/>
        <v>0.21875</v>
      </c>
      <c r="DM7" s="750">
        <f t="shared" si="9"/>
        <v>0.25414364640884002</v>
      </c>
      <c r="DN7" s="750">
        <f t="shared" si="9"/>
        <v>0.21476510067114099</v>
      </c>
      <c r="DO7" s="750">
        <f t="shared" si="9"/>
        <v>0.21476510067114099</v>
      </c>
      <c r="DP7" s="750">
        <f t="shared" si="9"/>
        <v>0.236559139784946</v>
      </c>
      <c r="DQ7" s="750">
        <f t="shared" si="9"/>
        <v>0.214285714285714</v>
      </c>
      <c r="DR7" s="750">
        <f t="shared" si="9"/>
        <v>0.214285714285714</v>
      </c>
      <c r="DS7" s="750">
        <f t="shared" si="9"/>
        <v>0.214285714285714</v>
      </c>
      <c r="DT7" s="750">
        <f t="shared" si="9"/>
        <v>0.2</v>
      </c>
      <c r="DU7" s="750">
        <f t="shared" si="9"/>
        <v>0.2</v>
      </c>
      <c r="DV7" s="750">
        <f t="shared" si="9"/>
        <v>0.19607843137254899</v>
      </c>
      <c r="DW7" s="750">
        <f t="shared" si="9"/>
        <v>0.19607843137254899</v>
      </c>
      <c r="DX7" s="750">
        <f t="shared" si="9"/>
        <v>0.19607843137254899</v>
      </c>
      <c r="DY7" s="750">
        <f t="shared" si="9"/>
        <v>0.183673469387755</v>
      </c>
      <c r="DZ7" s="750">
        <f t="shared" si="9"/>
        <v>0.22826086956521699</v>
      </c>
    </row>
    <row r="8" spans="2:130">
      <c r="B8" s="744">
        <v>6</v>
      </c>
      <c r="C8" s="745" t="s">
        <v>851</v>
      </c>
      <c r="D8" s="671">
        <v>4.2000000000000003e-002</v>
      </c>
      <c r="E8" s="671">
        <v>4.2000000000000003e-002</v>
      </c>
      <c r="F8" s="671">
        <v>4.2000000000000003e-002</v>
      </c>
      <c r="G8" s="671">
        <v>1.4999999999999999e-002</v>
      </c>
      <c r="H8" s="671">
        <v>1.e-002</v>
      </c>
      <c r="I8" s="671">
        <v>1.e-002</v>
      </c>
      <c r="J8" s="671">
        <v>1.7000000000000001e-002</v>
      </c>
      <c r="K8" s="671">
        <v>1.2e-002</v>
      </c>
      <c r="L8" s="671">
        <v>1.2e-002</v>
      </c>
      <c r="M8" s="671">
        <v>2.4e-002</v>
      </c>
      <c r="N8" s="671">
        <v>1.2e-002</v>
      </c>
      <c r="O8" s="671">
        <v>1.2e-002</v>
      </c>
      <c r="P8" s="671">
        <v>2.3e-002</v>
      </c>
      <c r="Q8" s="671">
        <v>2.3e-002</v>
      </c>
      <c r="R8" s="671">
        <v>2.3e-002</v>
      </c>
      <c r="S8" s="671">
        <v>2.3e-002</v>
      </c>
      <c r="T8" s="671">
        <v>1.7000000000000001e-002</v>
      </c>
      <c r="U8" s="671">
        <v>1.7000000000000001e-002</v>
      </c>
      <c r="V8" s="671">
        <v>1.0999999999999999e-002</v>
      </c>
      <c r="W8" s="671">
        <v>1.0999999999999999e-002</v>
      </c>
      <c r="X8" s="671">
        <v>1.0999999999999999e-002</v>
      </c>
      <c r="Y8" s="671">
        <v>4.2000000000000003e-002</v>
      </c>
      <c r="Z8" s="671">
        <v>1.e-002</v>
      </c>
      <c r="AB8" s="749">
        <v>6</v>
      </c>
      <c r="AC8" s="746" t="s">
        <v>2198</v>
      </c>
      <c r="AD8" s="753">
        <f t="shared" ref="AD8:AZ8" si="10">D3+D9+D11</f>
        <v>0.13700000000000001</v>
      </c>
      <c r="AE8" s="753">
        <f t="shared" si="10"/>
        <v>0.13700000000000001</v>
      </c>
      <c r="AF8" s="753">
        <f t="shared" si="10"/>
        <v>0.13700000000000001</v>
      </c>
      <c r="AG8" s="753">
        <f t="shared" si="10"/>
        <v>5.8000000000000003e-002</v>
      </c>
      <c r="AH8" s="753">
        <f t="shared" si="10"/>
        <v>5.8999999999999997e-002</v>
      </c>
      <c r="AI8" s="753">
        <f t="shared" si="10"/>
        <v>5.8999999999999997e-002</v>
      </c>
      <c r="AJ8" s="753">
        <f t="shared" si="10"/>
        <v>4.7e-002</v>
      </c>
      <c r="AK8" s="753">
        <f t="shared" si="10"/>
        <v>8.2000000000000003e-002</v>
      </c>
      <c r="AL8" s="753">
        <f t="shared" si="10"/>
        <v>8.2000000000000003e-002</v>
      </c>
      <c r="AM8" s="753">
        <f t="shared" si="10"/>
        <v>0.104</v>
      </c>
      <c r="AN8" s="753">
        <f t="shared" si="10"/>
        <v>0.10199999999999999</v>
      </c>
      <c r="AO8" s="753">
        <f t="shared" si="10"/>
        <v>0.10199999999999999</v>
      </c>
      <c r="AP8" s="753">
        <f t="shared" si="10"/>
        <v>0.111</v>
      </c>
      <c r="AQ8" s="753">
        <f t="shared" si="10"/>
        <v>8.3000000000000004e-002</v>
      </c>
      <c r="AR8" s="753">
        <f t="shared" si="10"/>
        <v>8.3000000000000004e-002</v>
      </c>
      <c r="AS8" s="753">
        <f t="shared" si="10"/>
        <v>8.3000000000000004e-002</v>
      </c>
      <c r="AT8" s="753">
        <f t="shared" si="10"/>
        <v>3.9e-002</v>
      </c>
      <c r="AU8" s="753">
        <f t="shared" si="10"/>
        <v>3.9e-002</v>
      </c>
      <c r="AV8" s="753">
        <f t="shared" si="10"/>
        <v>2.5999999999999999e-002</v>
      </c>
      <c r="AW8" s="753">
        <f t="shared" si="10"/>
        <v>2.5999999999999999e-002</v>
      </c>
      <c r="AX8" s="753">
        <f t="shared" si="10"/>
        <v>2.5999999999999999e-002</v>
      </c>
      <c r="AY8" s="753">
        <f t="shared" si="10"/>
        <v>0.13700000000000001</v>
      </c>
      <c r="AZ8" s="753">
        <f t="shared" si="10"/>
        <v>5.8999999999999997e-002</v>
      </c>
      <c r="BB8" s="749">
        <v>6</v>
      </c>
      <c r="BC8" s="746" t="s">
        <v>832</v>
      </c>
      <c r="BD8" s="671">
        <v>0.20799999999999999</v>
      </c>
      <c r="BE8" s="671">
        <v>0.20799999999999999</v>
      </c>
      <c r="BF8" s="671">
        <v>0.20799999999999999</v>
      </c>
      <c r="BG8" s="671">
        <v>8.4000000000000005e-002</v>
      </c>
      <c r="BH8" s="671">
        <v>7.5999999999999998e-002</v>
      </c>
      <c r="BI8" s="671">
        <v>7.5999999999999998e-002</v>
      </c>
      <c r="BJ8" s="671">
        <v>7.2999999999999995e-002</v>
      </c>
      <c r="BK8" s="671">
        <v>0.106</v>
      </c>
      <c r="BL8" s="671">
        <v>0.106</v>
      </c>
      <c r="BM8" s="671">
        <v>0.153</v>
      </c>
      <c r="BN8" s="671">
        <v>0.121</v>
      </c>
      <c r="BO8" s="671">
        <v>0.121</v>
      </c>
      <c r="BP8" s="671">
        <v>0.156</v>
      </c>
      <c r="BQ8" s="671">
        <v>0.11700000000000001</v>
      </c>
      <c r="BR8" s="671">
        <v>0.11700000000000001</v>
      </c>
      <c r="BS8" s="671">
        <v>0.11700000000000001</v>
      </c>
      <c r="BT8" s="671">
        <v>6.5000000000000002e-002</v>
      </c>
      <c r="BU8" s="671">
        <v>6.5000000000000002e-002</v>
      </c>
      <c r="BV8" s="671">
        <v>4.3999999999999997e-002</v>
      </c>
      <c r="BW8" s="671">
        <v>4.3999999999999997e-002</v>
      </c>
      <c r="BX8" s="671">
        <v>4.3999999999999997e-002</v>
      </c>
      <c r="BY8" s="671">
        <v>0.20799999999999999</v>
      </c>
      <c r="BZ8" s="671">
        <v>7.5999999999999998e-002</v>
      </c>
      <c r="CB8" s="749">
        <v>2</v>
      </c>
      <c r="CC8" s="749">
        <v>2</v>
      </c>
      <c r="CD8" s="749" t="str">
        <f t="shared" si="1"/>
        <v>処遇加算Ⅰ特定加算Ⅰベア加算なしから新加算Ⅱ</v>
      </c>
      <c r="CE8" s="750">
        <f t="shared" si="8"/>
        <v>2.4e-002</v>
      </c>
      <c r="CF8" s="750">
        <f t="shared" si="8"/>
        <v>2.4e-002</v>
      </c>
      <c r="CG8" s="750">
        <f t="shared" si="8"/>
        <v>2.4e-002</v>
      </c>
      <c r="CH8" s="750">
        <f t="shared" si="8"/>
        <v>1.4999999999999999e-002</v>
      </c>
      <c r="CI8" s="750">
        <f t="shared" si="8"/>
        <v>1.9e-002</v>
      </c>
      <c r="CJ8" s="750">
        <f t="shared" si="8"/>
        <v>1.9e-002</v>
      </c>
      <c r="CK8" s="750">
        <f t="shared" si="8"/>
        <v>1.6e-002</v>
      </c>
      <c r="CL8" s="750">
        <f t="shared" si="8"/>
        <v>2.1999999999999999e-002</v>
      </c>
      <c r="CM8" s="750">
        <f t="shared" si="8"/>
        <v>2.1999999999999999e-002</v>
      </c>
      <c r="CN8" s="750">
        <f t="shared" si="8"/>
        <v>3.9e-002</v>
      </c>
      <c r="CO8" s="750">
        <f t="shared" si="8"/>
        <v>2.9000000000000001e-002</v>
      </c>
      <c r="CP8" s="750">
        <f t="shared" si="8"/>
        <v>2.9000000000000001e-002</v>
      </c>
      <c r="CQ8" s="750">
        <f t="shared" si="8"/>
        <v>3.5999999999999997e-002</v>
      </c>
      <c r="CR8" s="750">
        <f t="shared" si="8"/>
        <v>2.5999999999999999e-002</v>
      </c>
      <c r="CS8" s="750">
        <f t="shared" si="8"/>
        <v>2.5999999999999999e-002</v>
      </c>
      <c r="CT8" s="750">
        <f t="shared" si="8"/>
        <v>2.5999999999999999e-002</v>
      </c>
      <c r="CU8" s="750">
        <f t="shared" si="8"/>
        <v>1.0999999999999999e-002</v>
      </c>
      <c r="CV8" s="750">
        <f t="shared" si="8"/>
        <v>1.0999999999999999e-002</v>
      </c>
      <c r="CW8" s="750">
        <f t="shared" si="8"/>
        <v>6.0000000000000001e-003</v>
      </c>
      <c r="CX8" s="750">
        <f t="shared" si="8"/>
        <v>6.0000000000000001e-003</v>
      </c>
      <c r="CY8" s="750">
        <f t="shared" si="8"/>
        <v>6.0000000000000001e-003</v>
      </c>
      <c r="CZ8" s="750">
        <f t="shared" si="8"/>
        <v>2.4e-002</v>
      </c>
      <c r="DA8" s="750">
        <f t="shared" si="8"/>
        <v>1.9e-002</v>
      </c>
      <c r="DC8" s="749" t="s">
        <v>2199</v>
      </c>
      <c r="DD8" s="750">
        <f t="shared" si="9"/>
        <v>0.107142857142857</v>
      </c>
      <c r="DE8" s="750">
        <f t="shared" si="9"/>
        <v>0.107142857142857</v>
      </c>
      <c r="DF8" s="750">
        <f t="shared" si="9"/>
        <v>0.107142857142857</v>
      </c>
      <c r="DG8" s="750">
        <f t="shared" si="9"/>
        <v>0.159574468085106</v>
      </c>
      <c r="DH8" s="750">
        <f t="shared" si="9"/>
        <v>0.211111111111111</v>
      </c>
      <c r="DI8" s="750">
        <f t="shared" si="9"/>
        <v>0.211111111111111</v>
      </c>
      <c r="DJ8" s="750">
        <f t="shared" si="9"/>
        <v>0.19277108433734899</v>
      </c>
      <c r="DK8" s="750">
        <f t="shared" si="9"/>
        <v>0.18032786885245899</v>
      </c>
      <c r="DL8" s="750">
        <f t="shared" si="9"/>
        <v>0.18032786885245899</v>
      </c>
      <c r="DM8" s="750">
        <f t="shared" si="9"/>
        <v>0.22413793103448301</v>
      </c>
      <c r="DN8" s="750">
        <f t="shared" si="9"/>
        <v>0.198630136986301</v>
      </c>
      <c r="DO8" s="750">
        <f t="shared" si="9"/>
        <v>0.198630136986301</v>
      </c>
      <c r="DP8" s="750">
        <f t="shared" si="9"/>
        <v>0.202247191011236</v>
      </c>
      <c r="DQ8" s="750">
        <f t="shared" si="9"/>
        <v>0.191176470588235</v>
      </c>
      <c r="DR8" s="750">
        <f t="shared" si="9"/>
        <v>0.191176470588235</v>
      </c>
      <c r="DS8" s="750">
        <f t="shared" si="9"/>
        <v>0.191176470588235</v>
      </c>
      <c r="DT8" s="750">
        <f t="shared" si="9"/>
        <v>0.154929577464789</v>
      </c>
      <c r="DU8" s="750">
        <f t="shared" si="9"/>
        <v>0.154929577464789</v>
      </c>
      <c r="DV8" s="750">
        <f t="shared" si="9"/>
        <v>0.12765957446808501</v>
      </c>
      <c r="DW8" s="750">
        <f t="shared" si="9"/>
        <v>0.12765957446808501</v>
      </c>
      <c r="DX8" s="750">
        <f t="shared" si="9"/>
        <v>0.12765957446808501</v>
      </c>
      <c r="DY8" s="750">
        <f t="shared" si="9"/>
        <v>0.107142857142857</v>
      </c>
      <c r="DZ8" s="750">
        <f t="shared" si="9"/>
        <v>0.211111111111111</v>
      </c>
    </row>
    <row r="9" spans="2:130">
      <c r="B9" s="744">
        <v>7</v>
      </c>
      <c r="C9" s="745" t="s">
        <v>856</v>
      </c>
      <c r="D9" s="671">
        <v>0</v>
      </c>
      <c r="E9" s="671">
        <v>0</v>
      </c>
      <c r="F9" s="671">
        <v>0</v>
      </c>
      <c r="G9" s="671">
        <v>0</v>
      </c>
      <c r="H9" s="671">
        <v>0</v>
      </c>
      <c r="I9" s="671">
        <v>0</v>
      </c>
      <c r="J9" s="671">
        <v>0</v>
      </c>
      <c r="K9" s="671">
        <v>0</v>
      </c>
      <c r="L9" s="671">
        <v>0</v>
      </c>
      <c r="M9" s="671">
        <v>0</v>
      </c>
      <c r="N9" s="671">
        <v>0</v>
      </c>
      <c r="O9" s="671">
        <v>0</v>
      </c>
      <c r="P9" s="671">
        <v>0</v>
      </c>
      <c r="Q9" s="671">
        <v>0</v>
      </c>
      <c r="R9" s="671">
        <v>0</v>
      </c>
      <c r="S9" s="671">
        <v>0</v>
      </c>
      <c r="T9" s="671">
        <v>0</v>
      </c>
      <c r="U9" s="671">
        <v>0</v>
      </c>
      <c r="V9" s="671">
        <v>0</v>
      </c>
      <c r="W9" s="671">
        <v>0</v>
      </c>
      <c r="X9" s="671">
        <v>0</v>
      </c>
      <c r="Y9" s="671">
        <v>0</v>
      </c>
      <c r="Z9" s="671">
        <v>0</v>
      </c>
      <c r="AB9" s="749">
        <v>7</v>
      </c>
      <c r="AC9" s="746" t="s">
        <v>2200</v>
      </c>
      <c r="AD9" s="671">
        <f t="shared" ref="AD9:AZ9" si="11">D4+D7+D10</f>
        <v>0.187</v>
      </c>
      <c r="AE9" s="671">
        <f t="shared" si="11"/>
        <v>0.187</v>
      </c>
      <c r="AF9" s="671">
        <f t="shared" si="11"/>
        <v>0.187</v>
      </c>
      <c r="AG9" s="671">
        <f t="shared" si="11"/>
        <v>7.3999999999999996e-002</v>
      </c>
      <c r="AH9" s="671">
        <f t="shared" si="11"/>
        <v>6.6000000000000003e-002</v>
      </c>
      <c r="AI9" s="671">
        <f t="shared" si="11"/>
        <v>6.6000000000000003e-002</v>
      </c>
      <c r="AJ9" s="671">
        <f t="shared" si="11"/>
        <v>6.4000000000000001e-002</v>
      </c>
      <c r="AK9" s="671">
        <f t="shared" si="11"/>
        <v>9.2999999999999999e-002</v>
      </c>
      <c r="AL9" s="671">
        <f t="shared" si="11"/>
        <v>9.2999999999999999e-002</v>
      </c>
      <c r="AM9" s="671">
        <f t="shared" si="11"/>
        <v>0.13</v>
      </c>
      <c r="AN9" s="671">
        <f t="shared" si="11"/>
        <v>0.106</v>
      </c>
      <c r="AO9" s="671">
        <f t="shared" si="11"/>
        <v>0.106</v>
      </c>
      <c r="AP9" s="671">
        <f t="shared" si="11"/>
        <v>0.13500000000000001</v>
      </c>
      <c r="AQ9" s="671">
        <f t="shared" si="11"/>
        <v>0.10299999999999999</v>
      </c>
      <c r="AR9" s="671">
        <f t="shared" si="11"/>
        <v>0.10299999999999999</v>
      </c>
      <c r="AS9" s="671">
        <f t="shared" si="11"/>
        <v>0.10299999999999999</v>
      </c>
      <c r="AT9" s="671">
        <f t="shared" si="11"/>
        <v>5.8000000000000003e-002</v>
      </c>
      <c r="AU9" s="671">
        <f t="shared" si="11"/>
        <v>5.8000000000000003e-002</v>
      </c>
      <c r="AV9" s="671">
        <f t="shared" si="11"/>
        <v>3.9e-002</v>
      </c>
      <c r="AW9" s="671">
        <f t="shared" si="11"/>
        <v>3.9e-002</v>
      </c>
      <c r="AX9" s="671">
        <f t="shared" si="11"/>
        <v>3.9e-002</v>
      </c>
      <c r="AY9" s="671">
        <f t="shared" si="11"/>
        <v>0.187</v>
      </c>
      <c r="AZ9" s="671">
        <f t="shared" si="11"/>
        <v>6.6000000000000003e-002</v>
      </c>
      <c r="BB9" s="749">
        <v>7</v>
      </c>
      <c r="BC9" s="746" t="s">
        <v>870</v>
      </c>
      <c r="BD9" s="671">
        <v>0.2</v>
      </c>
      <c r="BE9" s="671">
        <v>0.2</v>
      </c>
      <c r="BF9" s="671">
        <v>0.2</v>
      </c>
      <c r="BG9" s="671">
        <v>8.3000000000000004e-002</v>
      </c>
      <c r="BH9" s="671">
        <v>7.9000000000000001e-002</v>
      </c>
      <c r="BI9" s="671">
        <v>7.9000000000000001e-002</v>
      </c>
      <c r="BJ9" s="671">
        <v>7.2999999999999995e-002</v>
      </c>
      <c r="BK9" s="671">
        <v>0.107</v>
      </c>
      <c r="BL9" s="671">
        <v>0.107</v>
      </c>
      <c r="BM9" s="671">
        <v>0.151</v>
      </c>
      <c r="BN9" s="671">
        <v>0.129</v>
      </c>
      <c r="BO9" s="671">
        <v>0.129</v>
      </c>
      <c r="BP9" s="671">
        <v>0.155</v>
      </c>
      <c r="BQ9" s="671">
        <v>0.12</v>
      </c>
      <c r="BR9" s="671">
        <v>0.12</v>
      </c>
      <c r="BS9" s="671">
        <v>0.12</v>
      </c>
      <c r="BT9" s="671">
        <v>6.3e-002</v>
      </c>
      <c r="BU9" s="671">
        <v>6.3e-002</v>
      </c>
      <c r="BV9" s="671">
        <v>4.2000000000000003e-002</v>
      </c>
      <c r="BW9" s="671">
        <v>4.2000000000000003e-002</v>
      </c>
      <c r="BX9" s="671">
        <v>4.2000000000000003e-002</v>
      </c>
      <c r="BY9" s="671">
        <v>0.2</v>
      </c>
      <c r="BZ9" s="671">
        <v>7.9000000000000001e-002</v>
      </c>
      <c r="CB9" s="749">
        <v>2</v>
      </c>
      <c r="CC9" s="749">
        <v>3</v>
      </c>
      <c r="CD9" s="749" t="str">
        <f t="shared" si="1"/>
        <v>処遇加算Ⅰ特定加算Ⅰベア加算なしから新加算Ⅲ</v>
      </c>
      <c r="CE9" s="750">
        <f t="shared" si="8"/>
        <v>-1.7999999999999999e-002</v>
      </c>
      <c r="CF9" s="750">
        <f t="shared" si="8"/>
        <v>-1.7999999999999999e-002</v>
      </c>
      <c r="CG9" s="750">
        <f t="shared" si="8"/>
        <v>-1.7999999999999999e-002</v>
      </c>
      <c r="CH9" s="750">
        <f t="shared" si="8"/>
        <v>0</v>
      </c>
      <c r="CI9" s="750">
        <f t="shared" si="8"/>
        <v>9.000000000000008e-003</v>
      </c>
      <c r="CJ9" s="750">
        <f t="shared" si="8"/>
        <v>9.000000000000008e-003</v>
      </c>
      <c r="CK9" s="750">
        <f t="shared" si="8"/>
        <v>-1.e-003</v>
      </c>
      <c r="CL9" s="750">
        <f t="shared" si="8"/>
        <v>9.999999999999995e-003</v>
      </c>
      <c r="CM9" s="750">
        <f t="shared" si="8"/>
        <v>9.999999999999995e-003</v>
      </c>
      <c r="CN9" s="750">
        <f t="shared" si="8"/>
        <v>1.4999999999999999e-002</v>
      </c>
      <c r="CO9" s="750">
        <f t="shared" si="8"/>
        <v>1.7000000000000001e-002</v>
      </c>
      <c r="CP9" s="750">
        <f t="shared" si="8"/>
        <v>1.7000000000000001e-002</v>
      </c>
      <c r="CQ9" s="750">
        <f t="shared" si="8"/>
        <v>1.2999999999999999e-002</v>
      </c>
      <c r="CR9" s="750">
        <f t="shared" si="8"/>
        <v>3.0000000000000027e-003</v>
      </c>
      <c r="CS9" s="750">
        <f t="shared" si="8"/>
        <v>3.0000000000000027e-003</v>
      </c>
      <c r="CT9" s="750">
        <f t="shared" si="8"/>
        <v>3.0000000000000027e-003</v>
      </c>
      <c r="CU9" s="750">
        <f t="shared" si="8"/>
        <v>-5.9999999999999984e-003</v>
      </c>
      <c r="CV9" s="750">
        <f t="shared" si="8"/>
        <v>-5.9999999999999984e-003</v>
      </c>
      <c r="CW9" s="750">
        <f t="shared" si="8"/>
        <v>-5.0000000000000001e-003</v>
      </c>
      <c r="CX9" s="750">
        <f t="shared" si="8"/>
        <v>-5.0000000000000001e-003</v>
      </c>
      <c r="CY9" s="750">
        <f t="shared" si="8"/>
        <v>-5.0000000000000001e-003</v>
      </c>
      <c r="CZ9" s="750">
        <f t="shared" si="8"/>
        <v>-1.7999999999999999e-002</v>
      </c>
      <c r="DA9" s="750">
        <f t="shared" si="8"/>
        <v>9.000000000000008e-003</v>
      </c>
      <c r="DC9" s="749" t="s">
        <v>2201</v>
      </c>
      <c r="DD9" s="750">
        <f t="shared" si="9"/>
        <v>-9.8901098901098897e-002</v>
      </c>
      <c r="DE9" s="750">
        <f t="shared" si="9"/>
        <v>-9.8901098901098897e-002</v>
      </c>
      <c r="DF9" s="750">
        <f t="shared" si="9"/>
        <v>-9.8901098901098897e-002</v>
      </c>
      <c r="DG9" s="750">
        <f t="shared" si="9"/>
        <v>0</v>
      </c>
      <c r="DH9" s="750">
        <f t="shared" si="9"/>
        <v>0.1125</v>
      </c>
      <c r="DI9" s="750">
        <f t="shared" si="9"/>
        <v>0.1125</v>
      </c>
      <c r="DJ9" s="750">
        <f t="shared" si="9"/>
        <v>-1.5151515151515201e-002</v>
      </c>
      <c r="DK9" s="750">
        <f t="shared" si="9"/>
        <v>9.090909090909087e-002</v>
      </c>
      <c r="DL9" s="750">
        <f t="shared" si="9"/>
        <v>9.090909090909087e-002</v>
      </c>
      <c r="DM9" s="750">
        <f t="shared" si="9"/>
        <v>0.1</v>
      </c>
      <c r="DN9" s="750">
        <f t="shared" si="9"/>
        <v>0.12686567164179099</v>
      </c>
      <c r="DO9" s="750">
        <f t="shared" si="9"/>
        <v>0.12686567164179099</v>
      </c>
      <c r="DP9" s="750">
        <f t="shared" si="9"/>
        <v>8.3870967741935476e-002</v>
      </c>
      <c r="DQ9" s="750">
        <f t="shared" si="9"/>
        <v>2.6548672566371705e-002</v>
      </c>
      <c r="DR9" s="750">
        <f t="shared" si="9"/>
        <v>2.6548672566371705e-002</v>
      </c>
      <c r="DS9" s="750">
        <f t="shared" si="9"/>
        <v>2.6548672566371705e-002</v>
      </c>
      <c r="DT9" s="750">
        <f t="shared" si="9"/>
        <v>-0.11111111111111099</v>
      </c>
      <c r="DU9" s="750">
        <f t="shared" si="9"/>
        <v>-0.11111111111111099</v>
      </c>
      <c r="DV9" s="750">
        <f t="shared" si="9"/>
        <v>-0.13888888888888901</v>
      </c>
      <c r="DW9" s="750">
        <f t="shared" si="9"/>
        <v>-0.13888888888888901</v>
      </c>
      <c r="DX9" s="750">
        <f t="shared" si="9"/>
        <v>-0.13888888888888901</v>
      </c>
      <c r="DY9" s="750">
        <f t="shared" si="9"/>
        <v>-9.8901098901098897e-002</v>
      </c>
      <c r="DZ9" s="750">
        <f t="shared" si="9"/>
        <v>0.1125</v>
      </c>
    </row>
    <row r="10" spans="2:130">
      <c r="B10" s="744">
        <v>8</v>
      </c>
      <c r="C10" s="746" t="s">
        <v>273</v>
      </c>
      <c r="D10" s="671">
        <v>2.4e-002</v>
      </c>
      <c r="E10" s="671">
        <v>2.4e-002</v>
      </c>
      <c r="F10" s="671">
        <v>2.4e-002</v>
      </c>
      <c r="G10" s="671">
        <v>1.0999999999999999e-002</v>
      </c>
      <c r="H10" s="671">
        <v>1.0999999999999999e-002</v>
      </c>
      <c r="I10" s="671">
        <v>1.0999999999999999e-002</v>
      </c>
      <c r="J10" s="671">
        <v>1.e-002</v>
      </c>
      <c r="K10" s="671">
        <v>1.4999999999999999e-002</v>
      </c>
      <c r="L10" s="671">
        <v>1.4999999999999999e-002</v>
      </c>
      <c r="M10" s="671">
        <v>2.3e-002</v>
      </c>
      <c r="N10" s="671">
        <v>1.7000000000000001e-002</v>
      </c>
      <c r="O10" s="671">
        <v>1.7000000000000001e-002</v>
      </c>
      <c r="P10" s="671">
        <v>2.3e-002</v>
      </c>
      <c r="Q10" s="671">
        <v>1.6e-002</v>
      </c>
      <c r="R10" s="671">
        <v>1.6e-002</v>
      </c>
      <c r="S10" s="671">
        <v>1.6e-002</v>
      </c>
      <c r="T10" s="671">
        <v>8.0000000000000002e-003</v>
      </c>
      <c r="U10" s="671">
        <v>8.0000000000000002e-003</v>
      </c>
      <c r="V10" s="671">
        <v>5.0000000000000001e-003</v>
      </c>
      <c r="W10" s="671">
        <v>5.0000000000000001e-003</v>
      </c>
      <c r="X10" s="671">
        <v>5.0000000000000001e-003</v>
      </c>
      <c r="Y10" s="671">
        <v>2.4e-002</v>
      </c>
      <c r="Z10" s="671">
        <v>1.0999999999999999e-002</v>
      </c>
      <c r="AB10" s="749">
        <v>8</v>
      </c>
      <c r="AC10" s="746" t="s">
        <v>2202</v>
      </c>
      <c r="AD10" s="671">
        <f t="shared" ref="AD10:AZ10" si="12">D4+D7+D11</f>
        <v>0.16300000000000001</v>
      </c>
      <c r="AE10" s="671">
        <f t="shared" si="12"/>
        <v>0.16300000000000001</v>
      </c>
      <c r="AF10" s="671">
        <f t="shared" si="12"/>
        <v>0.16300000000000001</v>
      </c>
      <c r="AG10" s="671">
        <f t="shared" si="12"/>
        <v>6.3e-002</v>
      </c>
      <c r="AH10" s="671">
        <f t="shared" si="12"/>
        <v>5.5e-002</v>
      </c>
      <c r="AI10" s="671">
        <f t="shared" si="12"/>
        <v>5.5e-002</v>
      </c>
      <c r="AJ10" s="671">
        <f t="shared" si="12"/>
        <v>5.3999999999999999e-002</v>
      </c>
      <c r="AK10" s="671">
        <f t="shared" si="12"/>
        <v>7.8e-002</v>
      </c>
      <c r="AL10" s="671">
        <f t="shared" si="12"/>
        <v>7.8e-002</v>
      </c>
      <c r="AM10" s="671">
        <f t="shared" si="12"/>
        <v>0.107</v>
      </c>
      <c r="AN10" s="671">
        <f t="shared" si="12"/>
        <v>8.8999999999999996e-002</v>
      </c>
      <c r="AO10" s="671">
        <f t="shared" si="12"/>
        <v>8.8999999999999996e-002</v>
      </c>
      <c r="AP10" s="671">
        <f t="shared" si="12"/>
        <v>0.112</v>
      </c>
      <c r="AQ10" s="671">
        <f t="shared" si="12"/>
        <v>8.6999999999999994e-002</v>
      </c>
      <c r="AR10" s="671">
        <f t="shared" si="12"/>
        <v>8.6999999999999994e-002</v>
      </c>
      <c r="AS10" s="671">
        <f t="shared" si="12"/>
        <v>8.6999999999999994e-002</v>
      </c>
      <c r="AT10" s="671">
        <f t="shared" si="12"/>
        <v>5.e-002</v>
      </c>
      <c r="AU10" s="671">
        <f t="shared" si="12"/>
        <v>5.e-002</v>
      </c>
      <c r="AV10" s="671">
        <f t="shared" si="12"/>
        <v>3.4000000000000002e-002</v>
      </c>
      <c r="AW10" s="671">
        <f t="shared" si="12"/>
        <v>3.4000000000000002e-002</v>
      </c>
      <c r="AX10" s="671">
        <f t="shared" si="12"/>
        <v>3.4000000000000002e-002</v>
      </c>
      <c r="AY10" s="671">
        <f t="shared" si="12"/>
        <v>0.16300000000000001</v>
      </c>
      <c r="AZ10" s="671">
        <f t="shared" si="12"/>
        <v>5.5e-002</v>
      </c>
      <c r="BB10" s="749">
        <v>8</v>
      </c>
      <c r="BC10" s="746" t="s">
        <v>623</v>
      </c>
      <c r="BD10" s="671">
        <v>0.187</v>
      </c>
      <c r="BE10" s="671">
        <v>0.187</v>
      </c>
      <c r="BF10" s="671">
        <v>0.187</v>
      </c>
      <c r="BG10" s="671">
        <v>7.8e-002</v>
      </c>
      <c r="BH10" s="671">
        <v>7.3999999999999996e-002</v>
      </c>
      <c r="BI10" s="671">
        <v>7.3999999999999996e-002</v>
      </c>
      <c r="BJ10" s="671">
        <v>7.0000000000000007e-002</v>
      </c>
      <c r="BK10" s="671">
        <v>0.1</v>
      </c>
      <c r="BL10" s="671">
        <v>0.1</v>
      </c>
      <c r="BM10" s="671">
        <v>0.14599999999999999</v>
      </c>
      <c r="BN10" s="671">
        <v>0.11799999999999999</v>
      </c>
      <c r="BO10" s="671">
        <v>0.11799999999999999</v>
      </c>
      <c r="BP10" s="671">
        <v>0.14799999999999999</v>
      </c>
      <c r="BQ10" s="671">
        <v>0.113</v>
      </c>
      <c r="BR10" s="671">
        <v>0.113</v>
      </c>
      <c r="BS10" s="671">
        <v>0.113</v>
      </c>
      <c r="BT10" s="671">
        <v>6.0999999999999999e-002</v>
      </c>
      <c r="BU10" s="671">
        <v>6.0999999999999999e-002</v>
      </c>
      <c r="BV10" s="671">
        <v>4.e-002</v>
      </c>
      <c r="BW10" s="671">
        <v>4.e-002</v>
      </c>
      <c r="BX10" s="671">
        <v>4.e-002</v>
      </c>
      <c r="BY10" s="671">
        <v>0.187</v>
      </c>
      <c r="BZ10" s="671">
        <v>7.3999999999999996e-002</v>
      </c>
      <c r="CB10" s="749">
        <v>2</v>
      </c>
      <c r="CC10" s="749">
        <v>4</v>
      </c>
      <c r="CD10" s="749" t="str">
        <f t="shared" si="1"/>
        <v>処遇加算Ⅰ特定加算Ⅰベア加算なしから新加算Ⅳ</v>
      </c>
      <c r="CE10" s="750">
        <f t="shared" si="8"/>
        <v>-5.5e-002</v>
      </c>
      <c r="CF10" s="750">
        <f t="shared" si="8"/>
        <v>-5.5e-002</v>
      </c>
      <c r="CG10" s="750">
        <f t="shared" si="8"/>
        <v>-5.5e-002</v>
      </c>
      <c r="CH10" s="750">
        <f t="shared" si="8"/>
        <v>-1.6e-002</v>
      </c>
      <c r="CI10" s="750">
        <f t="shared" si="8"/>
        <v>-6.9999999999999923e-003</v>
      </c>
      <c r="CJ10" s="750">
        <f t="shared" si="8"/>
        <v>-6.9999999999999923e-003</v>
      </c>
      <c r="CK10" s="750">
        <f t="shared" si="8"/>
        <v>-1.4e-002</v>
      </c>
      <c r="CL10" s="750">
        <f t="shared" si="8"/>
        <v>-1.2e-002</v>
      </c>
      <c r="CM10" s="750">
        <f t="shared" si="8"/>
        <v>-1.2e-002</v>
      </c>
      <c r="CN10" s="750">
        <f t="shared" si="8"/>
        <v>-1.2999999999999999e-002</v>
      </c>
      <c r="CO10" s="750">
        <f t="shared" si="8"/>
        <v>-1.0999999999999999e-002</v>
      </c>
      <c r="CP10" s="750">
        <f t="shared" si="8"/>
        <v>-1.0999999999999999e-002</v>
      </c>
      <c r="CQ10" s="750">
        <f t="shared" si="8"/>
        <v>-1.7000000000000001e-002</v>
      </c>
      <c r="CR10" s="750">
        <f t="shared" si="8"/>
        <v>-2.e-002</v>
      </c>
      <c r="CS10" s="750">
        <f t="shared" si="8"/>
        <v>-2.e-002</v>
      </c>
      <c r="CT10" s="750">
        <f t="shared" si="8"/>
        <v>-2.e-002</v>
      </c>
      <c r="CU10" s="750">
        <f t="shared" si="8"/>
        <v>-1.6e-002</v>
      </c>
      <c r="CV10" s="750">
        <f t="shared" si="8"/>
        <v>-1.6e-002</v>
      </c>
      <c r="CW10" s="750">
        <f t="shared" si="8"/>
        <v>-1.2e-002</v>
      </c>
      <c r="CX10" s="750">
        <f t="shared" si="8"/>
        <v>-1.2e-002</v>
      </c>
      <c r="CY10" s="750">
        <f t="shared" si="8"/>
        <v>-1.2e-002</v>
      </c>
      <c r="CZ10" s="750">
        <f t="shared" si="8"/>
        <v>-5.5e-002</v>
      </c>
      <c r="DA10" s="750">
        <f t="shared" si="8"/>
        <v>-6.9999999999999923e-003</v>
      </c>
      <c r="DC10" s="749" t="s">
        <v>2203</v>
      </c>
      <c r="DD10" s="750">
        <f t="shared" si="9"/>
        <v>-0.37931034482758602</v>
      </c>
      <c r="DE10" s="750">
        <f t="shared" si="9"/>
        <v>-0.37931034482758602</v>
      </c>
      <c r="DF10" s="750">
        <f t="shared" si="9"/>
        <v>-0.37931034482758602</v>
      </c>
      <c r="DG10" s="750">
        <f t="shared" si="9"/>
        <v>-0.25396825396825401</v>
      </c>
      <c r="DH10" s="750">
        <f t="shared" si="9"/>
        <v>-0.109375</v>
      </c>
      <c r="DI10" s="750">
        <f t="shared" si="9"/>
        <v>-0.109375</v>
      </c>
      <c r="DJ10" s="750">
        <f t="shared" si="9"/>
        <v>-0.26415094339622602</v>
      </c>
      <c r="DK10" s="750">
        <f t="shared" si="9"/>
        <v>-0.13636363636363638</v>
      </c>
      <c r="DL10" s="750">
        <f t="shared" si="9"/>
        <v>-0.13636363636363638</v>
      </c>
      <c r="DM10" s="750">
        <f t="shared" si="9"/>
        <v>-0.10655737704918</v>
      </c>
      <c r="DN10" s="750">
        <f t="shared" si="9"/>
        <v>-0.10377358490565999</v>
      </c>
      <c r="DO10" s="750">
        <f t="shared" si="9"/>
        <v>-0.10377358490565999</v>
      </c>
      <c r="DP10" s="750">
        <f t="shared" si="9"/>
        <v>-0.13600000000000001</v>
      </c>
      <c r="DQ10" s="750">
        <f t="shared" si="9"/>
        <v>-0.22222222222222199</v>
      </c>
      <c r="DR10" s="750">
        <f t="shared" si="9"/>
        <v>-0.22222222222222199</v>
      </c>
      <c r="DS10" s="750">
        <f t="shared" si="9"/>
        <v>-0.22222222222222199</v>
      </c>
      <c r="DT10" s="750">
        <f t="shared" si="9"/>
        <v>-0.36363636363636365</v>
      </c>
      <c r="DU10" s="750">
        <f t="shared" si="9"/>
        <v>-0.36363636363636365</v>
      </c>
      <c r="DV10" s="750">
        <f t="shared" si="9"/>
        <v>-0.41379310344827586</v>
      </c>
      <c r="DW10" s="750">
        <f t="shared" si="9"/>
        <v>-0.41379310344827586</v>
      </c>
      <c r="DX10" s="750">
        <f t="shared" si="9"/>
        <v>-0.41379310344827586</v>
      </c>
      <c r="DY10" s="750">
        <f t="shared" si="9"/>
        <v>-0.37931034482758602</v>
      </c>
      <c r="DZ10" s="750">
        <f t="shared" si="9"/>
        <v>-0.109375</v>
      </c>
    </row>
    <row r="11" spans="2:130" ht="24">
      <c r="B11" s="744">
        <v>9</v>
      </c>
      <c r="C11" s="745" t="s">
        <v>864</v>
      </c>
      <c r="D11" s="671">
        <v>0</v>
      </c>
      <c r="E11" s="671">
        <v>0</v>
      </c>
      <c r="F11" s="671">
        <v>0</v>
      </c>
      <c r="G11" s="671">
        <v>0</v>
      </c>
      <c r="H11" s="671">
        <v>0</v>
      </c>
      <c r="I11" s="671">
        <v>0</v>
      </c>
      <c r="J11" s="671">
        <v>0</v>
      </c>
      <c r="K11" s="671">
        <v>0</v>
      </c>
      <c r="L11" s="671">
        <v>0</v>
      </c>
      <c r="M11" s="671">
        <v>0</v>
      </c>
      <c r="N11" s="671">
        <v>0</v>
      </c>
      <c r="O11" s="671">
        <v>0</v>
      </c>
      <c r="P11" s="671">
        <v>0</v>
      </c>
      <c r="Q11" s="671">
        <v>0</v>
      </c>
      <c r="R11" s="671">
        <v>0</v>
      </c>
      <c r="S11" s="671">
        <v>0</v>
      </c>
      <c r="T11" s="671">
        <v>0</v>
      </c>
      <c r="U11" s="671">
        <v>0</v>
      </c>
      <c r="V11" s="671">
        <v>0</v>
      </c>
      <c r="W11" s="671">
        <v>0</v>
      </c>
      <c r="X11" s="671">
        <v>0</v>
      </c>
      <c r="Y11" s="671">
        <v>0</v>
      </c>
      <c r="Z11" s="671">
        <v>0</v>
      </c>
      <c r="AB11" s="749">
        <v>9</v>
      </c>
      <c r="AC11" s="746" t="s">
        <v>2204</v>
      </c>
      <c r="AD11" s="671">
        <f t="shared" ref="AD11:AZ11" si="13">D4+D8+D10</f>
        <v>0.16600000000000001</v>
      </c>
      <c r="AE11" s="671">
        <f t="shared" si="13"/>
        <v>0.16600000000000001</v>
      </c>
      <c r="AF11" s="671">
        <f t="shared" si="13"/>
        <v>0.16600000000000001</v>
      </c>
      <c r="AG11" s="671">
        <f t="shared" si="13"/>
        <v>6.8000000000000005e-002</v>
      </c>
      <c r="AH11" s="671">
        <f t="shared" si="13"/>
        <v>6.4000000000000001e-002</v>
      </c>
      <c r="AI11" s="671">
        <f t="shared" si="13"/>
        <v>6.4000000000000001e-002</v>
      </c>
      <c r="AJ11" s="671">
        <f t="shared" si="13"/>
        <v>6.0999999999999999e-002</v>
      </c>
      <c r="AK11" s="671">
        <f t="shared" si="13"/>
        <v>8.6999999999999994e-002</v>
      </c>
      <c r="AL11" s="671">
        <f t="shared" si="13"/>
        <v>8.6999999999999994e-002</v>
      </c>
      <c r="AM11" s="671">
        <f t="shared" si="13"/>
        <v>0.123</v>
      </c>
      <c r="AN11" s="671">
        <f t="shared" si="13"/>
        <v>0.10299999999999999</v>
      </c>
      <c r="AO11" s="671">
        <f t="shared" si="13"/>
        <v>0.10299999999999999</v>
      </c>
      <c r="AP11" s="671">
        <f t="shared" si="13"/>
        <v>0.127</v>
      </c>
      <c r="AQ11" s="671">
        <f t="shared" si="13"/>
        <v>9.9000000000000005e-002</v>
      </c>
      <c r="AR11" s="671">
        <f t="shared" si="13"/>
        <v>9.9000000000000005e-002</v>
      </c>
      <c r="AS11" s="671">
        <f t="shared" si="13"/>
        <v>9.9000000000000005e-002</v>
      </c>
      <c r="AT11" s="671">
        <f t="shared" si="13"/>
        <v>5.3999999999999999e-002</v>
      </c>
      <c r="AU11" s="671">
        <f t="shared" si="13"/>
        <v>5.3999999999999999e-002</v>
      </c>
      <c r="AV11" s="671">
        <f t="shared" si="13"/>
        <v>3.5000000000000003e-002</v>
      </c>
      <c r="AW11" s="671">
        <f t="shared" si="13"/>
        <v>3.5000000000000003e-002</v>
      </c>
      <c r="AX11" s="671">
        <f t="shared" si="13"/>
        <v>3.5000000000000003e-002</v>
      </c>
      <c r="AY11" s="671">
        <f t="shared" si="13"/>
        <v>0.16600000000000001</v>
      </c>
      <c r="AZ11" s="671">
        <f t="shared" si="13"/>
        <v>6.4000000000000001e-002</v>
      </c>
      <c r="BB11" s="749">
        <v>9</v>
      </c>
      <c r="BC11" s="746" t="s">
        <v>871</v>
      </c>
      <c r="BD11" s="671">
        <v>0.184</v>
      </c>
      <c r="BE11" s="671">
        <v>0.184</v>
      </c>
      <c r="BF11" s="671">
        <v>0.184</v>
      </c>
      <c r="BG11" s="671">
        <v>7.2999999999999995e-002</v>
      </c>
      <c r="BH11" s="671">
        <v>6.5000000000000002e-002</v>
      </c>
      <c r="BI11" s="671">
        <v>6.5000000000000002e-002</v>
      </c>
      <c r="BJ11" s="671">
        <v>6.3e-002</v>
      </c>
      <c r="BK11" s="671">
        <v>9.0999999999999998e-002</v>
      </c>
      <c r="BL11" s="671">
        <v>9.0999999999999998e-002</v>
      </c>
      <c r="BM11" s="671">
        <v>0.13</v>
      </c>
      <c r="BN11" s="671">
        <v>0.104</v>
      </c>
      <c r="BO11" s="671">
        <v>0.104</v>
      </c>
      <c r="BP11" s="671">
        <v>0.13300000000000001</v>
      </c>
      <c r="BQ11" s="671">
        <v>0.10100000000000001</v>
      </c>
      <c r="BR11" s="671">
        <v>0.10100000000000001</v>
      </c>
      <c r="BS11" s="671">
        <v>0.10100000000000001</v>
      </c>
      <c r="BT11" s="671">
        <v>5.7000000000000002e-002</v>
      </c>
      <c r="BU11" s="671">
        <v>5.7000000000000002e-002</v>
      </c>
      <c r="BV11" s="671">
        <v>3.9e-002</v>
      </c>
      <c r="BW11" s="671">
        <v>3.9e-002</v>
      </c>
      <c r="BX11" s="671">
        <v>3.9e-002</v>
      </c>
      <c r="BY11" s="671">
        <v>0.184</v>
      </c>
      <c r="BZ11" s="671">
        <v>6.5000000000000002e-002</v>
      </c>
      <c r="CB11" s="749">
        <v>2</v>
      </c>
      <c r="CC11" s="749">
        <v>5</v>
      </c>
      <c r="CD11" s="749" t="str">
        <f t="shared" si="1"/>
        <v>処遇加算Ⅰ特定加算Ⅰベア加算なしから新加算Ⅴ（１）</v>
      </c>
      <c r="CE11" s="750">
        <f t="shared" si="8"/>
        <v>2.1000000000000001e-002</v>
      </c>
      <c r="CF11" s="750">
        <f t="shared" si="8"/>
        <v>2.1000000000000001e-002</v>
      </c>
      <c r="CG11" s="750">
        <f t="shared" si="8"/>
        <v>2.1000000000000001e-002</v>
      </c>
      <c r="CH11" s="750">
        <f t="shared" si="8"/>
        <v>1.e-002</v>
      </c>
      <c r="CI11" s="750">
        <f t="shared" si="8"/>
        <v>1.e-002</v>
      </c>
      <c r="CJ11" s="750">
        <f t="shared" si="8"/>
        <v>1.e-002</v>
      </c>
      <c r="CK11" s="750">
        <f t="shared" si="8"/>
        <v>8.9999999999999941e-003</v>
      </c>
      <c r="CL11" s="750">
        <f t="shared" si="8"/>
        <v>1.2999999999999999e-002</v>
      </c>
      <c r="CM11" s="750">
        <f t="shared" si="8"/>
        <v>1.2999999999999999e-002</v>
      </c>
      <c r="CN11" s="750">
        <f t="shared" si="8"/>
        <v>2.3e-002</v>
      </c>
      <c r="CO11" s="750">
        <f t="shared" si="8"/>
        <v>1.4999999999999999e-002</v>
      </c>
      <c r="CP11" s="750">
        <f t="shared" si="8"/>
        <v>1.4999999999999999e-002</v>
      </c>
      <c r="CQ11" s="750">
        <f t="shared" si="8"/>
        <v>2.1000000000000001e-002</v>
      </c>
      <c r="CR11" s="750">
        <f t="shared" si="8"/>
        <v>1.4e-002</v>
      </c>
      <c r="CS11" s="750">
        <f t="shared" si="8"/>
        <v>1.4e-002</v>
      </c>
      <c r="CT11" s="750">
        <f t="shared" si="8"/>
        <v>1.4e-002</v>
      </c>
      <c r="CU11" s="750">
        <f t="shared" si="8"/>
        <v>7.0000000000000097e-003</v>
      </c>
      <c r="CV11" s="750">
        <f t="shared" si="8"/>
        <v>7.0000000000000097e-003</v>
      </c>
      <c r="CW11" s="750">
        <f t="shared" si="8"/>
        <v>5.0000000000000001e-003</v>
      </c>
      <c r="CX11" s="750">
        <f t="shared" si="8"/>
        <v>5.0000000000000001e-003</v>
      </c>
      <c r="CY11" s="750">
        <f t="shared" si="8"/>
        <v>5.0000000000000001e-003</v>
      </c>
      <c r="CZ11" s="750">
        <f t="shared" si="8"/>
        <v>2.1000000000000001e-002</v>
      </c>
      <c r="DA11" s="750">
        <f t="shared" si="8"/>
        <v>1.e-002</v>
      </c>
      <c r="DC11" s="749" t="s">
        <v>1007</v>
      </c>
      <c r="DD11" s="750">
        <f t="shared" si="9"/>
        <v>9.5022624434389094e-002</v>
      </c>
      <c r="DE11" s="750">
        <f t="shared" si="9"/>
        <v>9.5022624434389094e-002</v>
      </c>
      <c r="DF11" s="750">
        <f t="shared" si="9"/>
        <v>9.5022624434389094e-002</v>
      </c>
      <c r="DG11" s="750">
        <f t="shared" si="9"/>
        <v>0.112359550561798</v>
      </c>
      <c r="DH11" s="750">
        <f t="shared" si="9"/>
        <v>0.12345679012345701</v>
      </c>
      <c r="DI11" s="750">
        <f t="shared" si="9"/>
        <v>0.12345679012345701</v>
      </c>
      <c r="DJ11" s="750">
        <f t="shared" si="9"/>
        <v>0.118421052631579</v>
      </c>
      <c r="DK11" s="750">
        <f t="shared" si="9"/>
        <v>0.1150442477876106</v>
      </c>
      <c r="DL11" s="750">
        <f t="shared" si="9"/>
        <v>0.1150442477876106</v>
      </c>
      <c r="DM11" s="750">
        <f t="shared" si="9"/>
        <v>0.14556962025316456</v>
      </c>
      <c r="DN11" s="750">
        <f t="shared" si="9"/>
        <v>0.11363636363636399</v>
      </c>
      <c r="DO11" s="750">
        <f t="shared" si="9"/>
        <v>0.11363636363636399</v>
      </c>
      <c r="DP11" s="750">
        <f t="shared" si="9"/>
        <v>0.128834355828221</v>
      </c>
      <c r="DQ11" s="750">
        <f t="shared" si="9"/>
        <v>0.11290322580645161</v>
      </c>
      <c r="DR11" s="750">
        <f t="shared" si="9"/>
        <v>0.11290322580645161</v>
      </c>
      <c r="DS11" s="750">
        <f t="shared" si="9"/>
        <v>0.11290322580645161</v>
      </c>
      <c r="DT11" s="750">
        <f t="shared" si="9"/>
        <v>0.104477611940299</v>
      </c>
      <c r="DU11" s="750">
        <f t="shared" si="9"/>
        <v>0.104477611940299</v>
      </c>
      <c r="DV11" s="750">
        <f t="shared" si="9"/>
        <v>0.108695652173913</v>
      </c>
      <c r="DW11" s="750">
        <f t="shared" si="9"/>
        <v>0.108695652173913</v>
      </c>
      <c r="DX11" s="750">
        <f t="shared" si="9"/>
        <v>0.108695652173913</v>
      </c>
      <c r="DY11" s="750">
        <f t="shared" si="9"/>
        <v>9.5022624434389094e-002</v>
      </c>
      <c r="DZ11" s="750">
        <f t="shared" si="9"/>
        <v>0.12345679012345701</v>
      </c>
    </row>
    <row r="12" spans="2:130">
      <c r="AB12" s="749">
        <v>10</v>
      </c>
      <c r="AC12" s="746" t="s">
        <v>2205</v>
      </c>
      <c r="AD12" s="753">
        <f t="shared" ref="AD12:AZ12" si="14">D4+D8+D11</f>
        <v>0.14199999999999999</v>
      </c>
      <c r="AE12" s="753">
        <f t="shared" si="14"/>
        <v>0.14199999999999999</v>
      </c>
      <c r="AF12" s="753">
        <f t="shared" si="14"/>
        <v>0.14199999999999999</v>
      </c>
      <c r="AG12" s="753">
        <f t="shared" si="14"/>
        <v>5.7000000000000002e-002</v>
      </c>
      <c r="AH12" s="753">
        <f t="shared" si="14"/>
        <v>5.2999999999999999e-002</v>
      </c>
      <c r="AI12" s="753">
        <f t="shared" si="14"/>
        <v>5.2999999999999999e-002</v>
      </c>
      <c r="AJ12" s="753">
        <f t="shared" si="14"/>
        <v>5.0999999999999997e-002</v>
      </c>
      <c r="AK12" s="753">
        <f t="shared" si="14"/>
        <v>7.1999999999999995e-002</v>
      </c>
      <c r="AL12" s="753">
        <f t="shared" si="14"/>
        <v>7.1999999999999995e-002</v>
      </c>
      <c r="AM12" s="753">
        <f t="shared" si="14"/>
        <v>0.1</v>
      </c>
      <c r="AN12" s="753">
        <f t="shared" si="14"/>
        <v>8.5999999999999993e-002</v>
      </c>
      <c r="AO12" s="753">
        <f t="shared" si="14"/>
        <v>8.5999999999999993e-002</v>
      </c>
      <c r="AP12" s="753">
        <f t="shared" si="14"/>
        <v>0.104</v>
      </c>
      <c r="AQ12" s="753">
        <f t="shared" si="14"/>
        <v>8.3000000000000004e-002</v>
      </c>
      <c r="AR12" s="753">
        <f t="shared" si="14"/>
        <v>8.3000000000000004e-002</v>
      </c>
      <c r="AS12" s="753">
        <f t="shared" si="14"/>
        <v>8.3000000000000004e-002</v>
      </c>
      <c r="AT12" s="753">
        <f t="shared" si="14"/>
        <v>4.5999999999999999e-002</v>
      </c>
      <c r="AU12" s="753">
        <f t="shared" si="14"/>
        <v>4.5999999999999999e-002</v>
      </c>
      <c r="AV12" s="753">
        <f t="shared" si="14"/>
        <v>3.e-002</v>
      </c>
      <c r="AW12" s="753">
        <f t="shared" si="14"/>
        <v>3.e-002</v>
      </c>
      <c r="AX12" s="753">
        <f t="shared" si="14"/>
        <v>3.e-002</v>
      </c>
      <c r="AY12" s="753">
        <f t="shared" si="14"/>
        <v>0.14199999999999999</v>
      </c>
      <c r="AZ12" s="753">
        <f t="shared" si="14"/>
        <v>5.2999999999999999e-002</v>
      </c>
      <c r="BB12" s="749">
        <v>10</v>
      </c>
      <c r="BC12" s="746" t="s">
        <v>339</v>
      </c>
      <c r="BD12" s="753">
        <v>0.16300000000000001</v>
      </c>
      <c r="BE12" s="753">
        <v>0.16300000000000001</v>
      </c>
      <c r="BF12" s="753">
        <v>0.16300000000000001</v>
      </c>
      <c r="BG12" s="753">
        <v>6.7000000000000004e-002</v>
      </c>
      <c r="BH12" s="753">
        <v>6.3e-002</v>
      </c>
      <c r="BI12" s="753">
        <v>6.3e-002</v>
      </c>
      <c r="BJ12" s="753">
        <v>6.e-002</v>
      </c>
      <c r="BK12" s="753">
        <v>8.5000000000000006e-002</v>
      </c>
      <c r="BL12" s="753">
        <v>8.5000000000000006e-002</v>
      </c>
      <c r="BM12" s="753">
        <v>0.123</v>
      </c>
      <c r="BN12" s="753">
        <v>0.10100000000000001</v>
      </c>
      <c r="BO12" s="753">
        <v>0.10100000000000001</v>
      </c>
      <c r="BP12" s="753">
        <v>0.125</v>
      </c>
      <c r="BQ12" s="753">
        <v>9.7000000000000003e-002</v>
      </c>
      <c r="BR12" s="753">
        <v>9.7000000000000003e-002</v>
      </c>
      <c r="BS12" s="753">
        <v>9.7000000000000003e-002</v>
      </c>
      <c r="BT12" s="753">
        <v>5.2999999999999999e-002</v>
      </c>
      <c r="BU12" s="753">
        <v>5.2999999999999999e-002</v>
      </c>
      <c r="BV12" s="753">
        <v>3.5000000000000003e-002</v>
      </c>
      <c r="BW12" s="753">
        <v>3.5000000000000003e-002</v>
      </c>
      <c r="BX12" s="753">
        <v>3.5000000000000003e-002</v>
      </c>
      <c r="BY12" s="753">
        <v>0.16300000000000001</v>
      </c>
      <c r="BZ12" s="753">
        <v>6.3e-002</v>
      </c>
      <c r="CB12" s="749">
        <v>3</v>
      </c>
      <c r="CC12" s="749">
        <v>1</v>
      </c>
      <c r="CD12" s="749" t="str">
        <f t="shared" si="1"/>
        <v>処遇加算Ⅰ特定加算Ⅱベア加算から新加算Ⅰ</v>
      </c>
      <c r="CE12" s="750">
        <f t="shared" ref="CE12:DA15" si="15">BD3-AD$5</f>
        <v>4.2000000000000003e-002</v>
      </c>
      <c r="CF12" s="750">
        <f t="shared" si="15"/>
        <v>4.2000000000000003e-002</v>
      </c>
      <c r="CG12" s="750">
        <f t="shared" si="15"/>
        <v>4.2000000000000003e-002</v>
      </c>
      <c r="CH12" s="750">
        <f t="shared" si="15"/>
        <v>1.6e-002</v>
      </c>
      <c r="CI12" s="750">
        <f t="shared" si="15"/>
        <v>1.2e-002</v>
      </c>
      <c r="CJ12" s="750">
        <f t="shared" si="15"/>
        <v>1.2e-002</v>
      </c>
      <c r="CK12" s="750">
        <f t="shared" si="15"/>
        <v>1.2e-002</v>
      </c>
      <c r="CL12" s="750">
        <f t="shared" si="15"/>
        <v>1.9e-002</v>
      </c>
      <c r="CM12" s="750">
        <f t="shared" si="15"/>
        <v>1.9e-002</v>
      </c>
      <c r="CN12" s="750">
        <f t="shared" si="15"/>
        <v>3.e-002</v>
      </c>
      <c r="CO12" s="750">
        <f t="shared" si="15"/>
        <v>1.7999999999999999e-002</v>
      </c>
      <c r="CP12" s="750">
        <f t="shared" si="15"/>
        <v>1.7999999999999999e-002</v>
      </c>
      <c r="CQ12" s="750">
        <f t="shared" si="15"/>
        <v>2.9000000000000001e-002</v>
      </c>
      <c r="CR12" s="750">
        <f t="shared" si="15"/>
        <v>1.7999999999999999e-002</v>
      </c>
      <c r="CS12" s="750">
        <f t="shared" si="15"/>
        <v>1.7999999999999999e-002</v>
      </c>
      <c r="CT12" s="750">
        <f t="shared" si="15"/>
        <v>1.7999999999999999e-002</v>
      </c>
      <c r="CU12" s="750">
        <f t="shared" si="15"/>
        <v>1.0999999999999999e-002</v>
      </c>
      <c r="CV12" s="750">
        <f t="shared" si="15"/>
        <v>1.0999999999999999e-002</v>
      </c>
      <c r="CW12" s="750">
        <f t="shared" si="15"/>
        <v>8.9999999999999941e-003</v>
      </c>
      <c r="CX12" s="750">
        <f t="shared" si="15"/>
        <v>8.9999999999999941e-003</v>
      </c>
      <c r="CY12" s="750">
        <f t="shared" si="15"/>
        <v>8.9999999999999941e-003</v>
      </c>
      <c r="CZ12" s="750">
        <f t="shared" si="15"/>
        <v>4.2000000000000003e-002</v>
      </c>
      <c r="DA12" s="750">
        <f t="shared" si="15"/>
        <v>1.2e-002</v>
      </c>
      <c r="DC12" s="749" t="s">
        <v>2206</v>
      </c>
      <c r="DD12" s="750">
        <f t="shared" ref="DD12:DZ15" si="16">CE12/BD3</f>
        <v>0.17142857142857101</v>
      </c>
      <c r="DE12" s="750">
        <f t="shared" si="16"/>
        <v>0.17142857142857101</v>
      </c>
      <c r="DF12" s="750">
        <f t="shared" si="16"/>
        <v>0.17142857142857101</v>
      </c>
      <c r="DG12" s="750">
        <f t="shared" si="16"/>
        <v>0.16</v>
      </c>
      <c r="DH12" s="750">
        <f t="shared" si="16"/>
        <v>0.13043478260869601</v>
      </c>
      <c r="DI12" s="750">
        <f t="shared" si="16"/>
        <v>0.13043478260869601</v>
      </c>
      <c r="DJ12" s="750">
        <f t="shared" si="16"/>
        <v>0.13953488372093001</v>
      </c>
      <c r="DK12" s="750">
        <f t="shared" si="16"/>
        <v>0.1484375</v>
      </c>
      <c r="DL12" s="750">
        <f t="shared" si="16"/>
        <v>0.1484375</v>
      </c>
      <c r="DM12" s="750">
        <f t="shared" si="16"/>
        <v>0.16574585635359099</v>
      </c>
      <c r="DN12" s="750">
        <f t="shared" si="16"/>
        <v>0.12080536912751701</v>
      </c>
      <c r="DO12" s="750">
        <f t="shared" si="16"/>
        <v>0.12080536912751701</v>
      </c>
      <c r="DP12" s="750">
        <f t="shared" si="16"/>
        <v>0.15591397849462399</v>
      </c>
      <c r="DQ12" s="750">
        <f t="shared" si="16"/>
        <v>0.128571428571429</v>
      </c>
      <c r="DR12" s="750">
        <f t="shared" si="16"/>
        <v>0.128571428571429</v>
      </c>
      <c r="DS12" s="750">
        <f t="shared" si="16"/>
        <v>0.128571428571429</v>
      </c>
      <c r="DT12" s="750">
        <f t="shared" si="16"/>
        <v>0.146666666666667</v>
      </c>
      <c r="DU12" s="750">
        <f t="shared" si="16"/>
        <v>0.146666666666667</v>
      </c>
      <c r="DV12" s="750">
        <f t="shared" si="16"/>
        <v>0.17647058823529399</v>
      </c>
      <c r="DW12" s="750">
        <f t="shared" si="16"/>
        <v>0.17647058823529399</v>
      </c>
      <c r="DX12" s="750">
        <f t="shared" si="16"/>
        <v>0.17647058823529399</v>
      </c>
      <c r="DY12" s="750">
        <f t="shared" si="16"/>
        <v>0.17142857142857101</v>
      </c>
      <c r="DZ12" s="750">
        <f t="shared" si="16"/>
        <v>0.13043478260869601</v>
      </c>
    </row>
    <row r="13" spans="2:130">
      <c r="AB13" s="749">
        <v>11</v>
      </c>
      <c r="AC13" s="746" t="s">
        <v>1909</v>
      </c>
      <c r="AD13" s="671">
        <f t="shared" ref="AD13:AZ13" si="17">D4+D9+D10</f>
        <v>0.124</v>
      </c>
      <c r="AE13" s="671">
        <f t="shared" si="17"/>
        <v>0.124</v>
      </c>
      <c r="AF13" s="671">
        <f t="shared" si="17"/>
        <v>0.124</v>
      </c>
      <c r="AG13" s="671">
        <f t="shared" si="17"/>
        <v>5.2999999999999999e-002</v>
      </c>
      <c r="AH13" s="671">
        <f t="shared" si="17"/>
        <v>5.3999999999999999e-002</v>
      </c>
      <c r="AI13" s="671">
        <f t="shared" si="17"/>
        <v>5.3999999999999999e-002</v>
      </c>
      <c r="AJ13" s="671">
        <f t="shared" si="17"/>
        <v>4.3999999999999997e-002</v>
      </c>
      <c r="AK13" s="671">
        <f t="shared" si="17"/>
        <v>7.4999999999999997e-002</v>
      </c>
      <c r="AL13" s="671">
        <f t="shared" si="17"/>
        <v>7.4999999999999997e-002</v>
      </c>
      <c r="AM13" s="671">
        <f t="shared" si="17"/>
        <v>9.9000000000000005e-002</v>
      </c>
      <c r="AN13" s="671">
        <f t="shared" si="17"/>
        <v>9.0999999999999998e-002</v>
      </c>
      <c r="AO13" s="671">
        <f t="shared" si="17"/>
        <v>9.0999999999999998e-002</v>
      </c>
      <c r="AP13" s="671">
        <f t="shared" si="17"/>
        <v>0.104</v>
      </c>
      <c r="AQ13" s="671">
        <f t="shared" si="17"/>
        <v>7.5999999999999998e-002</v>
      </c>
      <c r="AR13" s="671">
        <f t="shared" si="17"/>
        <v>7.5999999999999998e-002</v>
      </c>
      <c r="AS13" s="671">
        <f t="shared" si="17"/>
        <v>7.5999999999999998e-002</v>
      </c>
      <c r="AT13" s="671">
        <f t="shared" si="17"/>
        <v>3.6999999999999998e-002</v>
      </c>
      <c r="AU13" s="671">
        <f t="shared" si="17"/>
        <v>3.6999999999999998e-002</v>
      </c>
      <c r="AV13" s="671">
        <f t="shared" si="17"/>
        <v>2.4e-002</v>
      </c>
      <c r="AW13" s="671">
        <f t="shared" si="17"/>
        <v>2.4e-002</v>
      </c>
      <c r="AX13" s="671">
        <f t="shared" si="17"/>
        <v>2.4e-002</v>
      </c>
      <c r="AY13" s="671">
        <f t="shared" si="17"/>
        <v>0.124</v>
      </c>
      <c r="AZ13" s="671">
        <f t="shared" si="17"/>
        <v>5.3999999999999999e-002</v>
      </c>
      <c r="BB13" s="749">
        <v>11</v>
      </c>
      <c r="BC13" s="746" t="s">
        <v>671</v>
      </c>
      <c r="BD13" s="753">
        <v>0.16300000000000001</v>
      </c>
      <c r="BE13" s="753">
        <v>0.16300000000000001</v>
      </c>
      <c r="BF13" s="753">
        <v>0.16300000000000001</v>
      </c>
      <c r="BG13" s="753">
        <v>6.5000000000000002e-002</v>
      </c>
      <c r="BH13" s="753">
        <v>5.6000000000000001e-002</v>
      </c>
      <c r="BI13" s="753">
        <v>5.6000000000000001e-002</v>
      </c>
      <c r="BJ13" s="753">
        <v>5.8000000000000003e-002</v>
      </c>
      <c r="BK13" s="753">
        <v>7.9000000000000001e-002</v>
      </c>
      <c r="BL13" s="753">
        <v>7.9000000000000001e-002</v>
      </c>
      <c r="BM13" s="753">
        <v>0.11899999999999999</v>
      </c>
      <c r="BN13" s="753">
        <v>8.7999999999999995e-002</v>
      </c>
      <c r="BO13" s="753">
        <v>8.7999999999999995e-002</v>
      </c>
      <c r="BP13" s="753">
        <v>0.12</v>
      </c>
      <c r="BQ13" s="753">
        <v>9.e-002</v>
      </c>
      <c r="BR13" s="753">
        <v>9.e-002</v>
      </c>
      <c r="BS13" s="753">
        <v>9.e-002</v>
      </c>
      <c r="BT13" s="753">
        <v>5.1999999999999998e-002</v>
      </c>
      <c r="BU13" s="753">
        <v>5.1999999999999998e-002</v>
      </c>
      <c r="BV13" s="753">
        <v>3.5000000000000003e-002</v>
      </c>
      <c r="BW13" s="753">
        <v>3.5000000000000003e-002</v>
      </c>
      <c r="BX13" s="753">
        <v>3.5000000000000003e-002</v>
      </c>
      <c r="BY13" s="753">
        <v>0.16300000000000001</v>
      </c>
      <c r="BZ13" s="753">
        <v>5.6000000000000001e-002</v>
      </c>
      <c r="CB13" s="749">
        <v>3</v>
      </c>
      <c r="CC13" s="749">
        <v>2</v>
      </c>
      <c r="CD13" s="749" t="str">
        <f t="shared" si="1"/>
        <v>処遇加算Ⅰ特定加算Ⅱベア加算から新加算Ⅱ</v>
      </c>
      <c r="CE13" s="750">
        <f t="shared" si="15"/>
        <v>2.1000000000000001e-002</v>
      </c>
      <c r="CF13" s="750">
        <f t="shared" si="15"/>
        <v>2.1000000000000001e-002</v>
      </c>
      <c r="CG13" s="750">
        <f t="shared" si="15"/>
        <v>2.1000000000000001e-002</v>
      </c>
      <c r="CH13" s="750">
        <f t="shared" si="15"/>
        <v>1.e-002</v>
      </c>
      <c r="CI13" s="750">
        <f t="shared" si="15"/>
        <v>1.e-002</v>
      </c>
      <c r="CJ13" s="750">
        <f t="shared" si="15"/>
        <v>1.e-002</v>
      </c>
      <c r="CK13" s="750">
        <f t="shared" si="15"/>
        <v>9.000000000000008e-003</v>
      </c>
      <c r="CL13" s="750">
        <f t="shared" si="15"/>
        <v>1.2999999999999999e-002</v>
      </c>
      <c r="CM13" s="750">
        <f t="shared" si="15"/>
        <v>1.2999999999999999e-002</v>
      </c>
      <c r="CN13" s="750">
        <f t="shared" si="15"/>
        <v>2.3e-002</v>
      </c>
      <c r="CO13" s="750">
        <f t="shared" si="15"/>
        <v>1.4999999999999999e-002</v>
      </c>
      <c r="CP13" s="750">
        <f t="shared" si="15"/>
        <v>1.4999999999999999e-002</v>
      </c>
      <c r="CQ13" s="750">
        <f t="shared" si="15"/>
        <v>2.1000000000000001e-002</v>
      </c>
      <c r="CR13" s="750">
        <f t="shared" si="15"/>
        <v>1.4e-002</v>
      </c>
      <c r="CS13" s="750">
        <f t="shared" si="15"/>
        <v>1.4e-002</v>
      </c>
      <c r="CT13" s="750">
        <f t="shared" si="15"/>
        <v>1.4e-002</v>
      </c>
      <c r="CU13" s="750">
        <f t="shared" si="15"/>
        <v>6.9999999999999923e-003</v>
      </c>
      <c r="CV13" s="750">
        <f t="shared" si="15"/>
        <v>6.9999999999999923e-003</v>
      </c>
      <c r="CW13" s="750">
        <f t="shared" si="15"/>
        <v>5.0000000000000001e-003</v>
      </c>
      <c r="CX13" s="750">
        <f t="shared" si="15"/>
        <v>5.0000000000000001e-003</v>
      </c>
      <c r="CY13" s="750">
        <f t="shared" si="15"/>
        <v>5.0000000000000001e-003</v>
      </c>
      <c r="CZ13" s="750">
        <f t="shared" si="15"/>
        <v>2.1000000000000001e-002</v>
      </c>
      <c r="DA13" s="750">
        <f t="shared" si="15"/>
        <v>1.e-002</v>
      </c>
      <c r="DC13" s="749" t="s">
        <v>332</v>
      </c>
      <c r="DD13" s="750">
        <f t="shared" si="16"/>
        <v>9.375e-002</v>
      </c>
      <c r="DE13" s="750">
        <f t="shared" si="16"/>
        <v>9.375e-002</v>
      </c>
      <c r="DF13" s="750">
        <f t="shared" si="16"/>
        <v>9.375e-002</v>
      </c>
      <c r="DG13" s="750">
        <f t="shared" si="16"/>
        <v>0.10638297872340401</v>
      </c>
      <c r="DH13" s="750">
        <f t="shared" si="16"/>
        <v>0.11111111111111099</v>
      </c>
      <c r="DI13" s="750">
        <f t="shared" si="16"/>
        <v>0.11111111111111099</v>
      </c>
      <c r="DJ13" s="750">
        <f t="shared" si="16"/>
        <v>0.108433734939759</v>
      </c>
      <c r="DK13" s="750">
        <f t="shared" si="16"/>
        <v>0.10655737704918</v>
      </c>
      <c r="DL13" s="750">
        <f t="shared" si="16"/>
        <v>0.10655737704918</v>
      </c>
      <c r="DM13" s="750">
        <f t="shared" si="16"/>
        <v>0.13218390804597699</v>
      </c>
      <c r="DN13" s="750">
        <f t="shared" si="16"/>
        <v>0.102739726027397</v>
      </c>
      <c r="DO13" s="750">
        <f t="shared" si="16"/>
        <v>0.102739726027397</v>
      </c>
      <c r="DP13" s="750">
        <f t="shared" si="16"/>
        <v>0.117977528089888</v>
      </c>
      <c r="DQ13" s="750">
        <f t="shared" si="16"/>
        <v>0.10294117647058799</v>
      </c>
      <c r="DR13" s="750">
        <f t="shared" si="16"/>
        <v>0.10294117647058799</v>
      </c>
      <c r="DS13" s="750">
        <f t="shared" si="16"/>
        <v>0.10294117647058799</v>
      </c>
      <c r="DT13" s="750">
        <f t="shared" si="16"/>
        <v>9.8591549295774544e-002</v>
      </c>
      <c r="DU13" s="750">
        <f t="shared" si="16"/>
        <v>9.8591549295774544e-002</v>
      </c>
      <c r="DV13" s="750">
        <f t="shared" si="16"/>
        <v>0.10638297872340401</v>
      </c>
      <c r="DW13" s="750">
        <f t="shared" si="16"/>
        <v>0.10638297872340401</v>
      </c>
      <c r="DX13" s="750">
        <f t="shared" si="16"/>
        <v>0.10638297872340401</v>
      </c>
      <c r="DY13" s="750">
        <f t="shared" si="16"/>
        <v>9.375e-002</v>
      </c>
      <c r="DZ13" s="750">
        <f t="shared" si="16"/>
        <v>0.11111111111111099</v>
      </c>
    </row>
    <row r="14" spans="2:130">
      <c r="AB14" s="749">
        <v>12</v>
      </c>
      <c r="AC14" s="746" t="s">
        <v>275</v>
      </c>
      <c r="AD14" s="753">
        <f t="shared" ref="AD14:AZ14" si="18">D4+D9+D11</f>
        <v>0.1</v>
      </c>
      <c r="AE14" s="753">
        <f t="shared" si="18"/>
        <v>0.1</v>
      </c>
      <c r="AF14" s="753">
        <f t="shared" si="18"/>
        <v>0.1</v>
      </c>
      <c r="AG14" s="753">
        <f t="shared" si="18"/>
        <v>4.2000000000000003e-002</v>
      </c>
      <c r="AH14" s="753">
        <f t="shared" si="18"/>
        <v>4.2999999999999997e-002</v>
      </c>
      <c r="AI14" s="753">
        <f t="shared" si="18"/>
        <v>4.2999999999999997e-002</v>
      </c>
      <c r="AJ14" s="753">
        <f t="shared" si="18"/>
        <v>3.4000000000000002e-002</v>
      </c>
      <c r="AK14" s="753">
        <f t="shared" si="18"/>
        <v>6.e-002</v>
      </c>
      <c r="AL14" s="753">
        <f t="shared" si="18"/>
        <v>6.e-002</v>
      </c>
      <c r="AM14" s="753">
        <f t="shared" si="18"/>
        <v>7.5999999999999998e-002</v>
      </c>
      <c r="AN14" s="753">
        <f t="shared" si="18"/>
        <v>7.3999999999999996e-002</v>
      </c>
      <c r="AO14" s="753">
        <f t="shared" si="18"/>
        <v>7.3999999999999996e-002</v>
      </c>
      <c r="AP14" s="753">
        <f t="shared" si="18"/>
        <v>8.1000000000000003e-002</v>
      </c>
      <c r="AQ14" s="753">
        <f t="shared" si="18"/>
        <v>6.e-002</v>
      </c>
      <c r="AR14" s="753">
        <f t="shared" si="18"/>
        <v>6.e-002</v>
      </c>
      <c r="AS14" s="753">
        <f t="shared" si="18"/>
        <v>6.e-002</v>
      </c>
      <c r="AT14" s="753">
        <f t="shared" si="18"/>
        <v>2.9000000000000001e-002</v>
      </c>
      <c r="AU14" s="753">
        <f t="shared" si="18"/>
        <v>2.9000000000000001e-002</v>
      </c>
      <c r="AV14" s="753">
        <f t="shared" si="18"/>
        <v>1.9e-002</v>
      </c>
      <c r="AW14" s="753">
        <f t="shared" si="18"/>
        <v>1.9e-002</v>
      </c>
      <c r="AX14" s="753">
        <f t="shared" si="18"/>
        <v>1.9e-002</v>
      </c>
      <c r="AY14" s="753">
        <f t="shared" si="18"/>
        <v>0.1</v>
      </c>
      <c r="AZ14" s="753">
        <f t="shared" si="18"/>
        <v>4.2999999999999997e-002</v>
      </c>
      <c r="BB14" s="749">
        <v>12</v>
      </c>
      <c r="BC14" s="746" t="s">
        <v>872</v>
      </c>
      <c r="BD14" s="753">
        <v>0.158</v>
      </c>
      <c r="BE14" s="753">
        <v>0.158</v>
      </c>
      <c r="BF14" s="753">
        <v>0.158</v>
      </c>
      <c r="BG14" s="753">
        <v>6.8000000000000005e-002</v>
      </c>
      <c r="BH14" s="753">
        <v>6.9000000000000006e-002</v>
      </c>
      <c r="BI14" s="753">
        <v>6.9000000000000006e-002</v>
      </c>
      <c r="BJ14" s="753">
        <v>5.6000000000000001e-002</v>
      </c>
      <c r="BK14" s="753">
        <v>9.5000000000000001e-002</v>
      </c>
      <c r="BL14" s="753">
        <v>9.5000000000000001e-002</v>
      </c>
      <c r="BM14" s="753">
        <v>0.127</v>
      </c>
      <c r="BN14" s="753">
        <v>0.11700000000000001</v>
      </c>
      <c r="BO14" s="753">
        <v>0.11700000000000001</v>
      </c>
      <c r="BP14" s="753">
        <v>0.13200000000000001</v>
      </c>
      <c r="BQ14" s="753">
        <v>9.7000000000000003e-002</v>
      </c>
      <c r="BR14" s="753">
        <v>9.7000000000000003e-002</v>
      </c>
      <c r="BS14" s="753">
        <v>9.7000000000000003e-002</v>
      </c>
      <c r="BT14" s="753">
        <v>4.5999999999999999e-002</v>
      </c>
      <c r="BU14" s="753">
        <v>4.5999999999999999e-002</v>
      </c>
      <c r="BV14" s="753">
        <v>3.1e-002</v>
      </c>
      <c r="BW14" s="753">
        <v>3.1e-002</v>
      </c>
      <c r="BX14" s="753">
        <v>3.1e-002</v>
      </c>
      <c r="BY14" s="753">
        <v>0.158</v>
      </c>
      <c r="BZ14" s="753">
        <v>6.9000000000000006e-002</v>
      </c>
      <c r="CB14" s="749">
        <v>3</v>
      </c>
      <c r="CC14" s="749">
        <v>3</v>
      </c>
      <c r="CD14" s="749" t="str">
        <f t="shared" si="1"/>
        <v>処遇加算Ⅰ特定加算Ⅱベア加算から新加算Ⅲ</v>
      </c>
      <c r="CE14" s="750">
        <f t="shared" si="15"/>
        <v>-2.1000000000000001e-002</v>
      </c>
      <c r="CF14" s="750">
        <f t="shared" si="15"/>
        <v>-2.1000000000000001e-002</v>
      </c>
      <c r="CG14" s="750">
        <f t="shared" si="15"/>
        <v>-2.1000000000000001e-002</v>
      </c>
      <c r="CH14" s="750">
        <f t="shared" si="15"/>
        <v>-5.0000000000000001e-003</v>
      </c>
      <c r="CI14" s="750">
        <f t="shared" si="15"/>
        <v>0</v>
      </c>
      <c r="CJ14" s="750">
        <f t="shared" si="15"/>
        <v>0</v>
      </c>
      <c r="CK14" s="750">
        <f t="shared" si="15"/>
        <v>-7.9999999999999898e-003</v>
      </c>
      <c r="CL14" s="750">
        <f t="shared" si="15"/>
        <v>1.0000000000000009e-003</v>
      </c>
      <c r="CM14" s="750">
        <f t="shared" si="15"/>
        <v>1.0000000000000009e-003</v>
      </c>
      <c r="CN14" s="750">
        <f t="shared" si="15"/>
        <v>-1.e-003</v>
      </c>
      <c r="CO14" s="750">
        <f t="shared" si="15"/>
        <v>3.0000000000000001e-003</v>
      </c>
      <c r="CP14" s="750">
        <f t="shared" si="15"/>
        <v>3.0000000000000001e-003</v>
      </c>
      <c r="CQ14" s="750">
        <f t="shared" si="15"/>
        <v>-2.e-003</v>
      </c>
      <c r="CR14" s="750">
        <f t="shared" si="15"/>
        <v>-8.9999999999999941e-003</v>
      </c>
      <c r="CS14" s="750">
        <f t="shared" si="15"/>
        <v>-8.9999999999999941e-003</v>
      </c>
      <c r="CT14" s="750">
        <f t="shared" si="15"/>
        <v>-8.9999999999999941e-003</v>
      </c>
      <c r="CU14" s="750">
        <f t="shared" si="15"/>
        <v>-1.e-002</v>
      </c>
      <c r="CV14" s="750">
        <f t="shared" si="15"/>
        <v>-1.e-002</v>
      </c>
      <c r="CW14" s="750">
        <f t="shared" si="15"/>
        <v>-6.0000000000000053e-003</v>
      </c>
      <c r="CX14" s="750">
        <f t="shared" si="15"/>
        <v>-6.0000000000000053e-003</v>
      </c>
      <c r="CY14" s="750">
        <f t="shared" si="15"/>
        <v>-6.0000000000000053e-003</v>
      </c>
      <c r="CZ14" s="750">
        <f t="shared" si="15"/>
        <v>-2.1000000000000001e-002</v>
      </c>
      <c r="DA14" s="750">
        <f t="shared" si="15"/>
        <v>0</v>
      </c>
      <c r="DC14" s="749" t="s">
        <v>707</v>
      </c>
      <c r="DD14" s="750">
        <f t="shared" si="16"/>
        <v>-0.115384615384615</v>
      </c>
      <c r="DE14" s="750">
        <f t="shared" si="16"/>
        <v>-0.115384615384615</v>
      </c>
      <c r="DF14" s="750">
        <f t="shared" si="16"/>
        <v>-0.115384615384615</v>
      </c>
      <c r="DG14" s="750">
        <f t="shared" si="16"/>
        <v>-6.3291139240506333e-002</v>
      </c>
      <c r="DH14" s="750">
        <f t="shared" si="16"/>
        <v>0</v>
      </c>
      <c r="DI14" s="750">
        <f t="shared" si="16"/>
        <v>0</v>
      </c>
      <c r="DJ14" s="750">
        <f t="shared" si="16"/>
        <v>-0.12121212121212099</v>
      </c>
      <c r="DK14" s="750">
        <f t="shared" si="16"/>
        <v>9.0909090909090991e-003</v>
      </c>
      <c r="DL14" s="750">
        <f t="shared" si="16"/>
        <v>9.0909090909090991e-003</v>
      </c>
      <c r="DM14" s="750">
        <f t="shared" si="16"/>
        <v>-6.6666666666666697e-003</v>
      </c>
      <c r="DN14" s="750">
        <f t="shared" si="16"/>
        <v>2.2388059701492536e-002</v>
      </c>
      <c r="DO14" s="750">
        <f t="shared" si="16"/>
        <v>2.2388059701492536e-002</v>
      </c>
      <c r="DP14" s="750">
        <f t="shared" si="16"/>
        <v>-1.2903225806451601e-002</v>
      </c>
      <c r="DQ14" s="750">
        <f t="shared" si="16"/>
        <v>-7.9646017699114988e-002</v>
      </c>
      <c r="DR14" s="750">
        <f t="shared" si="16"/>
        <v>-7.9646017699114988e-002</v>
      </c>
      <c r="DS14" s="750">
        <f t="shared" si="16"/>
        <v>-7.9646017699114988e-002</v>
      </c>
      <c r="DT14" s="750">
        <f t="shared" si="16"/>
        <v>-0.18518518518518501</v>
      </c>
      <c r="DU14" s="750">
        <f t="shared" si="16"/>
        <v>-0.18518518518518501</v>
      </c>
      <c r="DV14" s="750">
        <f t="shared" si="16"/>
        <v>-0.16666666666666682</v>
      </c>
      <c r="DW14" s="750">
        <f t="shared" si="16"/>
        <v>-0.16666666666666682</v>
      </c>
      <c r="DX14" s="750">
        <f t="shared" si="16"/>
        <v>-0.16666666666666682</v>
      </c>
      <c r="DY14" s="750">
        <f t="shared" si="16"/>
        <v>-0.115384615384615</v>
      </c>
      <c r="DZ14" s="750">
        <f t="shared" si="16"/>
        <v>0</v>
      </c>
    </row>
    <row r="15" spans="2:130">
      <c r="AB15" s="749">
        <v>13</v>
      </c>
      <c r="AC15" s="746" t="s">
        <v>2207</v>
      </c>
      <c r="AD15" s="753">
        <f t="shared" ref="AD15:AZ15" si="19">D5+D7+D10</f>
        <v>0.14199999999999999</v>
      </c>
      <c r="AE15" s="753">
        <f t="shared" si="19"/>
        <v>0.14199999999999999</v>
      </c>
      <c r="AF15" s="753">
        <f t="shared" si="19"/>
        <v>0.14199999999999999</v>
      </c>
      <c r="AG15" s="753">
        <f t="shared" si="19"/>
        <v>5.5e-002</v>
      </c>
      <c r="AH15" s="753">
        <f t="shared" si="19"/>
        <v>4.5999999999999999e-002</v>
      </c>
      <c r="AI15" s="753">
        <f t="shared" si="19"/>
        <v>4.5999999999999999e-002</v>
      </c>
      <c r="AJ15" s="753">
        <f t="shared" si="19"/>
        <v>4.9000000000000002e-002</v>
      </c>
      <c r="AK15" s="753">
        <f t="shared" si="19"/>
        <v>6.6000000000000003e-002</v>
      </c>
      <c r="AL15" s="753">
        <f t="shared" si="19"/>
        <v>6.6000000000000003e-002</v>
      </c>
      <c r="AM15" s="753">
        <f t="shared" si="19"/>
        <v>9.6000000000000002e-002</v>
      </c>
      <c r="AN15" s="753">
        <f t="shared" si="19"/>
        <v>7.2999999999999995e-002</v>
      </c>
      <c r="AO15" s="753">
        <f t="shared" si="19"/>
        <v>7.2999999999999995e-002</v>
      </c>
      <c r="AP15" s="753">
        <f t="shared" si="19"/>
        <v>9.9000000000000005e-002</v>
      </c>
      <c r="AQ15" s="753">
        <f t="shared" si="19"/>
        <v>7.5999999999999998e-002</v>
      </c>
      <c r="AR15" s="753">
        <f t="shared" si="19"/>
        <v>7.5999999999999998e-002</v>
      </c>
      <c r="AS15" s="753">
        <f t="shared" si="19"/>
        <v>7.5999999999999998e-002</v>
      </c>
      <c r="AT15" s="753">
        <f t="shared" si="19"/>
        <v>4.4999999999999998e-002</v>
      </c>
      <c r="AU15" s="753">
        <f t="shared" si="19"/>
        <v>4.4999999999999998e-002</v>
      </c>
      <c r="AV15" s="753">
        <f t="shared" si="19"/>
        <v>3.e-002</v>
      </c>
      <c r="AW15" s="753">
        <f t="shared" si="19"/>
        <v>3.e-002</v>
      </c>
      <c r="AX15" s="753">
        <f t="shared" si="19"/>
        <v>3.e-002</v>
      </c>
      <c r="AY15" s="753">
        <f t="shared" si="19"/>
        <v>0.14199999999999999</v>
      </c>
      <c r="AZ15" s="753">
        <f t="shared" si="19"/>
        <v>4.5999999999999999e-002</v>
      </c>
      <c r="BB15" s="749">
        <v>13</v>
      </c>
      <c r="BC15" s="746" t="s">
        <v>319</v>
      </c>
      <c r="BD15" s="753">
        <v>0.14199999999999999</v>
      </c>
      <c r="BE15" s="753">
        <v>0.14199999999999999</v>
      </c>
      <c r="BF15" s="753">
        <v>0.14199999999999999</v>
      </c>
      <c r="BG15" s="753">
        <v>5.8999999999999997e-002</v>
      </c>
      <c r="BH15" s="753">
        <v>5.3999999999999999e-002</v>
      </c>
      <c r="BI15" s="753">
        <v>5.3999999999999999e-002</v>
      </c>
      <c r="BJ15" s="753">
        <v>5.5e-002</v>
      </c>
      <c r="BK15" s="753">
        <v>7.2999999999999995e-002</v>
      </c>
      <c r="BL15" s="753">
        <v>7.2999999999999995e-002</v>
      </c>
      <c r="BM15" s="753">
        <v>0.112</v>
      </c>
      <c r="BN15" s="753">
        <v>8.5000000000000006e-002</v>
      </c>
      <c r="BO15" s="753">
        <v>8.5000000000000006e-002</v>
      </c>
      <c r="BP15" s="753">
        <v>0.112</v>
      </c>
      <c r="BQ15" s="753">
        <v>8.5999999999999993e-002</v>
      </c>
      <c r="BR15" s="753">
        <v>8.5999999999999993e-002</v>
      </c>
      <c r="BS15" s="753">
        <v>8.5999999999999993e-002</v>
      </c>
      <c r="BT15" s="753">
        <v>4.8000000000000001e-002</v>
      </c>
      <c r="BU15" s="753">
        <v>4.8000000000000001e-002</v>
      </c>
      <c r="BV15" s="753">
        <v>3.1e-002</v>
      </c>
      <c r="BW15" s="753">
        <v>3.1e-002</v>
      </c>
      <c r="BX15" s="753">
        <v>3.1e-002</v>
      </c>
      <c r="BY15" s="753">
        <v>0.14199999999999999</v>
      </c>
      <c r="BZ15" s="753">
        <v>5.3999999999999999e-002</v>
      </c>
      <c r="CB15" s="749">
        <v>3</v>
      </c>
      <c r="CC15" s="749">
        <v>4</v>
      </c>
      <c r="CD15" s="749" t="str">
        <f t="shared" si="1"/>
        <v>処遇加算Ⅰ特定加算Ⅱベア加算から新加算Ⅳ</v>
      </c>
      <c r="CE15" s="750">
        <f t="shared" si="15"/>
        <v>-5.8000000000000003e-002</v>
      </c>
      <c r="CF15" s="750">
        <f t="shared" si="15"/>
        <v>-5.8000000000000003e-002</v>
      </c>
      <c r="CG15" s="750">
        <f t="shared" si="15"/>
        <v>-5.8000000000000003e-002</v>
      </c>
      <c r="CH15" s="750">
        <f t="shared" si="15"/>
        <v>-2.1000000000000001e-002</v>
      </c>
      <c r="CI15" s="750">
        <f t="shared" si="15"/>
        <v>-1.6e-002</v>
      </c>
      <c r="CJ15" s="750">
        <f t="shared" si="15"/>
        <v>-1.6e-002</v>
      </c>
      <c r="CK15" s="750">
        <f t="shared" si="15"/>
        <v>-2.1000000000000001e-002</v>
      </c>
      <c r="CL15" s="750">
        <f t="shared" si="15"/>
        <v>-2.1000000000000001e-002</v>
      </c>
      <c r="CM15" s="750">
        <f t="shared" si="15"/>
        <v>-2.1000000000000001e-002</v>
      </c>
      <c r="CN15" s="750">
        <f t="shared" si="15"/>
        <v>-2.9000000000000001e-002</v>
      </c>
      <c r="CO15" s="750">
        <f t="shared" si="15"/>
        <v>-2.5000000000000001e-002</v>
      </c>
      <c r="CP15" s="750">
        <f t="shared" si="15"/>
        <v>-2.5000000000000001e-002</v>
      </c>
      <c r="CQ15" s="750">
        <f t="shared" si="15"/>
        <v>-3.2000000000000001e-002</v>
      </c>
      <c r="CR15" s="750">
        <f t="shared" si="15"/>
        <v>-3.2000000000000001e-002</v>
      </c>
      <c r="CS15" s="750">
        <f t="shared" si="15"/>
        <v>-3.2000000000000001e-002</v>
      </c>
      <c r="CT15" s="750">
        <f t="shared" si="15"/>
        <v>-3.2000000000000001e-002</v>
      </c>
      <c r="CU15" s="750">
        <f t="shared" si="15"/>
        <v>-2.e-002</v>
      </c>
      <c r="CV15" s="750">
        <f t="shared" si="15"/>
        <v>-2.e-002</v>
      </c>
      <c r="CW15" s="750">
        <f t="shared" si="15"/>
        <v>-1.2999999999999999e-002</v>
      </c>
      <c r="CX15" s="750">
        <f t="shared" si="15"/>
        <v>-1.2999999999999999e-002</v>
      </c>
      <c r="CY15" s="750">
        <f t="shared" si="15"/>
        <v>-1.2999999999999999e-002</v>
      </c>
      <c r="CZ15" s="750">
        <f t="shared" si="15"/>
        <v>-5.8000000000000003e-002</v>
      </c>
      <c r="DA15" s="750">
        <f t="shared" si="15"/>
        <v>-1.6e-002</v>
      </c>
      <c r="DC15" s="749" t="s">
        <v>2208</v>
      </c>
      <c r="DD15" s="750">
        <f t="shared" si="16"/>
        <v>-0.4</v>
      </c>
      <c r="DE15" s="750">
        <f t="shared" si="16"/>
        <v>-0.4</v>
      </c>
      <c r="DF15" s="750">
        <f t="shared" si="16"/>
        <v>-0.4</v>
      </c>
      <c r="DG15" s="750">
        <f t="shared" si="16"/>
        <v>-0.33333333333333298</v>
      </c>
      <c r="DH15" s="750">
        <f t="shared" si="16"/>
        <v>-0.25</v>
      </c>
      <c r="DI15" s="750">
        <f t="shared" si="16"/>
        <v>-0.25</v>
      </c>
      <c r="DJ15" s="750">
        <f t="shared" si="16"/>
        <v>-0.39622641509433965</v>
      </c>
      <c r="DK15" s="750">
        <f t="shared" si="16"/>
        <v>-0.23863636363636401</v>
      </c>
      <c r="DL15" s="750">
        <f t="shared" si="16"/>
        <v>-0.23863636363636401</v>
      </c>
      <c r="DM15" s="750">
        <f t="shared" si="16"/>
        <v>-0.23770491803278701</v>
      </c>
      <c r="DN15" s="750">
        <f t="shared" si="16"/>
        <v>-0.235849056603774</v>
      </c>
      <c r="DO15" s="750">
        <f t="shared" si="16"/>
        <v>-0.235849056603774</v>
      </c>
      <c r="DP15" s="750">
        <f t="shared" si="16"/>
        <v>-0.25600000000000001</v>
      </c>
      <c r="DQ15" s="750">
        <f t="shared" si="16"/>
        <v>-0.35555555555555601</v>
      </c>
      <c r="DR15" s="750">
        <f t="shared" si="16"/>
        <v>-0.35555555555555601</v>
      </c>
      <c r="DS15" s="750">
        <f t="shared" si="16"/>
        <v>-0.35555555555555601</v>
      </c>
      <c r="DT15" s="750">
        <f t="shared" si="16"/>
        <v>-0.45454545454545459</v>
      </c>
      <c r="DU15" s="750">
        <f t="shared" si="16"/>
        <v>-0.45454545454545459</v>
      </c>
      <c r="DV15" s="750">
        <f t="shared" si="16"/>
        <v>-0.44827586206896503</v>
      </c>
      <c r="DW15" s="750">
        <f t="shared" si="16"/>
        <v>-0.44827586206896503</v>
      </c>
      <c r="DX15" s="750">
        <f t="shared" si="16"/>
        <v>-0.44827586206896503</v>
      </c>
      <c r="DY15" s="750">
        <f t="shared" si="16"/>
        <v>-0.4</v>
      </c>
      <c r="DZ15" s="750">
        <f t="shared" si="16"/>
        <v>-0.25</v>
      </c>
    </row>
    <row r="16" spans="2:130">
      <c r="AB16" s="749">
        <v>14</v>
      </c>
      <c r="AC16" s="746" t="s">
        <v>2209</v>
      </c>
      <c r="AD16" s="753">
        <f t="shared" ref="AD16:AZ16" si="20">D5+D7+D11</f>
        <v>0.11799999999999999</v>
      </c>
      <c r="AE16" s="753">
        <f t="shared" si="20"/>
        <v>0.11799999999999999</v>
      </c>
      <c r="AF16" s="753">
        <f t="shared" si="20"/>
        <v>0.11799999999999999</v>
      </c>
      <c r="AG16" s="753">
        <f t="shared" si="20"/>
        <v>4.3999999999999997e-002</v>
      </c>
      <c r="AH16" s="753">
        <f t="shared" si="20"/>
        <v>3.5000000000000003e-002</v>
      </c>
      <c r="AI16" s="753">
        <f t="shared" si="20"/>
        <v>3.5000000000000003e-002</v>
      </c>
      <c r="AJ16" s="753">
        <f t="shared" si="20"/>
        <v>3.9e-002</v>
      </c>
      <c r="AK16" s="753">
        <f t="shared" si="20"/>
        <v>5.0999999999999997e-002</v>
      </c>
      <c r="AL16" s="753">
        <f t="shared" si="20"/>
        <v>5.0999999999999997e-002</v>
      </c>
      <c r="AM16" s="753">
        <f t="shared" si="20"/>
        <v>7.2999999999999995e-002</v>
      </c>
      <c r="AN16" s="753">
        <f t="shared" si="20"/>
        <v>5.6000000000000001e-002</v>
      </c>
      <c r="AO16" s="753">
        <f t="shared" si="20"/>
        <v>5.6000000000000001e-002</v>
      </c>
      <c r="AP16" s="753">
        <f t="shared" si="20"/>
        <v>7.5999999999999998e-002</v>
      </c>
      <c r="AQ16" s="753">
        <f t="shared" si="20"/>
        <v>6.e-002</v>
      </c>
      <c r="AR16" s="753">
        <f t="shared" si="20"/>
        <v>6.e-002</v>
      </c>
      <c r="AS16" s="753">
        <f t="shared" si="20"/>
        <v>6.e-002</v>
      </c>
      <c r="AT16" s="753">
        <f t="shared" si="20"/>
        <v>3.6999999999999998e-002</v>
      </c>
      <c r="AU16" s="753">
        <f t="shared" si="20"/>
        <v>3.6999999999999998e-002</v>
      </c>
      <c r="AV16" s="753">
        <f t="shared" si="20"/>
        <v>2.5000000000000001e-002</v>
      </c>
      <c r="AW16" s="753">
        <f t="shared" si="20"/>
        <v>2.5000000000000001e-002</v>
      </c>
      <c r="AX16" s="753">
        <f t="shared" si="20"/>
        <v>2.5000000000000001e-002</v>
      </c>
      <c r="AY16" s="753">
        <f t="shared" si="20"/>
        <v>0.11799999999999999</v>
      </c>
      <c r="AZ16" s="753">
        <f t="shared" si="20"/>
        <v>3.5000000000000003e-002</v>
      </c>
      <c r="BB16" s="749">
        <v>14</v>
      </c>
      <c r="BC16" s="746" t="s">
        <v>394</v>
      </c>
      <c r="BD16" s="753">
        <v>0.13900000000000001</v>
      </c>
      <c r="BE16" s="753">
        <v>0.13900000000000001</v>
      </c>
      <c r="BF16" s="753">
        <v>0.13900000000000001</v>
      </c>
      <c r="BG16" s="753">
        <v>5.3999999999999999e-002</v>
      </c>
      <c r="BH16" s="753">
        <v>4.4999999999999998e-002</v>
      </c>
      <c r="BI16" s="753">
        <v>4.4999999999999998e-002</v>
      </c>
      <c r="BJ16" s="753">
        <v>4.8000000000000001e-002</v>
      </c>
      <c r="BK16" s="753">
        <v>6.4000000000000001e-002</v>
      </c>
      <c r="BL16" s="753">
        <v>6.4000000000000001e-002</v>
      </c>
      <c r="BM16" s="753">
        <v>9.6000000000000002e-002</v>
      </c>
      <c r="BN16" s="753">
        <v>7.0999999999999994e-002</v>
      </c>
      <c r="BO16" s="753">
        <v>7.0999999999999994e-002</v>
      </c>
      <c r="BP16" s="753">
        <v>9.7000000000000003e-002</v>
      </c>
      <c r="BQ16" s="753">
        <v>7.3999999999999996e-002</v>
      </c>
      <c r="BR16" s="753">
        <v>7.3999999999999996e-002</v>
      </c>
      <c r="BS16" s="753">
        <v>7.3999999999999996e-002</v>
      </c>
      <c r="BT16" s="753">
        <v>4.3999999999999997e-002</v>
      </c>
      <c r="BU16" s="753">
        <v>4.3999999999999997e-002</v>
      </c>
      <c r="BV16" s="753">
        <v>3.e-002</v>
      </c>
      <c r="BW16" s="753">
        <v>3.e-002</v>
      </c>
      <c r="BX16" s="753">
        <v>3.e-002</v>
      </c>
      <c r="BY16" s="753">
        <v>0.13900000000000001</v>
      </c>
      <c r="BZ16" s="753">
        <v>4.4999999999999998e-002</v>
      </c>
      <c r="CB16" s="749">
        <v>4</v>
      </c>
      <c r="CC16" s="749">
        <v>1</v>
      </c>
      <c r="CD16" s="749" t="str">
        <f t="shared" si="1"/>
        <v>処遇加算Ⅰ特定加算Ⅱベア加算なしから新加算Ⅰ</v>
      </c>
      <c r="CE16" s="750">
        <f t="shared" ref="CE16:DA19" si="21">BD3-AD$6</f>
        <v>6.6000000000000003e-002</v>
      </c>
      <c r="CF16" s="750">
        <f t="shared" si="21"/>
        <v>6.6000000000000003e-002</v>
      </c>
      <c r="CG16" s="750">
        <f t="shared" si="21"/>
        <v>6.6000000000000003e-002</v>
      </c>
      <c r="CH16" s="750">
        <f t="shared" si="21"/>
        <v>2.7e-002</v>
      </c>
      <c r="CI16" s="750">
        <f t="shared" si="21"/>
        <v>2.3e-002</v>
      </c>
      <c r="CJ16" s="750">
        <f t="shared" si="21"/>
        <v>2.3e-002</v>
      </c>
      <c r="CK16" s="750">
        <f t="shared" si="21"/>
        <v>2.1999999999999999e-002</v>
      </c>
      <c r="CL16" s="750">
        <f t="shared" si="21"/>
        <v>3.4000000000000002e-002</v>
      </c>
      <c r="CM16" s="750">
        <f t="shared" si="21"/>
        <v>3.4000000000000002e-002</v>
      </c>
      <c r="CN16" s="750">
        <f t="shared" si="21"/>
        <v>5.2999999999999999e-002</v>
      </c>
      <c r="CO16" s="750">
        <f t="shared" si="21"/>
        <v>3.5000000000000003e-002</v>
      </c>
      <c r="CP16" s="750">
        <f t="shared" si="21"/>
        <v>3.5000000000000003e-002</v>
      </c>
      <c r="CQ16" s="750">
        <f t="shared" si="21"/>
        <v>5.1999999999999998e-002</v>
      </c>
      <c r="CR16" s="750">
        <f t="shared" si="21"/>
        <v>3.4000000000000002e-002</v>
      </c>
      <c r="CS16" s="750">
        <f t="shared" si="21"/>
        <v>3.4000000000000002e-002</v>
      </c>
      <c r="CT16" s="750">
        <f t="shared" si="21"/>
        <v>3.4000000000000002e-002</v>
      </c>
      <c r="CU16" s="750">
        <f t="shared" si="21"/>
        <v>1.9e-002</v>
      </c>
      <c r="CV16" s="750">
        <f t="shared" si="21"/>
        <v>1.9e-002</v>
      </c>
      <c r="CW16" s="750">
        <f t="shared" si="21"/>
        <v>1.4e-002</v>
      </c>
      <c r="CX16" s="750">
        <f t="shared" si="21"/>
        <v>1.4e-002</v>
      </c>
      <c r="CY16" s="750">
        <f t="shared" si="21"/>
        <v>1.4e-002</v>
      </c>
      <c r="CZ16" s="750">
        <f t="shared" si="21"/>
        <v>6.6000000000000003e-002</v>
      </c>
      <c r="DA16" s="750">
        <f t="shared" si="21"/>
        <v>2.3e-002</v>
      </c>
      <c r="DC16" s="749" t="s">
        <v>1616</v>
      </c>
      <c r="DD16" s="750">
        <f t="shared" ref="DD16:DZ19" si="22">CE16/BD3</f>
        <v>0.26938775510204099</v>
      </c>
      <c r="DE16" s="750">
        <f t="shared" si="22"/>
        <v>0.26938775510204099</v>
      </c>
      <c r="DF16" s="750">
        <f t="shared" si="22"/>
        <v>0.26938775510204099</v>
      </c>
      <c r="DG16" s="750">
        <f t="shared" si="22"/>
        <v>0.27</v>
      </c>
      <c r="DH16" s="750">
        <f t="shared" si="22"/>
        <v>0.25</v>
      </c>
      <c r="DI16" s="750">
        <f t="shared" si="22"/>
        <v>0.25</v>
      </c>
      <c r="DJ16" s="750">
        <f t="shared" si="22"/>
        <v>0.25581395348837199</v>
      </c>
      <c r="DK16" s="750">
        <f t="shared" si="22"/>
        <v>0.265625</v>
      </c>
      <c r="DL16" s="750">
        <f t="shared" si="22"/>
        <v>0.265625</v>
      </c>
      <c r="DM16" s="750">
        <f t="shared" si="22"/>
        <v>0.29281767955801102</v>
      </c>
      <c r="DN16" s="750">
        <f t="shared" si="22"/>
        <v>0.23489932885906001</v>
      </c>
      <c r="DO16" s="750">
        <f t="shared" si="22"/>
        <v>0.23489932885906001</v>
      </c>
      <c r="DP16" s="750">
        <f t="shared" si="22"/>
        <v>0.27956989247311798</v>
      </c>
      <c r="DQ16" s="750">
        <f t="shared" si="22"/>
        <v>0.24285714285714299</v>
      </c>
      <c r="DR16" s="750">
        <f t="shared" si="22"/>
        <v>0.24285714285714299</v>
      </c>
      <c r="DS16" s="750">
        <f t="shared" si="22"/>
        <v>0.24285714285714299</v>
      </c>
      <c r="DT16" s="750">
        <f t="shared" si="22"/>
        <v>0.25333333333333302</v>
      </c>
      <c r="DU16" s="750">
        <f t="shared" si="22"/>
        <v>0.25333333333333302</v>
      </c>
      <c r="DV16" s="750">
        <f t="shared" si="22"/>
        <v>0.27450980392156898</v>
      </c>
      <c r="DW16" s="750">
        <f t="shared" si="22"/>
        <v>0.27450980392156898</v>
      </c>
      <c r="DX16" s="750">
        <f t="shared" si="22"/>
        <v>0.27450980392156898</v>
      </c>
      <c r="DY16" s="750">
        <f t="shared" si="22"/>
        <v>0.26938775510204099</v>
      </c>
      <c r="DZ16" s="750">
        <f t="shared" si="22"/>
        <v>0.25</v>
      </c>
    </row>
    <row r="17" spans="28:130">
      <c r="AB17" s="749">
        <v>15</v>
      </c>
      <c r="AC17" s="746" t="s">
        <v>1307</v>
      </c>
      <c r="AD17" s="753">
        <f t="shared" ref="AD17:AZ17" si="23">D5+D8+D10</f>
        <v>0.121</v>
      </c>
      <c r="AE17" s="753">
        <f t="shared" si="23"/>
        <v>0.121</v>
      </c>
      <c r="AF17" s="753">
        <f t="shared" si="23"/>
        <v>0.121</v>
      </c>
      <c r="AG17" s="753">
        <f t="shared" si="23"/>
        <v>4.9000000000000002e-002</v>
      </c>
      <c r="AH17" s="753">
        <f t="shared" si="23"/>
        <v>4.3999999999999997e-002</v>
      </c>
      <c r="AI17" s="753">
        <f t="shared" si="23"/>
        <v>4.3999999999999997e-002</v>
      </c>
      <c r="AJ17" s="753">
        <f t="shared" si="23"/>
        <v>4.5999999999999999e-002</v>
      </c>
      <c r="AK17" s="753">
        <f t="shared" si="23"/>
        <v>6.e-002</v>
      </c>
      <c r="AL17" s="753">
        <f t="shared" si="23"/>
        <v>6.e-002</v>
      </c>
      <c r="AM17" s="753">
        <f t="shared" si="23"/>
        <v>8.8999999999999996e-002</v>
      </c>
      <c r="AN17" s="753">
        <f t="shared" si="23"/>
        <v>7.0000000000000007e-002</v>
      </c>
      <c r="AO17" s="753">
        <f t="shared" si="23"/>
        <v>7.0000000000000007e-002</v>
      </c>
      <c r="AP17" s="753">
        <f t="shared" si="23"/>
        <v>9.0999999999999998e-002</v>
      </c>
      <c r="AQ17" s="753">
        <f t="shared" si="23"/>
        <v>7.1999999999999995e-002</v>
      </c>
      <c r="AR17" s="753">
        <f t="shared" si="23"/>
        <v>7.1999999999999995e-002</v>
      </c>
      <c r="AS17" s="753">
        <f t="shared" si="23"/>
        <v>7.1999999999999995e-002</v>
      </c>
      <c r="AT17" s="753">
        <f t="shared" si="23"/>
        <v>4.1000000000000002e-002</v>
      </c>
      <c r="AU17" s="753">
        <f t="shared" si="23"/>
        <v>4.1000000000000002e-002</v>
      </c>
      <c r="AV17" s="753">
        <f t="shared" si="23"/>
        <v>2.5999999999999999e-002</v>
      </c>
      <c r="AW17" s="753">
        <f t="shared" si="23"/>
        <v>2.5999999999999999e-002</v>
      </c>
      <c r="AX17" s="753">
        <f t="shared" si="23"/>
        <v>2.5999999999999999e-002</v>
      </c>
      <c r="AY17" s="753">
        <f t="shared" si="23"/>
        <v>0.121</v>
      </c>
      <c r="AZ17" s="753">
        <f t="shared" si="23"/>
        <v>4.3999999999999997e-002</v>
      </c>
      <c r="BB17" s="749">
        <v>15</v>
      </c>
      <c r="BC17" s="746" t="s">
        <v>632</v>
      </c>
      <c r="BD17" s="753">
        <v>0.121</v>
      </c>
      <c r="BE17" s="753">
        <v>0.121</v>
      </c>
      <c r="BF17" s="753">
        <v>0.121</v>
      </c>
      <c r="BG17" s="753">
        <v>5.1999999999999998e-002</v>
      </c>
      <c r="BH17" s="753">
        <v>5.2999999999999999e-002</v>
      </c>
      <c r="BI17" s="753">
        <v>5.2999999999999999e-002</v>
      </c>
      <c r="BJ17" s="753">
        <v>4.2999999999999997e-002</v>
      </c>
      <c r="BK17" s="753">
        <v>7.2999999999999995e-002</v>
      </c>
      <c r="BL17" s="753">
        <v>7.2999999999999995e-002</v>
      </c>
      <c r="BM17" s="753">
        <v>9.9000000000000005e-002</v>
      </c>
      <c r="BN17" s="753">
        <v>8.8999999999999996e-002</v>
      </c>
      <c r="BO17" s="753">
        <v>8.8999999999999996e-002</v>
      </c>
      <c r="BP17" s="753">
        <v>0.10199999999999999</v>
      </c>
      <c r="BQ17" s="753">
        <v>7.3999999999999996e-002</v>
      </c>
      <c r="BR17" s="753">
        <v>7.3999999999999996e-002</v>
      </c>
      <c r="BS17" s="753">
        <v>7.3999999999999996e-002</v>
      </c>
      <c r="BT17" s="753">
        <v>3.5999999999999997e-002</v>
      </c>
      <c r="BU17" s="753">
        <v>3.5999999999999997e-002</v>
      </c>
      <c r="BV17" s="753">
        <v>2.4e-002</v>
      </c>
      <c r="BW17" s="753">
        <v>2.4e-002</v>
      </c>
      <c r="BX17" s="753">
        <v>2.4e-002</v>
      </c>
      <c r="BY17" s="753">
        <v>0.121</v>
      </c>
      <c r="BZ17" s="753">
        <v>5.2999999999999999e-002</v>
      </c>
      <c r="CB17" s="749">
        <v>4</v>
      </c>
      <c r="CC17" s="749">
        <v>2</v>
      </c>
      <c r="CD17" s="749" t="str">
        <f t="shared" si="1"/>
        <v>処遇加算Ⅰ特定加算Ⅱベア加算なしから新加算Ⅱ</v>
      </c>
      <c r="CE17" s="750">
        <f t="shared" si="21"/>
        <v>4.4999999999999998e-002</v>
      </c>
      <c r="CF17" s="750">
        <f t="shared" si="21"/>
        <v>4.4999999999999998e-002</v>
      </c>
      <c r="CG17" s="750">
        <f t="shared" si="21"/>
        <v>4.4999999999999998e-002</v>
      </c>
      <c r="CH17" s="750">
        <f t="shared" si="21"/>
        <v>2.1000000000000001e-002</v>
      </c>
      <c r="CI17" s="750">
        <f t="shared" si="21"/>
        <v>2.1000000000000001e-002</v>
      </c>
      <c r="CJ17" s="750">
        <f t="shared" si="21"/>
        <v>2.1000000000000001e-002</v>
      </c>
      <c r="CK17" s="750">
        <f t="shared" si="21"/>
        <v>1.9e-002</v>
      </c>
      <c r="CL17" s="750">
        <f t="shared" si="21"/>
        <v>2.8000000000000001e-002</v>
      </c>
      <c r="CM17" s="750">
        <f t="shared" si="21"/>
        <v>2.8000000000000001e-002</v>
      </c>
      <c r="CN17" s="750">
        <f t="shared" si="21"/>
        <v>4.5999999999999999e-002</v>
      </c>
      <c r="CO17" s="750">
        <f t="shared" si="21"/>
        <v>3.2000000000000001e-002</v>
      </c>
      <c r="CP17" s="750">
        <f t="shared" si="21"/>
        <v>3.2000000000000001e-002</v>
      </c>
      <c r="CQ17" s="750">
        <f t="shared" si="21"/>
        <v>4.3999999999999997e-002</v>
      </c>
      <c r="CR17" s="750">
        <f t="shared" si="21"/>
        <v>3.e-002</v>
      </c>
      <c r="CS17" s="750">
        <f t="shared" si="21"/>
        <v>3.e-002</v>
      </c>
      <c r="CT17" s="750">
        <f t="shared" si="21"/>
        <v>3.e-002</v>
      </c>
      <c r="CU17" s="750">
        <f t="shared" si="21"/>
        <v>1.4999999999999999e-002</v>
      </c>
      <c r="CV17" s="750">
        <f t="shared" si="21"/>
        <v>1.4999999999999999e-002</v>
      </c>
      <c r="CW17" s="750">
        <f t="shared" si="21"/>
        <v>1.e-002</v>
      </c>
      <c r="CX17" s="750">
        <f t="shared" si="21"/>
        <v>1.e-002</v>
      </c>
      <c r="CY17" s="750">
        <f t="shared" si="21"/>
        <v>1.e-002</v>
      </c>
      <c r="CZ17" s="750">
        <f t="shared" si="21"/>
        <v>4.4999999999999998e-002</v>
      </c>
      <c r="DA17" s="750">
        <f t="shared" si="21"/>
        <v>2.1000000000000001e-002</v>
      </c>
      <c r="DC17" s="749" t="s">
        <v>555</v>
      </c>
      <c r="DD17" s="750">
        <f t="shared" si="22"/>
        <v>0.20089285714285701</v>
      </c>
      <c r="DE17" s="750">
        <f t="shared" si="22"/>
        <v>0.20089285714285701</v>
      </c>
      <c r="DF17" s="750">
        <f t="shared" si="22"/>
        <v>0.20089285714285701</v>
      </c>
      <c r="DG17" s="750">
        <f t="shared" si="22"/>
        <v>0.22340425531914901</v>
      </c>
      <c r="DH17" s="750">
        <f t="shared" si="22"/>
        <v>0.233333333333333</v>
      </c>
      <c r="DI17" s="750">
        <f t="shared" si="22"/>
        <v>0.233333333333333</v>
      </c>
      <c r="DJ17" s="750">
        <f t="shared" si="22"/>
        <v>0.22891566265060201</v>
      </c>
      <c r="DK17" s="750">
        <f t="shared" si="22"/>
        <v>0.22950819672131101</v>
      </c>
      <c r="DL17" s="750">
        <f t="shared" si="22"/>
        <v>0.22950819672131101</v>
      </c>
      <c r="DM17" s="750">
        <f t="shared" si="22"/>
        <v>0.26436781609195398</v>
      </c>
      <c r="DN17" s="750">
        <f t="shared" si="22"/>
        <v>0.219178082191781</v>
      </c>
      <c r="DO17" s="750">
        <f t="shared" si="22"/>
        <v>0.219178082191781</v>
      </c>
      <c r="DP17" s="750">
        <f t="shared" si="22"/>
        <v>0.24719101123595499</v>
      </c>
      <c r="DQ17" s="750">
        <f t="shared" si="22"/>
        <v>0.220588235294118</v>
      </c>
      <c r="DR17" s="750">
        <f t="shared" si="22"/>
        <v>0.220588235294118</v>
      </c>
      <c r="DS17" s="750">
        <f t="shared" si="22"/>
        <v>0.220588235294118</v>
      </c>
      <c r="DT17" s="750">
        <f t="shared" si="22"/>
        <v>0.21126760563380301</v>
      </c>
      <c r="DU17" s="750">
        <f t="shared" si="22"/>
        <v>0.21126760563380301</v>
      </c>
      <c r="DV17" s="750">
        <f t="shared" si="22"/>
        <v>0.21276595744680901</v>
      </c>
      <c r="DW17" s="750">
        <f t="shared" si="22"/>
        <v>0.21276595744680901</v>
      </c>
      <c r="DX17" s="750">
        <f t="shared" si="22"/>
        <v>0.21276595744680901</v>
      </c>
      <c r="DY17" s="750">
        <f t="shared" si="22"/>
        <v>0.20089285714285701</v>
      </c>
      <c r="DZ17" s="750">
        <f t="shared" si="22"/>
        <v>0.233333333333333</v>
      </c>
    </row>
    <row r="18" spans="28:130">
      <c r="AB18" s="749">
        <v>16</v>
      </c>
      <c r="AC18" s="746" t="s">
        <v>1903</v>
      </c>
      <c r="AD18" s="753">
        <f t="shared" ref="AD18:AZ18" si="24">D5+D8+D11</f>
        <v>9.7000000000000003e-002</v>
      </c>
      <c r="AE18" s="753">
        <f t="shared" si="24"/>
        <v>9.7000000000000003e-002</v>
      </c>
      <c r="AF18" s="753">
        <f t="shared" si="24"/>
        <v>9.7000000000000003e-002</v>
      </c>
      <c r="AG18" s="753">
        <f t="shared" si="24"/>
        <v>3.7999999999999999e-002</v>
      </c>
      <c r="AH18" s="753">
        <f t="shared" si="24"/>
        <v>3.3000000000000002e-002</v>
      </c>
      <c r="AI18" s="753">
        <f t="shared" si="24"/>
        <v>3.3000000000000002e-002</v>
      </c>
      <c r="AJ18" s="753">
        <f t="shared" si="24"/>
        <v>3.5999999999999997e-002</v>
      </c>
      <c r="AK18" s="753">
        <f t="shared" si="24"/>
        <v>4.4999999999999998e-002</v>
      </c>
      <c r="AL18" s="753">
        <f t="shared" si="24"/>
        <v>4.4999999999999998e-002</v>
      </c>
      <c r="AM18" s="753">
        <f t="shared" si="24"/>
        <v>6.6000000000000003e-002</v>
      </c>
      <c r="AN18" s="753">
        <f t="shared" si="24"/>
        <v>5.2999999999999999e-002</v>
      </c>
      <c r="AO18" s="753">
        <f t="shared" si="24"/>
        <v>5.2999999999999999e-002</v>
      </c>
      <c r="AP18" s="753">
        <f t="shared" si="24"/>
        <v>6.8000000000000005e-002</v>
      </c>
      <c r="AQ18" s="753">
        <f t="shared" si="24"/>
        <v>5.6000000000000001e-002</v>
      </c>
      <c r="AR18" s="753">
        <f t="shared" si="24"/>
        <v>5.6000000000000001e-002</v>
      </c>
      <c r="AS18" s="753">
        <f t="shared" si="24"/>
        <v>5.6000000000000001e-002</v>
      </c>
      <c r="AT18" s="753">
        <f t="shared" si="24"/>
        <v>3.3000000000000002e-002</v>
      </c>
      <c r="AU18" s="753">
        <f t="shared" si="24"/>
        <v>3.3000000000000002e-002</v>
      </c>
      <c r="AV18" s="753">
        <f t="shared" si="24"/>
        <v>2.1000000000000001e-002</v>
      </c>
      <c r="AW18" s="753">
        <f t="shared" si="24"/>
        <v>2.1000000000000001e-002</v>
      </c>
      <c r="AX18" s="753">
        <f t="shared" si="24"/>
        <v>2.1000000000000001e-002</v>
      </c>
      <c r="AY18" s="753">
        <f t="shared" si="24"/>
        <v>9.7000000000000003e-002</v>
      </c>
      <c r="AZ18" s="753">
        <f t="shared" si="24"/>
        <v>3.3000000000000002e-002</v>
      </c>
      <c r="BB18" s="749">
        <v>16</v>
      </c>
      <c r="BC18" s="746" t="s">
        <v>424</v>
      </c>
      <c r="BD18" s="753">
        <v>0.11799999999999999</v>
      </c>
      <c r="BE18" s="753">
        <v>0.11799999999999999</v>
      </c>
      <c r="BF18" s="753">
        <v>0.11799999999999999</v>
      </c>
      <c r="BG18" s="753">
        <v>4.8000000000000001e-002</v>
      </c>
      <c r="BH18" s="753">
        <v>4.2999999999999997e-002</v>
      </c>
      <c r="BI18" s="753">
        <v>4.2999999999999997e-002</v>
      </c>
      <c r="BJ18" s="753">
        <v>4.4999999999999998e-002</v>
      </c>
      <c r="BK18" s="753">
        <v>5.8000000000000003e-002</v>
      </c>
      <c r="BL18" s="753">
        <v>5.8000000000000003e-002</v>
      </c>
      <c r="BM18" s="753">
        <v>8.8999999999999996e-002</v>
      </c>
      <c r="BN18" s="753">
        <v>6.8000000000000005e-002</v>
      </c>
      <c r="BO18" s="753">
        <v>6.8000000000000005e-002</v>
      </c>
      <c r="BP18" s="753">
        <v>8.8999999999999996e-002</v>
      </c>
      <c r="BQ18" s="753">
        <v>7.0000000000000007e-002</v>
      </c>
      <c r="BR18" s="753">
        <v>7.0000000000000007e-002</v>
      </c>
      <c r="BS18" s="753">
        <v>7.0000000000000007e-002</v>
      </c>
      <c r="BT18" s="753">
        <v>4.e-002</v>
      </c>
      <c r="BU18" s="753">
        <v>4.e-002</v>
      </c>
      <c r="BV18" s="753">
        <v>2.5999999999999999e-002</v>
      </c>
      <c r="BW18" s="753">
        <v>2.5999999999999999e-002</v>
      </c>
      <c r="BX18" s="753">
        <v>2.5999999999999999e-002</v>
      </c>
      <c r="BY18" s="753">
        <v>0.11799999999999999</v>
      </c>
      <c r="BZ18" s="753">
        <v>4.2999999999999997e-002</v>
      </c>
      <c r="CB18" s="749">
        <v>4</v>
      </c>
      <c r="CC18" s="749">
        <v>3</v>
      </c>
      <c r="CD18" s="749" t="str">
        <f t="shared" si="1"/>
        <v>処遇加算Ⅰ特定加算Ⅱベア加算なしから新加算Ⅲ</v>
      </c>
      <c r="CE18" s="750">
        <f t="shared" si="21"/>
        <v>3.0000000000000027e-003</v>
      </c>
      <c r="CF18" s="750">
        <f t="shared" si="21"/>
        <v>3.0000000000000027e-003</v>
      </c>
      <c r="CG18" s="750">
        <f t="shared" si="21"/>
        <v>3.0000000000000027e-003</v>
      </c>
      <c r="CH18" s="750">
        <f t="shared" si="21"/>
        <v>6.0000000000000053e-003</v>
      </c>
      <c r="CI18" s="750">
        <f t="shared" si="21"/>
        <v>1.0999999999999999e-002</v>
      </c>
      <c r="CJ18" s="750">
        <f t="shared" si="21"/>
        <v>1.0999999999999999e-002</v>
      </c>
      <c r="CK18" s="750">
        <f t="shared" si="21"/>
        <v>2.e-003</v>
      </c>
      <c r="CL18" s="750">
        <f t="shared" si="21"/>
        <v>1.6e-002</v>
      </c>
      <c r="CM18" s="750">
        <f t="shared" si="21"/>
        <v>1.6e-002</v>
      </c>
      <c r="CN18" s="750">
        <f t="shared" si="21"/>
        <v>2.1999999999999999e-002</v>
      </c>
      <c r="CO18" s="750">
        <f t="shared" si="21"/>
        <v>2.e-002</v>
      </c>
      <c r="CP18" s="750">
        <f t="shared" si="21"/>
        <v>2.e-002</v>
      </c>
      <c r="CQ18" s="750">
        <f t="shared" si="21"/>
        <v>2.1000000000000001e-002</v>
      </c>
      <c r="CR18" s="750">
        <f t="shared" si="21"/>
        <v>7.0000000000000062e-003</v>
      </c>
      <c r="CS18" s="750">
        <f t="shared" si="21"/>
        <v>7.0000000000000062e-003</v>
      </c>
      <c r="CT18" s="750">
        <f t="shared" si="21"/>
        <v>7.0000000000000062e-003</v>
      </c>
      <c r="CU18" s="750">
        <f t="shared" si="21"/>
        <v>-2.e-003</v>
      </c>
      <c r="CV18" s="750">
        <f t="shared" si="21"/>
        <v>-2.e-003</v>
      </c>
      <c r="CW18" s="750">
        <f t="shared" si="21"/>
        <v>-1.0000000000000009e-003</v>
      </c>
      <c r="CX18" s="750">
        <f t="shared" si="21"/>
        <v>-1.0000000000000009e-003</v>
      </c>
      <c r="CY18" s="750">
        <f t="shared" si="21"/>
        <v>-1.0000000000000009e-003</v>
      </c>
      <c r="CZ18" s="750">
        <f t="shared" si="21"/>
        <v>3.0000000000000027e-003</v>
      </c>
      <c r="DA18" s="750">
        <f t="shared" si="21"/>
        <v>1.0999999999999999e-002</v>
      </c>
      <c r="DC18" s="749" t="s">
        <v>388</v>
      </c>
      <c r="DD18" s="750">
        <f t="shared" si="22"/>
        <v>1.6483516483516498e-002</v>
      </c>
      <c r="DE18" s="750">
        <f t="shared" si="22"/>
        <v>1.6483516483516498e-002</v>
      </c>
      <c r="DF18" s="750">
        <f t="shared" si="22"/>
        <v>1.6483516483516498e-002</v>
      </c>
      <c r="DG18" s="750">
        <f t="shared" si="22"/>
        <v>7.5949367088607667e-002</v>
      </c>
      <c r="DH18" s="750">
        <f t="shared" si="22"/>
        <v>0.13750000000000001</v>
      </c>
      <c r="DI18" s="750">
        <f t="shared" si="22"/>
        <v>0.13750000000000001</v>
      </c>
      <c r="DJ18" s="750">
        <f t="shared" si="22"/>
        <v>3.03030303030303e-002</v>
      </c>
      <c r="DK18" s="750">
        <f t="shared" si="22"/>
        <v>0.145454545454545</v>
      </c>
      <c r="DL18" s="750">
        <f t="shared" si="22"/>
        <v>0.145454545454545</v>
      </c>
      <c r="DM18" s="750">
        <f t="shared" si="22"/>
        <v>0.146666666666667</v>
      </c>
      <c r="DN18" s="750">
        <f t="shared" si="22"/>
        <v>0.14925373134328401</v>
      </c>
      <c r="DO18" s="750">
        <f t="shared" si="22"/>
        <v>0.14925373134328401</v>
      </c>
      <c r="DP18" s="750">
        <f t="shared" si="22"/>
        <v>0.135483870967742</v>
      </c>
      <c r="DQ18" s="750">
        <f t="shared" si="22"/>
        <v>6.1946902654867311e-002</v>
      </c>
      <c r="DR18" s="750">
        <f t="shared" si="22"/>
        <v>6.1946902654867311e-002</v>
      </c>
      <c r="DS18" s="750">
        <f t="shared" si="22"/>
        <v>6.1946902654867311e-002</v>
      </c>
      <c r="DT18" s="750">
        <f t="shared" si="22"/>
        <v>-3.7037037037037035e-002</v>
      </c>
      <c r="DU18" s="750">
        <f t="shared" si="22"/>
        <v>-3.7037037037037035e-002</v>
      </c>
      <c r="DV18" s="750">
        <f t="shared" si="22"/>
        <v>-2.7777777777777804e-002</v>
      </c>
      <c r="DW18" s="750">
        <f t="shared" si="22"/>
        <v>-2.7777777777777804e-002</v>
      </c>
      <c r="DX18" s="750">
        <f t="shared" si="22"/>
        <v>-2.7777777777777804e-002</v>
      </c>
      <c r="DY18" s="750">
        <f t="shared" si="22"/>
        <v>1.6483516483516498e-002</v>
      </c>
      <c r="DZ18" s="750">
        <f t="shared" si="22"/>
        <v>0.13750000000000001</v>
      </c>
    </row>
    <row r="19" spans="28:130">
      <c r="AB19" s="749">
        <v>17</v>
      </c>
      <c r="AC19" s="746" t="s">
        <v>253</v>
      </c>
      <c r="AD19" s="753">
        <f t="shared" ref="AD19:AZ19" si="25">D5+D9+D10</f>
        <v>7.9000000000000001e-002</v>
      </c>
      <c r="AE19" s="753">
        <f t="shared" si="25"/>
        <v>7.9000000000000001e-002</v>
      </c>
      <c r="AF19" s="753">
        <f t="shared" si="25"/>
        <v>7.9000000000000001e-002</v>
      </c>
      <c r="AG19" s="753">
        <f t="shared" si="25"/>
        <v>3.4000000000000002e-002</v>
      </c>
      <c r="AH19" s="753">
        <f t="shared" si="25"/>
        <v>3.4000000000000002e-002</v>
      </c>
      <c r="AI19" s="753">
        <f t="shared" si="25"/>
        <v>3.4000000000000002e-002</v>
      </c>
      <c r="AJ19" s="753">
        <f t="shared" si="25"/>
        <v>2.9000000000000001e-002</v>
      </c>
      <c r="AK19" s="753">
        <f t="shared" si="25"/>
        <v>4.8000000000000001e-002</v>
      </c>
      <c r="AL19" s="753">
        <f t="shared" si="25"/>
        <v>4.8000000000000001e-002</v>
      </c>
      <c r="AM19" s="753">
        <f t="shared" si="25"/>
        <v>6.5000000000000002e-002</v>
      </c>
      <c r="AN19" s="753">
        <f t="shared" si="25"/>
        <v>5.8000000000000003e-002</v>
      </c>
      <c r="AO19" s="753">
        <f t="shared" si="25"/>
        <v>5.8000000000000003e-002</v>
      </c>
      <c r="AP19" s="753">
        <f t="shared" si="25"/>
        <v>6.8000000000000005e-002</v>
      </c>
      <c r="AQ19" s="753">
        <f t="shared" si="25"/>
        <v>4.9000000000000002e-002</v>
      </c>
      <c r="AR19" s="753">
        <f t="shared" si="25"/>
        <v>4.9000000000000002e-002</v>
      </c>
      <c r="AS19" s="753">
        <f t="shared" si="25"/>
        <v>4.9000000000000002e-002</v>
      </c>
      <c r="AT19" s="753">
        <f t="shared" si="25"/>
        <v>2.4e-002</v>
      </c>
      <c r="AU19" s="753">
        <f t="shared" si="25"/>
        <v>2.4e-002</v>
      </c>
      <c r="AV19" s="753">
        <f t="shared" si="25"/>
        <v>1.4999999999999999e-002</v>
      </c>
      <c r="AW19" s="753">
        <f t="shared" si="25"/>
        <v>1.4999999999999999e-002</v>
      </c>
      <c r="AX19" s="753">
        <f t="shared" si="25"/>
        <v>1.4999999999999999e-002</v>
      </c>
      <c r="AY19" s="753">
        <f t="shared" si="25"/>
        <v>7.9000000000000001e-002</v>
      </c>
      <c r="AZ19" s="753">
        <f t="shared" si="25"/>
        <v>3.4000000000000002e-002</v>
      </c>
      <c r="BB19" s="749">
        <v>17</v>
      </c>
      <c r="BC19" s="746" t="s">
        <v>600</v>
      </c>
      <c r="BD19" s="753">
        <v>0.1</v>
      </c>
      <c r="BE19" s="753">
        <v>0.1</v>
      </c>
      <c r="BF19" s="753">
        <v>0.1</v>
      </c>
      <c r="BG19" s="753">
        <v>4.3999999999999997e-002</v>
      </c>
      <c r="BH19" s="753">
        <v>4.3999999999999997e-002</v>
      </c>
      <c r="BI19" s="753">
        <v>4.3999999999999997e-002</v>
      </c>
      <c r="BJ19" s="753">
        <v>3.7999999999999999e-002</v>
      </c>
      <c r="BK19" s="753">
        <v>6.0999999999999999e-002</v>
      </c>
      <c r="BL19" s="753">
        <v>6.0999999999999999e-002</v>
      </c>
      <c r="BM19" s="753">
        <v>8.7999999999999995e-002</v>
      </c>
      <c r="BN19" s="753">
        <v>7.2999999999999995e-002</v>
      </c>
      <c r="BO19" s="753">
        <v>7.2999999999999995e-002</v>
      </c>
      <c r="BP19" s="753">
        <v>8.8999999999999996e-002</v>
      </c>
      <c r="BQ19" s="753">
        <v>6.3e-002</v>
      </c>
      <c r="BR19" s="753">
        <v>6.3e-002</v>
      </c>
      <c r="BS19" s="753">
        <v>6.3e-002</v>
      </c>
      <c r="BT19" s="753">
        <v>3.1e-002</v>
      </c>
      <c r="BU19" s="753">
        <v>3.1e-002</v>
      </c>
      <c r="BV19" s="753">
        <v>2.e-002</v>
      </c>
      <c r="BW19" s="753">
        <v>2.e-002</v>
      </c>
      <c r="BX19" s="753">
        <v>2.e-002</v>
      </c>
      <c r="BY19" s="753">
        <v>0.1</v>
      </c>
      <c r="BZ19" s="753">
        <v>4.3999999999999997e-002</v>
      </c>
      <c r="CB19" s="749">
        <v>4</v>
      </c>
      <c r="CC19" s="749">
        <v>4</v>
      </c>
      <c r="CD19" s="749" t="str">
        <f t="shared" si="1"/>
        <v>処遇加算Ⅰ特定加算Ⅱベア加算なしから新加算Ⅳ</v>
      </c>
      <c r="CE19" s="750">
        <f t="shared" si="21"/>
        <v>-3.4000000000000002e-002</v>
      </c>
      <c r="CF19" s="750">
        <f t="shared" si="21"/>
        <v>-3.4000000000000002e-002</v>
      </c>
      <c r="CG19" s="750">
        <f t="shared" si="21"/>
        <v>-3.4000000000000002e-002</v>
      </c>
      <c r="CH19" s="750">
        <f t="shared" si="21"/>
        <v>-1.e-002</v>
      </c>
      <c r="CI19" s="750">
        <f t="shared" si="21"/>
        <v>-5.0000000000000001e-003</v>
      </c>
      <c r="CJ19" s="750">
        <f t="shared" si="21"/>
        <v>-5.0000000000000001e-003</v>
      </c>
      <c r="CK19" s="750">
        <f t="shared" si="21"/>
        <v>-1.0999999999999999e-002</v>
      </c>
      <c r="CL19" s="750">
        <f t="shared" si="21"/>
        <v>-6.0000000000000053e-003</v>
      </c>
      <c r="CM19" s="750">
        <f t="shared" si="21"/>
        <v>-6.0000000000000053e-003</v>
      </c>
      <c r="CN19" s="750">
        <f t="shared" si="21"/>
        <v>-6.0000000000000097e-003</v>
      </c>
      <c r="CO19" s="750">
        <f t="shared" si="21"/>
        <v>-8.0000000000000106e-003</v>
      </c>
      <c r="CP19" s="750">
        <f t="shared" si="21"/>
        <v>-8.0000000000000106e-003</v>
      </c>
      <c r="CQ19" s="750">
        <f t="shared" si="21"/>
        <v>-9.0000000000000097e-003</v>
      </c>
      <c r="CR19" s="750">
        <f t="shared" si="21"/>
        <v>-1.6e-002</v>
      </c>
      <c r="CS19" s="750">
        <f t="shared" si="21"/>
        <v>-1.6e-002</v>
      </c>
      <c r="CT19" s="750">
        <f t="shared" si="21"/>
        <v>-1.6e-002</v>
      </c>
      <c r="CU19" s="750">
        <f t="shared" si="21"/>
        <v>-1.2e-002</v>
      </c>
      <c r="CV19" s="750">
        <f t="shared" si="21"/>
        <v>-1.2e-002</v>
      </c>
      <c r="CW19" s="750">
        <f t="shared" si="21"/>
        <v>-7.9999999999999967e-003</v>
      </c>
      <c r="CX19" s="750">
        <f t="shared" si="21"/>
        <v>-7.9999999999999967e-003</v>
      </c>
      <c r="CY19" s="750">
        <f t="shared" si="21"/>
        <v>-7.9999999999999967e-003</v>
      </c>
      <c r="CZ19" s="750">
        <f t="shared" si="21"/>
        <v>-3.4000000000000002e-002</v>
      </c>
      <c r="DA19" s="750">
        <f t="shared" si="21"/>
        <v>-5.0000000000000001e-003</v>
      </c>
      <c r="DC19" s="749" t="s">
        <v>2210</v>
      </c>
      <c r="DD19" s="750">
        <f t="shared" si="22"/>
        <v>-0.23448275862069001</v>
      </c>
      <c r="DE19" s="750">
        <f t="shared" si="22"/>
        <v>-0.23448275862069001</v>
      </c>
      <c r="DF19" s="750">
        <f t="shared" si="22"/>
        <v>-0.23448275862069001</v>
      </c>
      <c r="DG19" s="750">
        <f t="shared" si="22"/>
        <v>-0.158730158730159</v>
      </c>
      <c r="DH19" s="750">
        <f t="shared" si="22"/>
        <v>-7.8125e-002</v>
      </c>
      <c r="DI19" s="750">
        <f t="shared" si="22"/>
        <v>-7.8125e-002</v>
      </c>
      <c r="DJ19" s="750">
        <f t="shared" si="22"/>
        <v>-0.20754716981132099</v>
      </c>
      <c r="DK19" s="750">
        <f t="shared" si="22"/>
        <v>-6.8181818181818246e-002</v>
      </c>
      <c r="DL19" s="750">
        <f t="shared" si="22"/>
        <v>-6.8181818181818246e-002</v>
      </c>
      <c r="DM19" s="750">
        <f t="shared" si="22"/>
        <v>-4.91803278688525e-002</v>
      </c>
      <c r="DN19" s="750">
        <f t="shared" si="22"/>
        <v>-7.5471698113207655e-002</v>
      </c>
      <c r="DO19" s="750">
        <f t="shared" si="22"/>
        <v>-7.5471698113207655e-002</v>
      </c>
      <c r="DP19" s="750">
        <f t="shared" si="22"/>
        <v>-7.2000000000000106e-002</v>
      </c>
      <c r="DQ19" s="750">
        <f t="shared" si="22"/>
        <v>-0.17777777777777801</v>
      </c>
      <c r="DR19" s="750">
        <f t="shared" si="22"/>
        <v>-0.17777777777777801</v>
      </c>
      <c r="DS19" s="750">
        <f t="shared" si="22"/>
        <v>-0.17777777777777801</v>
      </c>
      <c r="DT19" s="750">
        <f t="shared" si="22"/>
        <v>-0.27272727272727298</v>
      </c>
      <c r="DU19" s="750">
        <f t="shared" si="22"/>
        <v>-0.27272727272727298</v>
      </c>
      <c r="DV19" s="750">
        <f t="shared" si="22"/>
        <v>-0.27586206896551702</v>
      </c>
      <c r="DW19" s="750">
        <f t="shared" si="22"/>
        <v>-0.27586206896551702</v>
      </c>
      <c r="DX19" s="750">
        <f t="shared" si="22"/>
        <v>-0.27586206896551702</v>
      </c>
      <c r="DY19" s="750">
        <f t="shared" si="22"/>
        <v>-0.23448275862069001</v>
      </c>
      <c r="DZ19" s="750">
        <f t="shared" si="22"/>
        <v>-7.8125e-002</v>
      </c>
    </row>
    <row r="20" spans="28:130" ht="24">
      <c r="AB20" s="749">
        <v>18</v>
      </c>
      <c r="AC20" s="746" t="s">
        <v>2211</v>
      </c>
      <c r="AD20" s="753">
        <f t="shared" ref="AD20:AZ20" si="26">D5+D9+D11</f>
        <v>5.5e-002</v>
      </c>
      <c r="AE20" s="753">
        <f t="shared" si="26"/>
        <v>5.5e-002</v>
      </c>
      <c r="AF20" s="753">
        <f t="shared" si="26"/>
        <v>5.5e-002</v>
      </c>
      <c r="AG20" s="753">
        <f t="shared" si="26"/>
        <v>2.3e-002</v>
      </c>
      <c r="AH20" s="753">
        <f t="shared" si="26"/>
        <v>2.3e-002</v>
      </c>
      <c r="AI20" s="753">
        <f t="shared" si="26"/>
        <v>2.3e-002</v>
      </c>
      <c r="AJ20" s="753">
        <f t="shared" si="26"/>
        <v>1.9e-002</v>
      </c>
      <c r="AK20" s="753">
        <f t="shared" si="26"/>
        <v>3.3000000000000002e-002</v>
      </c>
      <c r="AL20" s="753">
        <f t="shared" si="26"/>
        <v>3.3000000000000002e-002</v>
      </c>
      <c r="AM20" s="753">
        <f t="shared" si="26"/>
        <v>4.2000000000000003e-002</v>
      </c>
      <c r="AN20" s="753">
        <f t="shared" si="26"/>
        <v>4.1000000000000002e-002</v>
      </c>
      <c r="AO20" s="753">
        <f t="shared" si="26"/>
        <v>4.1000000000000002e-002</v>
      </c>
      <c r="AP20" s="753">
        <f t="shared" si="26"/>
        <v>4.4999999999999998e-002</v>
      </c>
      <c r="AQ20" s="753">
        <f t="shared" si="26"/>
        <v>3.3000000000000002e-002</v>
      </c>
      <c r="AR20" s="753">
        <f t="shared" si="26"/>
        <v>3.3000000000000002e-002</v>
      </c>
      <c r="AS20" s="753">
        <f t="shared" si="26"/>
        <v>3.3000000000000002e-002</v>
      </c>
      <c r="AT20" s="753">
        <f t="shared" si="26"/>
        <v>1.6e-002</v>
      </c>
      <c r="AU20" s="753">
        <f t="shared" si="26"/>
        <v>1.6e-002</v>
      </c>
      <c r="AV20" s="753">
        <f t="shared" si="26"/>
        <v>1.e-002</v>
      </c>
      <c r="AW20" s="753">
        <f t="shared" si="26"/>
        <v>1.e-002</v>
      </c>
      <c r="AX20" s="753">
        <f t="shared" si="26"/>
        <v>1.e-002</v>
      </c>
      <c r="AY20" s="753">
        <f t="shared" si="26"/>
        <v>5.5e-002</v>
      </c>
      <c r="AZ20" s="753">
        <f t="shared" si="26"/>
        <v>2.3e-002</v>
      </c>
      <c r="BB20" s="749">
        <v>18</v>
      </c>
      <c r="BC20" s="746" t="s">
        <v>880</v>
      </c>
      <c r="BD20" s="753">
        <v>7.5999999999999998e-002</v>
      </c>
      <c r="BE20" s="753">
        <v>7.5999999999999998e-002</v>
      </c>
      <c r="BF20" s="753">
        <v>7.5999999999999998e-002</v>
      </c>
      <c r="BG20" s="753">
        <v>3.3000000000000002e-002</v>
      </c>
      <c r="BH20" s="753">
        <v>3.3000000000000002e-002</v>
      </c>
      <c r="BI20" s="753">
        <v>3.3000000000000002e-002</v>
      </c>
      <c r="BJ20" s="753">
        <v>2.8000000000000001e-002</v>
      </c>
      <c r="BK20" s="753">
        <v>4.5999999999999999e-002</v>
      </c>
      <c r="BL20" s="753">
        <v>4.5999999999999999e-002</v>
      </c>
      <c r="BM20" s="753">
        <v>6.5000000000000002e-002</v>
      </c>
      <c r="BN20" s="753">
        <v>5.6000000000000001e-002</v>
      </c>
      <c r="BO20" s="753">
        <v>5.6000000000000001e-002</v>
      </c>
      <c r="BP20" s="753">
        <v>6.6000000000000003e-002</v>
      </c>
      <c r="BQ20" s="753">
        <v>4.7e-002</v>
      </c>
      <c r="BR20" s="753">
        <v>4.7e-002</v>
      </c>
      <c r="BS20" s="753">
        <v>4.7e-002</v>
      </c>
      <c r="BT20" s="753">
        <v>2.3e-002</v>
      </c>
      <c r="BU20" s="753">
        <v>2.3e-002</v>
      </c>
      <c r="BV20" s="753">
        <v>1.4999999999999999e-002</v>
      </c>
      <c r="BW20" s="753">
        <v>1.4999999999999999e-002</v>
      </c>
      <c r="BX20" s="753">
        <v>1.4999999999999999e-002</v>
      </c>
      <c r="BY20" s="753">
        <v>7.5999999999999998e-002</v>
      </c>
      <c r="BZ20" s="753">
        <v>3.3000000000000002e-002</v>
      </c>
      <c r="CB20" s="749">
        <v>4</v>
      </c>
      <c r="CC20" s="749">
        <v>7</v>
      </c>
      <c r="CD20" s="749" t="str">
        <f t="shared" si="1"/>
        <v>処遇加算Ⅰ特定加算Ⅱベア加算なしから新加算Ⅴ（３）</v>
      </c>
      <c r="CE20" s="750">
        <f t="shared" ref="CE20:DA20" si="27">BD9-AD$6</f>
        <v>2.1000000000000001e-002</v>
      </c>
      <c r="CF20" s="750">
        <f t="shared" si="27"/>
        <v>2.1000000000000001e-002</v>
      </c>
      <c r="CG20" s="750">
        <f t="shared" si="27"/>
        <v>2.1000000000000001e-002</v>
      </c>
      <c r="CH20" s="750">
        <f t="shared" si="27"/>
        <v>1.e-002</v>
      </c>
      <c r="CI20" s="750">
        <f t="shared" si="27"/>
        <v>1.e-002</v>
      </c>
      <c r="CJ20" s="750">
        <f t="shared" si="27"/>
        <v>1.e-002</v>
      </c>
      <c r="CK20" s="750">
        <f t="shared" si="27"/>
        <v>8.9999999999999941e-003</v>
      </c>
      <c r="CL20" s="750">
        <f t="shared" si="27"/>
        <v>1.2999999999999999e-002</v>
      </c>
      <c r="CM20" s="750">
        <f t="shared" si="27"/>
        <v>1.2999999999999999e-002</v>
      </c>
      <c r="CN20" s="750">
        <f t="shared" si="27"/>
        <v>2.3e-002</v>
      </c>
      <c r="CO20" s="750">
        <f t="shared" si="27"/>
        <v>1.4999999999999999e-002</v>
      </c>
      <c r="CP20" s="750">
        <f t="shared" si="27"/>
        <v>1.4999999999999999e-002</v>
      </c>
      <c r="CQ20" s="750">
        <f t="shared" si="27"/>
        <v>2.1000000000000001e-002</v>
      </c>
      <c r="CR20" s="750">
        <f t="shared" si="27"/>
        <v>1.4e-002</v>
      </c>
      <c r="CS20" s="750">
        <f t="shared" si="27"/>
        <v>1.4e-002</v>
      </c>
      <c r="CT20" s="750">
        <f t="shared" si="27"/>
        <v>1.4e-002</v>
      </c>
      <c r="CU20" s="750">
        <f t="shared" si="27"/>
        <v>7.0000000000000001e-003</v>
      </c>
      <c r="CV20" s="750">
        <f t="shared" si="27"/>
        <v>7.0000000000000001e-003</v>
      </c>
      <c r="CW20" s="750">
        <f t="shared" si="27"/>
        <v>5.0000000000000001e-003</v>
      </c>
      <c r="CX20" s="750">
        <f t="shared" si="27"/>
        <v>5.0000000000000001e-003</v>
      </c>
      <c r="CY20" s="750">
        <f t="shared" si="27"/>
        <v>5.0000000000000001e-003</v>
      </c>
      <c r="CZ20" s="750">
        <f t="shared" si="27"/>
        <v>2.1000000000000001e-002</v>
      </c>
      <c r="DA20" s="750">
        <f t="shared" si="27"/>
        <v>1.e-002</v>
      </c>
      <c r="DC20" s="749" t="s">
        <v>2212</v>
      </c>
      <c r="DD20" s="750">
        <f t="shared" ref="DD20:DZ20" si="28">CE20/BD9</f>
        <v>0.105</v>
      </c>
      <c r="DE20" s="750">
        <f t="shared" si="28"/>
        <v>0.105</v>
      </c>
      <c r="DF20" s="750">
        <f t="shared" si="28"/>
        <v>0.105</v>
      </c>
      <c r="DG20" s="750">
        <f t="shared" si="28"/>
        <v>0.120481927710843</v>
      </c>
      <c r="DH20" s="750">
        <f t="shared" si="28"/>
        <v>0.126582278481013</v>
      </c>
      <c r="DI20" s="750">
        <f t="shared" si="28"/>
        <v>0.126582278481013</v>
      </c>
      <c r="DJ20" s="750">
        <f t="shared" si="28"/>
        <v>0.123287671232877</v>
      </c>
      <c r="DK20" s="750">
        <f t="shared" si="28"/>
        <v>0.121495327102804</v>
      </c>
      <c r="DL20" s="750">
        <f t="shared" si="28"/>
        <v>0.121495327102804</v>
      </c>
      <c r="DM20" s="750">
        <f t="shared" si="28"/>
        <v>0.15231788079470199</v>
      </c>
      <c r="DN20" s="750">
        <f t="shared" si="28"/>
        <v>0.116279069767442</v>
      </c>
      <c r="DO20" s="750">
        <f t="shared" si="28"/>
        <v>0.116279069767442</v>
      </c>
      <c r="DP20" s="750">
        <f t="shared" si="28"/>
        <v>0.135483870967742</v>
      </c>
      <c r="DQ20" s="750">
        <f t="shared" si="28"/>
        <v>0.116666666666667</v>
      </c>
      <c r="DR20" s="750">
        <f t="shared" si="28"/>
        <v>0.116666666666667</v>
      </c>
      <c r="DS20" s="750">
        <f t="shared" si="28"/>
        <v>0.116666666666667</v>
      </c>
      <c r="DT20" s="750">
        <f t="shared" si="28"/>
        <v>0.11111111111111099</v>
      </c>
      <c r="DU20" s="750">
        <f t="shared" si="28"/>
        <v>0.11111111111111099</v>
      </c>
      <c r="DV20" s="750">
        <f t="shared" si="28"/>
        <v>0.119047619047619</v>
      </c>
      <c r="DW20" s="750">
        <f t="shared" si="28"/>
        <v>0.119047619047619</v>
      </c>
      <c r="DX20" s="750">
        <f t="shared" si="28"/>
        <v>0.119047619047619</v>
      </c>
      <c r="DY20" s="750">
        <f t="shared" si="28"/>
        <v>0.105</v>
      </c>
      <c r="DZ20" s="750">
        <f t="shared" si="28"/>
        <v>0.126582278481013</v>
      </c>
    </row>
    <row r="21" spans="28:130">
      <c r="AB21" s="749">
        <v>19</v>
      </c>
      <c r="AC21" s="746" t="s">
        <v>2213</v>
      </c>
      <c r="AD21" s="753">
        <f t="shared" ref="AD21:AZ21" si="29">D6+D9+D11</f>
        <v>0</v>
      </c>
      <c r="AE21" s="753">
        <f t="shared" si="29"/>
        <v>0</v>
      </c>
      <c r="AF21" s="753">
        <f t="shared" si="29"/>
        <v>0</v>
      </c>
      <c r="AG21" s="753">
        <f t="shared" si="29"/>
        <v>0</v>
      </c>
      <c r="AH21" s="753">
        <f t="shared" si="29"/>
        <v>0</v>
      </c>
      <c r="AI21" s="753">
        <f t="shared" si="29"/>
        <v>0</v>
      </c>
      <c r="AJ21" s="753">
        <f t="shared" si="29"/>
        <v>0</v>
      </c>
      <c r="AK21" s="753">
        <f t="shared" si="29"/>
        <v>0</v>
      </c>
      <c r="AL21" s="753">
        <f t="shared" si="29"/>
        <v>0</v>
      </c>
      <c r="AM21" s="753">
        <f t="shared" si="29"/>
        <v>0</v>
      </c>
      <c r="AN21" s="753">
        <f t="shared" si="29"/>
        <v>0</v>
      </c>
      <c r="AO21" s="753">
        <f t="shared" si="29"/>
        <v>0</v>
      </c>
      <c r="AP21" s="753">
        <f t="shared" si="29"/>
        <v>0</v>
      </c>
      <c r="AQ21" s="753">
        <f t="shared" si="29"/>
        <v>0</v>
      </c>
      <c r="AR21" s="753">
        <f t="shared" si="29"/>
        <v>0</v>
      </c>
      <c r="AS21" s="753">
        <f t="shared" si="29"/>
        <v>0</v>
      </c>
      <c r="AT21" s="753">
        <f t="shared" si="29"/>
        <v>0</v>
      </c>
      <c r="AU21" s="753">
        <f t="shared" si="29"/>
        <v>0</v>
      </c>
      <c r="AV21" s="753">
        <f t="shared" si="29"/>
        <v>0</v>
      </c>
      <c r="AW21" s="753">
        <f t="shared" si="29"/>
        <v>0</v>
      </c>
      <c r="AX21" s="753">
        <f t="shared" si="29"/>
        <v>0</v>
      </c>
      <c r="AY21" s="753">
        <f t="shared" si="29"/>
        <v>0</v>
      </c>
      <c r="AZ21" s="753">
        <f t="shared" si="29"/>
        <v>0</v>
      </c>
      <c r="CB21" s="749">
        <v>5</v>
      </c>
      <c r="CC21" s="749">
        <v>1</v>
      </c>
      <c r="CD21" s="749" t="str">
        <f t="shared" si="1"/>
        <v>処遇加算Ⅰ特定加算なしベア加算から新加算Ⅰ</v>
      </c>
      <c r="CE21" s="750">
        <f t="shared" ref="CE21:DA24" si="30">BD3-AD$7</f>
        <v>8.4000000000000005e-002</v>
      </c>
      <c r="CF21" s="750">
        <f t="shared" si="30"/>
        <v>8.4000000000000005e-002</v>
      </c>
      <c r="CG21" s="750">
        <f t="shared" si="30"/>
        <v>8.4000000000000005e-002</v>
      </c>
      <c r="CH21" s="750">
        <f t="shared" si="30"/>
        <v>3.1e-002</v>
      </c>
      <c r="CI21" s="750">
        <f t="shared" si="30"/>
        <v>2.1999999999999999e-002</v>
      </c>
      <c r="CJ21" s="750">
        <f t="shared" si="30"/>
        <v>2.1999999999999999e-002</v>
      </c>
      <c r="CK21" s="750">
        <f t="shared" si="30"/>
        <v>2.9000000000000001e-002</v>
      </c>
      <c r="CL21" s="750">
        <f t="shared" si="30"/>
        <v>3.1e-002</v>
      </c>
      <c r="CM21" s="750">
        <f t="shared" si="30"/>
        <v>3.1e-002</v>
      </c>
      <c r="CN21" s="750">
        <f t="shared" si="30"/>
        <v>5.3999999999999999e-002</v>
      </c>
      <c r="CO21" s="750">
        <f t="shared" si="30"/>
        <v>3.e-002</v>
      </c>
      <c r="CP21" s="750">
        <f t="shared" si="30"/>
        <v>3.e-002</v>
      </c>
      <c r="CQ21" s="750">
        <f t="shared" si="30"/>
        <v>5.1999999999999998e-002</v>
      </c>
      <c r="CR21" s="750">
        <f t="shared" si="30"/>
        <v>4.1000000000000002e-002</v>
      </c>
      <c r="CS21" s="750">
        <f t="shared" si="30"/>
        <v>4.1000000000000002e-002</v>
      </c>
      <c r="CT21" s="750">
        <f t="shared" si="30"/>
        <v>4.1000000000000002e-002</v>
      </c>
      <c r="CU21" s="750">
        <f t="shared" si="30"/>
        <v>2.8000000000000001e-002</v>
      </c>
      <c r="CV21" s="750">
        <f t="shared" si="30"/>
        <v>2.8000000000000001e-002</v>
      </c>
      <c r="CW21" s="750">
        <f t="shared" si="30"/>
        <v>2.e-002</v>
      </c>
      <c r="CX21" s="750">
        <f t="shared" si="30"/>
        <v>2.e-002</v>
      </c>
      <c r="CY21" s="750">
        <f t="shared" si="30"/>
        <v>2.e-002</v>
      </c>
      <c r="CZ21" s="750">
        <f t="shared" si="30"/>
        <v>8.4000000000000005e-002</v>
      </c>
      <c r="DA21" s="750">
        <f t="shared" si="30"/>
        <v>2.1999999999999999e-002</v>
      </c>
      <c r="DC21" s="749" t="s">
        <v>1526</v>
      </c>
      <c r="DD21" s="750">
        <f t="shared" ref="DD21:DZ24" si="31">CE21/BD3</f>
        <v>0.34285714285714303</v>
      </c>
      <c r="DE21" s="750">
        <f t="shared" si="31"/>
        <v>0.34285714285714303</v>
      </c>
      <c r="DF21" s="750">
        <f t="shared" si="31"/>
        <v>0.34285714285714303</v>
      </c>
      <c r="DG21" s="750">
        <f t="shared" si="31"/>
        <v>0.31</v>
      </c>
      <c r="DH21" s="750">
        <f t="shared" si="31"/>
        <v>0.23913043478260901</v>
      </c>
      <c r="DI21" s="750">
        <f t="shared" si="31"/>
        <v>0.23913043478260901</v>
      </c>
      <c r="DJ21" s="750">
        <f t="shared" si="31"/>
        <v>0.337209302325581</v>
      </c>
      <c r="DK21" s="750">
        <f t="shared" si="31"/>
        <v>0.2421875</v>
      </c>
      <c r="DL21" s="750">
        <f t="shared" si="31"/>
        <v>0.2421875</v>
      </c>
      <c r="DM21" s="750">
        <f t="shared" si="31"/>
        <v>0.29834254143646399</v>
      </c>
      <c r="DN21" s="750">
        <f t="shared" si="31"/>
        <v>0.20134228187919501</v>
      </c>
      <c r="DO21" s="750">
        <f t="shared" si="31"/>
        <v>0.20134228187919501</v>
      </c>
      <c r="DP21" s="750">
        <f t="shared" si="31"/>
        <v>0.27956989247311798</v>
      </c>
      <c r="DQ21" s="750">
        <f t="shared" si="31"/>
        <v>0.29285714285714298</v>
      </c>
      <c r="DR21" s="750">
        <f t="shared" si="31"/>
        <v>0.29285714285714298</v>
      </c>
      <c r="DS21" s="750">
        <f t="shared" si="31"/>
        <v>0.29285714285714298</v>
      </c>
      <c r="DT21" s="750">
        <f t="shared" si="31"/>
        <v>0.37333333333333302</v>
      </c>
      <c r="DU21" s="750">
        <f t="shared" si="31"/>
        <v>0.37333333333333302</v>
      </c>
      <c r="DV21" s="750">
        <f t="shared" si="31"/>
        <v>0.39215686274509798</v>
      </c>
      <c r="DW21" s="750">
        <f t="shared" si="31"/>
        <v>0.39215686274509798</v>
      </c>
      <c r="DX21" s="750">
        <f t="shared" si="31"/>
        <v>0.39215686274509798</v>
      </c>
      <c r="DY21" s="750">
        <f t="shared" si="31"/>
        <v>0.34285714285714303</v>
      </c>
      <c r="DZ21" s="750">
        <f t="shared" si="31"/>
        <v>0.23913043478260901</v>
      </c>
    </row>
    <row r="22" spans="28:130">
      <c r="CB22" s="749">
        <v>5</v>
      </c>
      <c r="CC22" s="749">
        <v>2</v>
      </c>
      <c r="CD22" s="749" t="str">
        <f t="shared" si="1"/>
        <v>処遇加算Ⅰ特定加算なしベア加算から新加算Ⅱ</v>
      </c>
      <c r="CE22" s="750">
        <f t="shared" si="30"/>
        <v>6.3e-002</v>
      </c>
      <c r="CF22" s="750">
        <f t="shared" si="30"/>
        <v>6.3e-002</v>
      </c>
      <c r="CG22" s="750">
        <f t="shared" si="30"/>
        <v>6.3e-002</v>
      </c>
      <c r="CH22" s="750">
        <f t="shared" si="30"/>
        <v>2.5000000000000001e-002</v>
      </c>
      <c r="CI22" s="750">
        <f t="shared" si="30"/>
        <v>2.e-002</v>
      </c>
      <c r="CJ22" s="750">
        <f t="shared" si="30"/>
        <v>2.e-002</v>
      </c>
      <c r="CK22" s="750">
        <f t="shared" si="30"/>
        <v>2.5999999999999999e-002</v>
      </c>
      <c r="CL22" s="750">
        <f t="shared" si="30"/>
        <v>2.5000000000000001e-002</v>
      </c>
      <c r="CM22" s="750">
        <f t="shared" si="30"/>
        <v>2.5000000000000001e-002</v>
      </c>
      <c r="CN22" s="750">
        <f t="shared" si="30"/>
        <v>4.7e-002</v>
      </c>
      <c r="CO22" s="750">
        <f t="shared" si="30"/>
        <v>2.7e-002</v>
      </c>
      <c r="CP22" s="750">
        <f t="shared" si="30"/>
        <v>2.7e-002</v>
      </c>
      <c r="CQ22" s="750">
        <f t="shared" si="30"/>
        <v>4.3999999999999997e-002</v>
      </c>
      <c r="CR22" s="750">
        <f t="shared" si="30"/>
        <v>3.6999999999999998e-002</v>
      </c>
      <c r="CS22" s="750">
        <f t="shared" si="30"/>
        <v>3.6999999999999998e-002</v>
      </c>
      <c r="CT22" s="750">
        <f t="shared" si="30"/>
        <v>3.6999999999999998e-002</v>
      </c>
      <c r="CU22" s="750">
        <f t="shared" si="30"/>
        <v>2.4e-002</v>
      </c>
      <c r="CV22" s="750">
        <f t="shared" si="30"/>
        <v>2.4e-002</v>
      </c>
      <c r="CW22" s="750">
        <f t="shared" si="30"/>
        <v>1.6e-002</v>
      </c>
      <c r="CX22" s="750">
        <f t="shared" si="30"/>
        <v>1.6e-002</v>
      </c>
      <c r="CY22" s="750">
        <f t="shared" si="30"/>
        <v>1.6e-002</v>
      </c>
      <c r="CZ22" s="750">
        <f t="shared" si="30"/>
        <v>6.3e-002</v>
      </c>
      <c r="DA22" s="750">
        <f t="shared" si="30"/>
        <v>2.e-002</v>
      </c>
      <c r="DC22" s="749" t="s">
        <v>2214</v>
      </c>
      <c r="DD22" s="750">
        <f t="shared" si="31"/>
        <v>0.28125</v>
      </c>
      <c r="DE22" s="750">
        <f t="shared" si="31"/>
        <v>0.28125</v>
      </c>
      <c r="DF22" s="750">
        <f t="shared" si="31"/>
        <v>0.28125</v>
      </c>
      <c r="DG22" s="750">
        <f t="shared" si="31"/>
        <v>0.26595744680851102</v>
      </c>
      <c r="DH22" s="750">
        <f t="shared" si="31"/>
        <v>0.22222222222222199</v>
      </c>
      <c r="DI22" s="750">
        <f t="shared" si="31"/>
        <v>0.22222222222222199</v>
      </c>
      <c r="DJ22" s="750">
        <f t="shared" si="31"/>
        <v>0.313253012048193</v>
      </c>
      <c r="DK22" s="750">
        <f t="shared" si="31"/>
        <v>0.204918032786885</v>
      </c>
      <c r="DL22" s="750">
        <f t="shared" si="31"/>
        <v>0.204918032786885</v>
      </c>
      <c r="DM22" s="750">
        <f t="shared" si="31"/>
        <v>0.27011494252873602</v>
      </c>
      <c r="DN22" s="750">
        <f t="shared" si="31"/>
        <v>0.184931506849315</v>
      </c>
      <c r="DO22" s="750">
        <f t="shared" si="31"/>
        <v>0.184931506849315</v>
      </c>
      <c r="DP22" s="750">
        <f t="shared" si="31"/>
        <v>0.24719101123595499</v>
      </c>
      <c r="DQ22" s="750">
        <f t="shared" si="31"/>
        <v>0.27205882352941202</v>
      </c>
      <c r="DR22" s="750">
        <f t="shared" si="31"/>
        <v>0.27205882352941202</v>
      </c>
      <c r="DS22" s="750">
        <f t="shared" si="31"/>
        <v>0.27205882352941202</v>
      </c>
      <c r="DT22" s="750">
        <f t="shared" si="31"/>
        <v>0.338028169014085</v>
      </c>
      <c r="DU22" s="750">
        <f t="shared" si="31"/>
        <v>0.338028169014085</v>
      </c>
      <c r="DV22" s="750">
        <f t="shared" si="31"/>
        <v>0.340425531914894</v>
      </c>
      <c r="DW22" s="750">
        <f t="shared" si="31"/>
        <v>0.340425531914894</v>
      </c>
      <c r="DX22" s="750">
        <f t="shared" si="31"/>
        <v>0.340425531914894</v>
      </c>
      <c r="DY22" s="750">
        <f t="shared" si="31"/>
        <v>0.28125</v>
      </c>
      <c r="DZ22" s="750">
        <f t="shared" si="31"/>
        <v>0.22222222222222199</v>
      </c>
    </row>
    <row r="23" spans="28:130">
      <c r="CB23" s="749">
        <v>5</v>
      </c>
      <c r="CC23" s="749">
        <v>3</v>
      </c>
      <c r="CD23" s="749" t="str">
        <f t="shared" si="1"/>
        <v>処遇加算Ⅰ特定加算なしベア加算から新加算Ⅲ</v>
      </c>
      <c r="CE23" s="750">
        <f t="shared" si="30"/>
        <v>2.1000000000000001e-002</v>
      </c>
      <c r="CF23" s="750">
        <f t="shared" si="30"/>
        <v>2.1000000000000001e-002</v>
      </c>
      <c r="CG23" s="750">
        <f t="shared" si="30"/>
        <v>2.1000000000000001e-002</v>
      </c>
      <c r="CH23" s="750">
        <f t="shared" si="30"/>
        <v>1.e-002</v>
      </c>
      <c r="CI23" s="750">
        <f t="shared" si="30"/>
        <v>1.e-002</v>
      </c>
      <c r="CJ23" s="750">
        <f t="shared" si="30"/>
        <v>1.e-002</v>
      </c>
      <c r="CK23" s="750">
        <f t="shared" si="30"/>
        <v>8.9999999999999993e-003</v>
      </c>
      <c r="CL23" s="750">
        <f t="shared" si="30"/>
        <v>1.2999999999999999e-002</v>
      </c>
      <c r="CM23" s="750">
        <f t="shared" si="30"/>
        <v>1.2999999999999999e-002</v>
      </c>
      <c r="CN23" s="750">
        <f t="shared" si="30"/>
        <v>2.3e-002</v>
      </c>
      <c r="CO23" s="750">
        <f t="shared" si="30"/>
        <v>1.4999999999999999e-002</v>
      </c>
      <c r="CP23" s="750">
        <f t="shared" si="30"/>
        <v>1.4999999999999999e-002</v>
      </c>
      <c r="CQ23" s="750">
        <f t="shared" si="30"/>
        <v>2.1000000000000001e-002</v>
      </c>
      <c r="CR23" s="750">
        <f t="shared" si="30"/>
        <v>1.4e-002</v>
      </c>
      <c r="CS23" s="750">
        <f t="shared" si="30"/>
        <v>1.4e-002</v>
      </c>
      <c r="CT23" s="750">
        <f t="shared" si="30"/>
        <v>1.4e-002</v>
      </c>
      <c r="CU23" s="750">
        <f t="shared" si="30"/>
        <v>6.9999999999999993e-003</v>
      </c>
      <c r="CV23" s="750">
        <f t="shared" si="30"/>
        <v>6.9999999999999993e-003</v>
      </c>
      <c r="CW23" s="750">
        <f t="shared" si="30"/>
        <v>5.0000000000000001e-003</v>
      </c>
      <c r="CX23" s="750">
        <f t="shared" si="30"/>
        <v>5.0000000000000001e-003</v>
      </c>
      <c r="CY23" s="750">
        <f t="shared" si="30"/>
        <v>5.0000000000000001e-003</v>
      </c>
      <c r="CZ23" s="750">
        <f t="shared" si="30"/>
        <v>2.1000000000000001e-002</v>
      </c>
      <c r="DA23" s="750">
        <f t="shared" si="30"/>
        <v>1.e-002</v>
      </c>
      <c r="DC23" s="749" t="s">
        <v>2215</v>
      </c>
      <c r="DD23" s="750">
        <f t="shared" si="31"/>
        <v>0.115384615384615</v>
      </c>
      <c r="DE23" s="750">
        <f t="shared" si="31"/>
        <v>0.115384615384615</v>
      </c>
      <c r="DF23" s="750">
        <f t="shared" si="31"/>
        <v>0.115384615384615</v>
      </c>
      <c r="DG23" s="750">
        <f t="shared" si="31"/>
        <v>0.126582278481013</v>
      </c>
      <c r="DH23" s="750">
        <f t="shared" si="31"/>
        <v>0.125</v>
      </c>
      <c r="DI23" s="750">
        <f t="shared" si="31"/>
        <v>0.125</v>
      </c>
      <c r="DJ23" s="750">
        <f t="shared" si="31"/>
        <v>0.13636363636363599</v>
      </c>
      <c r="DK23" s="750">
        <f t="shared" si="31"/>
        <v>0.118181818181818</v>
      </c>
      <c r="DL23" s="750">
        <f t="shared" si="31"/>
        <v>0.118181818181818</v>
      </c>
      <c r="DM23" s="750">
        <f t="shared" si="31"/>
        <v>0.15333333333333299</v>
      </c>
      <c r="DN23" s="750">
        <f t="shared" si="31"/>
        <v>0.111940298507463</v>
      </c>
      <c r="DO23" s="750">
        <f t="shared" si="31"/>
        <v>0.111940298507463</v>
      </c>
      <c r="DP23" s="750">
        <f t="shared" si="31"/>
        <v>0.135483870967742</v>
      </c>
      <c r="DQ23" s="750">
        <f t="shared" si="31"/>
        <v>0.12389380530973451</v>
      </c>
      <c r="DR23" s="750">
        <f t="shared" si="31"/>
        <v>0.12389380530973451</v>
      </c>
      <c r="DS23" s="750">
        <f t="shared" si="31"/>
        <v>0.12389380530973451</v>
      </c>
      <c r="DT23" s="750">
        <f t="shared" si="31"/>
        <v>0.12962962962963001</v>
      </c>
      <c r="DU23" s="750">
        <f t="shared" si="31"/>
        <v>0.12962962962963001</v>
      </c>
      <c r="DV23" s="750">
        <f t="shared" si="31"/>
        <v>0.13888888888888901</v>
      </c>
      <c r="DW23" s="750">
        <f t="shared" si="31"/>
        <v>0.13888888888888901</v>
      </c>
      <c r="DX23" s="750">
        <f t="shared" si="31"/>
        <v>0.13888888888888901</v>
      </c>
      <c r="DY23" s="750">
        <f t="shared" si="31"/>
        <v>0.115384615384615</v>
      </c>
      <c r="DZ23" s="750">
        <f t="shared" si="31"/>
        <v>0.125</v>
      </c>
    </row>
    <row r="24" spans="28:130">
      <c r="CB24" s="749">
        <v>5</v>
      </c>
      <c r="CC24" s="749">
        <v>4</v>
      </c>
      <c r="CD24" s="749" t="str">
        <f t="shared" si="1"/>
        <v>処遇加算Ⅰ特定加算なしベア加算から新加算Ⅳ</v>
      </c>
      <c r="CE24" s="750">
        <f t="shared" si="30"/>
        <v>-1.6e-002</v>
      </c>
      <c r="CF24" s="750">
        <f t="shared" si="30"/>
        <v>-1.6e-002</v>
      </c>
      <c r="CG24" s="750">
        <f t="shared" si="30"/>
        <v>-1.6e-002</v>
      </c>
      <c r="CH24" s="750">
        <f t="shared" si="30"/>
        <v>-6.0000000000000097e-003</v>
      </c>
      <c r="CI24" s="750">
        <f t="shared" si="30"/>
        <v>-6.0000000000000097e-003</v>
      </c>
      <c r="CJ24" s="750">
        <f t="shared" si="30"/>
        <v>-6.0000000000000097e-003</v>
      </c>
      <c r="CK24" s="750">
        <f t="shared" si="30"/>
        <v>-4.0000000000000001e-003</v>
      </c>
      <c r="CL24" s="750">
        <f t="shared" si="30"/>
        <v>-9.000000000000008e-003</v>
      </c>
      <c r="CM24" s="750">
        <f t="shared" si="30"/>
        <v>-9.000000000000008e-003</v>
      </c>
      <c r="CN24" s="750">
        <f t="shared" si="30"/>
        <v>-5.0000000000000001e-003</v>
      </c>
      <c r="CO24" s="750">
        <f t="shared" si="30"/>
        <v>-1.2999999999999999e-002</v>
      </c>
      <c r="CP24" s="750">
        <f t="shared" si="30"/>
        <v>-1.2999999999999999e-002</v>
      </c>
      <c r="CQ24" s="750">
        <f t="shared" si="30"/>
        <v>-9.0000000000000097e-003</v>
      </c>
      <c r="CR24" s="750">
        <f t="shared" si="30"/>
        <v>-9.0000000000000097e-003</v>
      </c>
      <c r="CS24" s="750">
        <f t="shared" si="30"/>
        <v>-9.0000000000000097e-003</v>
      </c>
      <c r="CT24" s="750">
        <f t="shared" si="30"/>
        <v>-9.0000000000000097e-003</v>
      </c>
      <c r="CU24" s="750">
        <f t="shared" si="30"/>
        <v>-3.0000000000000001e-003</v>
      </c>
      <c r="CV24" s="750">
        <f t="shared" si="30"/>
        <v>-3.0000000000000001e-003</v>
      </c>
      <c r="CW24" s="750">
        <f t="shared" si="30"/>
        <v>-1.9999999999999983e-003</v>
      </c>
      <c r="CX24" s="750">
        <f t="shared" si="30"/>
        <v>-1.9999999999999983e-003</v>
      </c>
      <c r="CY24" s="750">
        <f t="shared" si="30"/>
        <v>-1.9999999999999983e-003</v>
      </c>
      <c r="CZ24" s="750">
        <f t="shared" si="30"/>
        <v>-1.6e-002</v>
      </c>
      <c r="DA24" s="750">
        <f t="shared" si="30"/>
        <v>-6.0000000000000097e-003</v>
      </c>
      <c r="DC24" s="749" t="s">
        <v>1152</v>
      </c>
      <c r="DD24" s="750">
        <f t="shared" si="31"/>
        <v>-0.11034482758620701</v>
      </c>
      <c r="DE24" s="750">
        <f t="shared" si="31"/>
        <v>-0.11034482758620701</v>
      </c>
      <c r="DF24" s="750">
        <f t="shared" si="31"/>
        <v>-0.11034482758620701</v>
      </c>
      <c r="DG24" s="750">
        <f t="shared" si="31"/>
        <v>-9.5238095238095385e-002</v>
      </c>
      <c r="DH24" s="750">
        <f t="shared" si="31"/>
        <v>-9.3750000000000153e-002</v>
      </c>
      <c r="DI24" s="750">
        <f t="shared" si="31"/>
        <v>-9.3750000000000153e-002</v>
      </c>
      <c r="DJ24" s="750">
        <f t="shared" si="31"/>
        <v>-7.5471698113207503e-002</v>
      </c>
      <c r="DK24" s="750">
        <f t="shared" si="31"/>
        <v>-0.10227272727272738</v>
      </c>
      <c r="DL24" s="750">
        <f t="shared" si="31"/>
        <v>-0.10227272727272738</v>
      </c>
      <c r="DM24" s="750">
        <f t="shared" si="31"/>
        <v>-4.0983606557377102e-002</v>
      </c>
      <c r="DN24" s="750">
        <f t="shared" si="31"/>
        <v>-0.122641509433962</v>
      </c>
      <c r="DO24" s="750">
        <f t="shared" si="31"/>
        <v>-0.122641509433962</v>
      </c>
      <c r="DP24" s="750">
        <f t="shared" si="31"/>
        <v>-7.2000000000000106e-002</v>
      </c>
      <c r="DQ24" s="750">
        <f t="shared" si="31"/>
        <v>-0.1</v>
      </c>
      <c r="DR24" s="750">
        <f t="shared" si="31"/>
        <v>-0.1</v>
      </c>
      <c r="DS24" s="750">
        <f t="shared" si="31"/>
        <v>-0.1</v>
      </c>
      <c r="DT24" s="750">
        <f t="shared" si="31"/>
        <v>-6.8181818181818191e-002</v>
      </c>
      <c r="DU24" s="750">
        <f t="shared" si="31"/>
        <v>-6.8181818181818191e-002</v>
      </c>
      <c r="DV24" s="750">
        <f t="shared" si="31"/>
        <v>-6.8965517241379254e-002</v>
      </c>
      <c r="DW24" s="750">
        <f t="shared" si="31"/>
        <v>-6.8965517241379254e-002</v>
      </c>
      <c r="DX24" s="750">
        <f t="shared" si="31"/>
        <v>-6.8965517241379254e-002</v>
      </c>
      <c r="DY24" s="750">
        <f t="shared" si="31"/>
        <v>-0.11034482758620701</v>
      </c>
      <c r="DZ24" s="750">
        <f t="shared" si="31"/>
        <v>-9.3750000000000153e-002</v>
      </c>
    </row>
    <row r="25" spans="28:130">
      <c r="CB25" s="749">
        <v>6</v>
      </c>
      <c r="CC25" s="749">
        <v>1</v>
      </c>
      <c r="CD25" s="749" t="str">
        <f t="shared" si="1"/>
        <v>処遇加算Ⅰ特定加算なしベア加算なしから新加算Ⅰ</v>
      </c>
      <c r="CE25" s="750">
        <f t="shared" ref="CE25:DA28" si="32">BD3-AD$8</f>
        <v>0.108</v>
      </c>
      <c r="CF25" s="750">
        <f t="shared" si="32"/>
        <v>0.108</v>
      </c>
      <c r="CG25" s="750">
        <f t="shared" si="32"/>
        <v>0.108</v>
      </c>
      <c r="CH25" s="750">
        <f t="shared" si="32"/>
        <v>4.2000000000000003e-002</v>
      </c>
      <c r="CI25" s="750">
        <f t="shared" si="32"/>
        <v>3.3000000000000002e-002</v>
      </c>
      <c r="CJ25" s="750">
        <f t="shared" si="32"/>
        <v>3.3000000000000002e-002</v>
      </c>
      <c r="CK25" s="750">
        <f t="shared" si="32"/>
        <v>3.9e-002</v>
      </c>
      <c r="CL25" s="750">
        <f t="shared" si="32"/>
        <v>4.5999999999999999e-002</v>
      </c>
      <c r="CM25" s="750">
        <f t="shared" si="32"/>
        <v>4.5999999999999999e-002</v>
      </c>
      <c r="CN25" s="750">
        <f t="shared" si="32"/>
        <v>7.6999999999999999e-002</v>
      </c>
      <c r="CO25" s="750">
        <f t="shared" si="32"/>
        <v>4.7e-002</v>
      </c>
      <c r="CP25" s="750">
        <f t="shared" si="32"/>
        <v>4.7e-002</v>
      </c>
      <c r="CQ25" s="750">
        <f t="shared" si="32"/>
        <v>7.4999999999999997e-002</v>
      </c>
      <c r="CR25" s="750">
        <f t="shared" si="32"/>
        <v>5.7000000000000002e-002</v>
      </c>
      <c r="CS25" s="750">
        <f t="shared" si="32"/>
        <v>5.7000000000000002e-002</v>
      </c>
      <c r="CT25" s="750">
        <f t="shared" si="32"/>
        <v>5.7000000000000002e-002</v>
      </c>
      <c r="CU25" s="750">
        <f t="shared" si="32"/>
        <v>3.5999999999999997e-002</v>
      </c>
      <c r="CV25" s="750">
        <f t="shared" si="32"/>
        <v>3.5999999999999997e-002</v>
      </c>
      <c r="CW25" s="750">
        <f t="shared" si="32"/>
        <v>2.5000000000000001e-002</v>
      </c>
      <c r="CX25" s="750">
        <f t="shared" si="32"/>
        <v>2.5000000000000001e-002</v>
      </c>
      <c r="CY25" s="750">
        <f t="shared" si="32"/>
        <v>2.5000000000000001e-002</v>
      </c>
      <c r="CZ25" s="750">
        <f t="shared" si="32"/>
        <v>0.108</v>
      </c>
      <c r="DA25" s="750">
        <f t="shared" si="32"/>
        <v>3.3000000000000002e-002</v>
      </c>
      <c r="DC25" s="749" t="s">
        <v>2216</v>
      </c>
      <c r="DD25" s="750">
        <f t="shared" ref="DD25:DZ28" si="33">CE25/BD3</f>
        <v>0.44081632653061198</v>
      </c>
      <c r="DE25" s="750">
        <f t="shared" si="33"/>
        <v>0.44081632653061198</v>
      </c>
      <c r="DF25" s="750">
        <f t="shared" si="33"/>
        <v>0.44081632653061198</v>
      </c>
      <c r="DG25" s="750">
        <f t="shared" si="33"/>
        <v>0.42</v>
      </c>
      <c r="DH25" s="750">
        <f t="shared" si="33"/>
        <v>0.35869565217391303</v>
      </c>
      <c r="DI25" s="750">
        <f t="shared" si="33"/>
        <v>0.35869565217391303</v>
      </c>
      <c r="DJ25" s="750">
        <f t="shared" si="33"/>
        <v>0.45348837209302301</v>
      </c>
      <c r="DK25" s="750">
        <f t="shared" si="33"/>
        <v>0.359375</v>
      </c>
      <c r="DL25" s="750">
        <f t="shared" si="33"/>
        <v>0.359375</v>
      </c>
      <c r="DM25" s="750">
        <f t="shared" si="33"/>
        <v>0.425414364640884</v>
      </c>
      <c r="DN25" s="750">
        <f t="shared" si="33"/>
        <v>0.31543624161073802</v>
      </c>
      <c r="DO25" s="750">
        <f t="shared" si="33"/>
        <v>0.31543624161073802</v>
      </c>
      <c r="DP25" s="750">
        <f t="shared" si="33"/>
        <v>0.40322580645161299</v>
      </c>
      <c r="DQ25" s="750">
        <f t="shared" si="33"/>
        <v>0.40714285714285697</v>
      </c>
      <c r="DR25" s="750">
        <f t="shared" si="33"/>
        <v>0.40714285714285697</v>
      </c>
      <c r="DS25" s="750">
        <f t="shared" si="33"/>
        <v>0.40714285714285697</v>
      </c>
      <c r="DT25" s="750">
        <f t="shared" si="33"/>
        <v>0.48</v>
      </c>
      <c r="DU25" s="750">
        <f t="shared" si="33"/>
        <v>0.48</v>
      </c>
      <c r="DV25" s="750">
        <f t="shared" si="33"/>
        <v>0.49019607843137297</v>
      </c>
      <c r="DW25" s="750">
        <f t="shared" si="33"/>
        <v>0.49019607843137297</v>
      </c>
      <c r="DX25" s="750">
        <f t="shared" si="33"/>
        <v>0.49019607843137297</v>
      </c>
      <c r="DY25" s="750">
        <f t="shared" si="33"/>
        <v>0.44081632653061198</v>
      </c>
      <c r="DZ25" s="750">
        <f t="shared" si="33"/>
        <v>0.35869565217391303</v>
      </c>
    </row>
    <row r="26" spans="28:130">
      <c r="CB26" s="749">
        <v>6</v>
      </c>
      <c r="CC26" s="749">
        <v>2</v>
      </c>
      <c r="CD26" s="749" t="str">
        <f t="shared" si="1"/>
        <v>処遇加算Ⅰ特定加算なしベア加算なしから新加算Ⅱ</v>
      </c>
      <c r="CE26" s="750">
        <f t="shared" si="32"/>
        <v>8.6999999999999994e-002</v>
      </c>
      <c r="CF26" s="750">
        <f t="shared" si="32"/>
        <v>8.6999999999999994e-002</v>
      </c>
      <c r="CG26" s="750">
        <f t="shared" si="32"/>
        <v>8.6999999999999994e-002</v>
      </c>
      <c r="CH26" s="750">
        <f t="shared" si="32"/>
        <v>3.5999999999999997e-002</v>
      </c>
      <c r="CI26" s="750">
        <f t="shared" si="32"/>
        <v>3.1e-002</v>
      </c>
      <c r="CJ26" s="750">
        <f t="shared" si="32"/>
        <v>3.1e-002</v>
      </c>
      <c r="CK26" s="750">
        <f t="shared" si="32"/>
        <v>3.5999999999999997e-002</v>
      </c>
      <c r="CL26" s="750">
        <f t="shared" si="32"/>
        <v>4.e-002</v>
      </c>
      <c r="CM26" s="750">
        <f t="shared" si="32"/>
        <v>4.e-002</v>
      </c>
      <c r="CN26" s="750">
        <f t="shared" si="32"/>
        <v>7.0000000000000007e-002</v>
      </c>
      <c r="CO26" s="750">
        <f t="shared" si="32"/>
        <v>4.3999999999999997e-002</v>
      </c>
      <c r="CP26" s="750">
        <f t="shared" si="32"/>
        <v>4.3999999999999997e-002</v>
      </c>
      <c r="CQ26" s="750">
        <f t="shared" si="32"/>
        <v>6.7000000000000004e-002</v>
      </c>
      <c r="CR26" s="750">
        <f t="shared" si="32"/>
        <v>5.2999999999999999e-002</v>
      </c>
      <c r="CS26" s="750">
        <f t="shared" si="32"/>
        <v>5.2999999999999999e-002</v>
      </c>
      <c r="CT26" s="750">
        <f t="shared" si="32"/>
        <v>5.2999999999999999e-002</v>
      </c>
      <c r="CU26" s="750">
        <f t="shared" si="32"/>
        <v>3.2000000000000001e-002</v>
      </c>
      <c r="CV26" s="750">
        <f t="shared" si="32"/>
        <v>3.2000000000000001e-002</v>
      </c>
      <c r="CW26" s="750">
        <f t="shared" si="32"/>
        <v>2.1000000000000001e-002</v>
      </c>
      <c r="CX26" s="750">
        <f t="shared" si="32"/>
        <v>2.1000000000000001e-002</v>
      </c>
      <c r="CY26" s="750">
        <f t="shared" si="32"/>
        <v>2.1000000000000001e-002</v>
      </c>
      <c r="CZ26" s="750">
        <f t="shared" si="32"/>
        <v>8.6999999999999994e-002</v>
      </c>
      <c r="DA26" s="750">
        <f t="shared" si="32"/>
        <v>3.1e-002</v>
      </c>
      <c r="DC26" s="749" t="s">
        <v>2217</v>
      </c>
      <c r="DD26" s="750">
        <f t="shared" si="33"/>
        <v>0.38839285714285698</v>
      </c>
      <c r="DE26" s="750">
        <f t="shared" si="33"/>
        <v>0.38839285714285698</v>
      </c>
      <c r="DF26" s="750">
        <f t="shared" si="33"/>
        <v>0.38839285714285698</v>
      </c>
      <c r="DG26" s="750">
        <f t="shared" si="33"/>
        <v>0.38297872340425498</v>
      </c>
      <c r="DH26" s="750">
        <f t="shared" si="33"/>
        <v>0.344444444444444</v>
      </c>
      <c r="DI26" s="750">
        <f t="shared" si="33"/>
        <v>0.344444444444444</v>
      </c>
      <c r="DJ26" s="750">
        <f t="shared" si="33"/>
        <v>0.43373493975903599</v>
      </c>
      <c r="DK26" s="750">
        <f t="shared" si="33"/>
        <v>0.32786885245901598</v>
      </c>
      <c r="DL26" s="750">
        <f t="shared" si="33"/>
        <v>0.32786885245901598</v>
      </c>
      <c r="DM26" s="750">
        <f t="shared" si="33"/>
        <v>0.40229885057471299</v>
      </c>
      <c r="DN26" s="750">
        <f t="shared" si="33"/>
        <v>0.301369863013699</v>
      </c>
      <c r="DO26" s="750">
        <f t="shared" si="33"/>
        <v>0.301369863013699</v>
      </c>
      <c r="DP26" s="750">
        <f t="shared" si="33"/>
        <v>0.376404494382023</v>
      </c>
      <c r="DQ26" s="750">
        <f t="shared" si="33"/>
        <v>0.38970588235294101</v>
      </c>
      <c r="DR26" s="750">
        <f t="shared" si="33"/>
        <v>0.38970588235294101</v>
      </c>
      <c r="DS26" s="750">
        <f t="shared" si="33"/>
        <v>0.38970588235294101</v>
      </c>
      <c r="DT26" s="750">
        <f t="shared" si="33"/>
        <v>0.45070422535211302</v>
      </c>
      <c r="DU26" s="750">
        <f t="shared" si="33"/>
        <v>0.45070422535211302</v>
      </c>
      <c r="DV26" s="750">
        <f t="shared" si="33"/>
        <v>0.44680851063829802</v>
      </c>
      <c r="DW26" s="750">
        <f t="shared" si="33"/>
        <v>0.44680851063829802</v>
      </c>
      <c r="DX26" s="750">
        <f t="shared" si="33"/>
        <v>0.44680851063829802</v>
      </c>
      <c r="DY26" s="750">
        <f t="shared" si="33"/>
        <v>0.38839285714285698</v>
      </c>
      <c r="DZ26" s="750">
        <f t="shared" si="33"/>
        <v>0.344444444444444</v>
      </c>
    </row>
    <row r="27" spans="28:130">
      <c r="CB27" s="749">
        <v>6</v>
      </c>
      <c r="CC27" s="749">
        <v>3</v>
      </c>
      <c r="CD27" s="749" t="str">
        <f t="shared" si="1"/>
        <v>処遇加算Ⅰ特定加算なしベア加算なしから新加算Ⅲ</v>
      </c>
      <c r="CE27" s="750">
        <f t="shared" si="32"/>
        <v>4.4999999999999998e-002</v>
      </c>
      <c r="CF27" s="750">
        <f t="shared" si="32"/>
        <v>4.4999999999999998e-002</v>
      </c>
      <c r="CG27" s="750">
        <f t="shared" si="32"/>
        <v>4.4999999999999998e-002</v>
      </c>
      <c r="CH27" s="750">
        <f t="shared" si="32"/>
        <v>2.1000000000000001e-002</v>
      </c>
      <c r="CI27" s="750">
        <f t="shared" si="32"/>
        <v>2.1000000000000001e-002</v>
      </c>
      <c r="CJ27" s="750">
        <f t="shared" si="32"/>
        <v>2.1000000000000001e-002</v>
      </c>
      <c r="CK27" s="750">
        <f t="shared" si="32"/>
        <v>1.9e-002</v>
      </c>
      <c r="CL27" s="750">
        <f t="shared" si="32"/>
        <v>2.8000000000000001e-002</v>
      </c>
      <c r="CM27" s="750">
        <f t="shared" si="32"/>
        <v>2.8000000000000001e-002</v>
      </c>
      <c r="CN27" s="750">
        <f t="shared" si="32"/>
        <v>4.5999999999999999e-002</v>
      </c>
      <c r="CO27" s="750">
        <f t="shared" si="32"/>
        <v>3.2000000000000001e-002</v>
      </c>
      <c r="CP27" s="750">
        <f t="shared" si="32"/>
        <v>3.2000000000000001e-002</v>
      </c>
      <c r="CQ27" s="750">
        <f t="shared" si="32"/>
        <v>4.3999999999999997e-002</v>
      </c>
      <c r="CR27" s="750">
        <f t="shared" si="32"/>
        <v>3.e-002</v>
      </c>
      <c r="CS27" s="750">
        <f t="shared" si="32"/>
        <v>3.e-002</v>
      </c>
      <c r="CT27" s="750">
        <f t="shared" si="32"/>
        <v>3.e-002</v>
      </c>
      <c r="CU27" s="750">
        <f t="shared" si="32"/>
        <v>1.4999999999999999e-002</v>
      </c>
      <c r="CV27" s="750">
        <f t="shared" si="32"/>
        <v>1.4999999999999999e-002</v>
      </c>
      <c r="CW27" s="750">
        <f t="shared" si="32"/>
        <v>1.e-002</v>
      </c>
      <c r="CX27" s="750">
        <f t="shared" si="32"/>
        <v>1.e-002</v>
      </c>
      <c r="CY27" s="750">
        <f t="shared" si="32"/>
        <v>1.e-002</v>
      </c>
      <c r="CZ27" s="750">
        <f t="shared" si="32"/>
        <v>4.4999999999999998e-002</v>
      </c>
      <c r="DA27" s="750">
        <f t="shared" si="32"/>
        <v>2.1000000000000001e-002</v>
      </c>
      <c r="DC27" s="749" t="s">
        <v>969</v>
      </c>
      <c r="DD27" s="750">
        <f t="shared" si="33"/>
        <v>0.24725274725274701</v>
      </c>
      <c r="DE27" s="750">
        <f t="shared" si="33"/>
        <v>0.24725274725274701</v>
      </c>
      <c r="DF27" s="750">
        <f t="shared" si="33"/>
        <v>0.24725274725274701</v>
      </c>
      <c r="DG27" s="750">
        <f t="shared" si="33"/>
        <v>0.26582278481012661</v>
      </c>
      <c r="DH27" s="750">
        <f t="shared" si="33"/>
        <v>0.26250000000000001</v>
      </c>
      <c r="DI27" s="750">
        <f t="shared" si="33"/>
        <v>0.26250000000000001</v>
      </c>
      <c r="DJ27" s="750">
        <f t="shared" si="33"/>
        <v>0.28787878787878801</v>
      </c>
      <c r="DK27" s="750">
        <f t="shared" si="33"/>
        <v>0.25454545454545457</v>
      </c>
      <c r="DL27" s="750">
        <f t="shared" si="33"/>
        <v>0.25454545454545457</v>
      </c>
      <c r="DM27" s="750">
        <f t="shared" si="33"/>
        <v>0.30666666666666698</v>
      </c>
      <c r="DN27" s="750">
        <f t="shared" si="33"/>
        <v>0.238805970149254</v>
      </c>
      <c r="DO27" s="750">
        <f t="shared" si="33"/>
        <v>0.238805970149254</v>
      </c>
      <c r="DP27" s="750">
        <f t="shared" si="33"/>
        <v>0.28387096774193499</v>
      </c>
      <c r="DQ27" s="750">
        <f t="shared" si="33"/>
        <v>0.265486725663717</v>
      </c>
      <c r="DR27" s="750">
        <f t="shared" si="33"/>
        <v>0.265486725663717</v>
      </c>
      <c r="DS27" s="750">
        <f t="shared" si="33"/>
        <v>0.265486725663717</v>
      </c>
      <c r="DT27" s="750">
        <f t="shared" si="33"/>
        <v>0.27777777777777801</v>
      </c>
      <c r="DU27" s="750">
        <f t="shared" si="33"/>
        <v>0.27777777777777801</v>
      </c>
      <c r="DV27" s="750">
        <f t="shared" si="33"/>
        <v>0.27777777777777801</v>
      </c>
      <c r="DW27" s="750">
        <f t="shared" si="33"/>
        <v>0.27777777777777801</v>
      </c>
      <c r="DX27" s="750">
        <f t="shared" si="33"/>
        <v>0.27777777777777801</v>
      </c>
      <c r="DY27" s="750">
        <f t="shared" si="33"/>
        <v>0.24725274725274701</v>
      </c>
      <c r="DZ27" s="750">
        <f t="shared" si="33"/>
        <v>0.26250000000000001</v>
      </c>
    </row>
    <row r="28" spans="28:130">
      <c r="CB28" s="749">
        <v>6</v>
      </c>
      <c r="CC28" s="749">
        <v>4</v>
      </c>
      <c r="CD28" s="749" t="str">
        <f t="shared" si="1"/>
        <v>処遇加算Ⅰ特定加算なしベア加算なしから新加算Ⅳ</v>
      </c>
      <c r="CE28" s="750">
        <f t="shared" si="32"/>
        <v>7.9999999999999793e-003</v>
      </c>
      <c r="CF28" s="750">
        <f t="shared" si="32"/>
        <v>7.9999999999999793e-003</v>
      </c>
      <c r="CG28" s="750">
        <f t="shared" si="32"/>
        <v>7.9999999999999793e-003</v>
      </c>
      <c r="CH28" s="750">
        <f t="shared" si="32"/>
        <v>4.9999999999999975e-003</v>
      </c>
      <c r="CI28" s="750">
        <f t="shared" si="32"/>
        <v>5.0000000000000044e-003</v>
      </c>
      <c r="CJ28" s="750">
        <f t="shared" si="32"/>
        <v>5.0000000000000044e-003</v>
      </c>
      <c r="CK28" s="750">
        <f t="shared" si="32"/>
        <v>5.9999999999999984e-003</v>
      </c>
      <c r="CL28" s="750">
        <f t="shared" si="32"/>
        <v>5.9999999999999915e-003</v>
      </c>
      <c r="CM28" s="750">
        <f t="shared" si="32"/>
        <v>5.9999999999999915e-003</v>
      </c>
      <c r="CN28" s="750">
        <f t="shared" si="32"/>
        <v>1.7999999999999999e-002</v>
      </c>
      <c r="CO28" s="750">
        <f t="shared" si="32"/>
        <v>4.0000000000000036e-003</v>
      </c>
      <c r="CP28" s="750">
        <f t="shared" si="32"/>
        <v>4.0000000000000036e-003</v>
      </c>
      <c r="CQ28" s="750">
        <f t="shared" si="32"/>
        <v>1.4e-002</v>
      </c>
      <c r="CR28" s="750">
        <f t="shared" si="32"/>
        <v>6.9999999999999897e-003</v>
      </c>
      <c r="CS28" s="750">
        <f t="shared" si="32"/>
        <v>6.9999999999999897e-003</v>
      </c>
      <c r="CT28" s="750">
        <f t="shared" si="32"/>
        <v>6.9999999999999897e-003</v>
      </c>
      <c r="CU28" s="750">
        <f t="shared" si="32"/>
        <v>5.0000000000000001e-003</v>
      </c>
      <c r="CV28" s="750">
        <f t="shared" si="32"/>
        <v>5.0000000000000001e-003</v>
      </c>
      <c r="CW28" s="750">
        <f t="shared" si="32"/>
        <v>3.0000000000000027e-003</v>
      </c>
      <c r="CX28" s="750">
        <f t="shared" si="32"/>
        <v>3.0000000000000027e-003</v>
      </c>
      <c r="CY28" s="750">
        <f t="shared" si="32"/>
        <v>3.0000000000000027e-003</v>
      </c>
      <c r="CZ28" s="750">
        <f t="shared" si="32"/>
        <v>7.9999999999999793e-003</v>
      </c>
      <c r="DA28" s="750">
        <f t="shared" si="32"/>
        <v>5.0000000000000044e-003</v>
      </c>
      <c r="DC28" s="749" t="s">
        <v>2119</v>
      </c>
      <c r="DD28" s="750">
        <f t="shared" si="33"/>
        <v>5.5172413793103309e-002</v>
      </c>
      <c r="DE28" s="750">
        <f t="shared" si="33"/>
        <v>5.5172413793103309e-002</v>
      </c>
      <c r="DF28" s="750">
        <f t="shared" si="33"/>
        <v>5.5172413793103309e-002</v>
      </c>
      <c r="DG28" s="750">
        <f t="shared" si="33"/>
        <v>7.9365079365079319e-002</v>
      </c>
      <c r="DH28" s="750">
        <f t="shared" si="33"/>
        <v>7.8125000000000069e-002</v>
      </c>
      <c r="DI28" s="750">
        <f t="shared" si="33"/>
        <v>7.8125000000000069e-002</v>
      </c>
      <c r="DJ28" s="750">
        <f t="shared" si="33"/>
        <v>0.113207547169811</v>
      </c>
      <c r="DK28" s="750">
        <f t="shared" si="33"/>
        <v>6.8181818181818094e-002</v>
      </c>
      <c r="DL28" s="750">
        <f t="shared" si="33"/>
        <v>6.8181818181818094e-002</v>
      </c>
      <c r="DM28" s="750">
        <f t="shared" si="33"/>
        <v>0.14754098360655701</v>
      </c>
      <c r="DN28" s="750">
        <f t="shared" si="33"/>
        <v>3.7735849056603807e-002</v>
      </c>
      <c r="DO28" s="750">
        <f t="shared" si="33"/>
        <v>3.7735849056603807e-002</v>
      </c>
      <c r="DP28" s="750">
        <f t="shared" si="33"/>
        <v>0.112</v>
      </c>
      <c r="DQ28" s="750">
        <f t="shared" si="33"/>
        <v>7.7777777777777696e-002</v>
      </c>
      <c r="DR28" s="750">
        <f t="shared" si="33"/>
        <v>7.7777777777777696e-002</v>
      </c>
      <c r="DS28" s="750">
        <f t="shared" si="33"/>
        <v>7.7777777777777696e-002</v>
      </c>
      <c r="DT28" s="750">
        <f t="shared" si="33"/>
        <v>0.11363636363636399</v>
      </c>
      <c r="DU28" s="750">
        <f t="shared" si="33"/>
        <v>0.11363636363636399</v>
      </c>
      <c r="DV28" s="750">
        <f t="shared" si="33"/>
        <v>0.10344827586206901</v>
      </c>
      <c r="DW28" s="750">
        <f t="shared" si="33"/>
        <v>0.10344827586206901</v>
      </c>
      <c r="DX28" s="750">
        <f t="shared" si="33"/>
        <v>0.10344827586206901</v>
      </c>
      <c r="DY28" s="750">
        <f t="shared" si="33"/>
        <v>5.5172413793103309e-002</v>
      </c>
      <c r="DZ28" s="750">
        <f t="shared" si="33"/>
        <v>7.8125000000000069e-002</v>
      </c>
    </row>
    <row r="29" spans="28:130" ht="24">
      <c r="CB29" s="749">
        <v>6</v>
      </c>
      <c r="CC29" s="749">
        <v>12</v>
      </c>
      <c r="CD29" s="749" t="str">
        <f t="shared" si="1"/>
        <v>処遇加算Ⅰ特定加算なしベア加算なしから新加算Ⅴ（８）</v>
      </c>
      <c r="CE29" s="750">
        <f t="shared" ref="CE29:DA29" si="34">BD14-AD$8</f>
        <v>2.1000000000000001e-002</v>
      </c>
      <c r="CF29" s="750">
        <f t="shared" si="34"/>
        <v>2.1000000000000001e-002</v>
      </c>
      <c r="CG29" s="750">
        <f t="shared" si="34"/>
        <v>2.1000000000000001e-002</v>
      </c>
      <c r="CH29" s="750">
        <f t="shared" si="34"/>
        <v>1.e-002</v>
      </c>
      <c r="CI29" s="750">
        <f t="shared" si="34"/>
        <v>1.e-002</v>
      </c>
      <c r="CJ29" s="750">
        <f t="shared" si="34"/>
        <v>1.e-002</v>
      </c>
      <c r="CK29" s="750">
        <f t="shared" si="34"/>
        <v>8.9999999999999993e-003</v>
      </c>
      <c r="CL29" s="750">
        <f t="shared" si="34"/>
        <v>1.2999999999999999e-002</v>
      </c>
      <c r="CM29" s="750">
        <f t="shared" si="34"/>
        <v>1.2999999999999999e-002</v>
      </c>
      <c r="CN29" s="750">
        <f t="shared" si="34"/>
        <v>2.3e-002</v>
      </c>
      <c r="CO29" s="750">
        <f t="shared" si="34"/>
        <v>1.4999999999999999e-002</v>
      </c>
      <c r="CP29" s="750">
        <f t="shared" si="34"/>
        <v>1.4999999999999999e-002</v>
      </c>
      <c r="CQ29" s="750">
        <f t="shared" si="34"/>
        <v>2.1000000000000001e-002</v>
      </c>
      <c r="CR29" s="750">
        <f t="shared" si="34"/>
        <v>1.4e-002</v>
      </c>
      <c r="CS29" s="750">
        <f t="shared" si="34"/>
        <v>1.4e-002</v>
      </c>
      <c r="CT29" s="750">
        <f t="shared" si="34"/>
        <v>1.4e-002</v>
      </c>
      <c r="CU29" s="750">
        <f t="shared" si="34"/>
        <v>7.0000000000000001e-003</v>
      </c>
      <c r="CV29" s="750">
        <f t="shared" si="34"/>
        <v>7.0000000000000001e-003</v>
      </c>
      <c r="CW29" s="750">
        <f t="shared" si="34"/>
        <v>5.000000000000001e-003</v>
      </c>
      <c r="CX29" s="750">
        <f t="shared" si="34"/>
        <v>5.000000000000001e-003</v>
      </c>
      <c r="CY29" s="750">
        <f t="shared" si="34"/>
        <v>5.000000000000001e-003</v>
      </c>
      <c r="CZ29" s="750">
        <f t="shared" si="34"/>
        <v>2.1000000000000001e-002</v>
      </c>
      <c r="DA29" s="750">
        <f t="shared" si="34"/>
        <v>1.e-002</v>
      </c>
      <c r="DC29" s="749" t="s">
        <v>2218</v>
      </c>
      <c r="DD29" s="750">
        <f t="shared" ref="DD29:DZ29" si="35">CE29/BD14</f>
        <v>0.132911392405063</v>
      </c>
      <c r="DE29" s="750">
        <f t="shared" si="35"/>
        <v>0.132911392405063</v>
      </c>
      <c r="DF29" s="750">
        <f t="shared" si="35"/>
        <v>0.132911392405063</v>
      </c>
      <c r="DG29" s="750">
        <f t="shared" si="35"/>
        <v>0.14705882352941199</v>
      </c>
      <c r="DH29" s="750">
        <f t="shared" si="35"/>
        <v>0.14492753623188401</v>
      </c>
      <c r="DI29" s="750">
        <f t="shared" si="35"/>
        <v>0.14492753623188401</v>
      </c>
      <c r="DJ29" s="750">
        <f t="shared" si="35"/>
        <v>0.160714285714286</v>
      </c>
      <c r="DK29" s="750">
        <f t="shared" si="35"/>
        <v>0.13684210526315799</v>
      </c>
      <c r="DL29" s="750">
        <f t="shared" si="35"/>
        <v>0.13684210526315799</v>
      </c>
      <c r="DM29" s="750">
        <f t="shared" si="35"/>
        <v>0.181102362204724</v>
      </c>
      <c r="DN29" s="750">
        <f t="shared" si="35"/>
        <v>0.128205128205128</v>
      </c>
      <c r="DO29" s="750">
        <f t="shared" si="35"/>
        <v>0.128205128205128</v>
      </c>
      <c r="DP29" s="750">
        <f t="shared" si="35"/>
        <v>0.15909090909090901</v>
      </c>
      <c r="DQ29" s="750">
        <f t="shared" si="35"/>
        <v>0.14432989690721648</v>
      </c>
      <c r="DR29" s="750">
        <f t="shared" si="35"/>
        <v>0.14432989690721648</v>
      </c>
      <c r="DS29" s="750">
        <f t="shared" si="35"/>
        <v>0.14432989690721648</v>
      </c>
      <c r="DT29" s="750">
        <f t="shared" si="35"/>
        <v>0.15217391304347799</v>
      </c>
      <c r="DU29" s="750">
        <f t="shared" si="35"/>
        <v>0.15217391304347799</v>
      </c>
      <c r="DV29" s="750">
        <f t="shared" si="35"/>
        <v>0.16129032258064499</v>
      </c>
      <c r="DW29" s="750">
        <f t="shared" si="35"/>
        <v>0.16129032258064499</v>
      </c>
      <c r="DX29" s="750">
        <f t="shared" si="35"/>
        <v>0.16129032258064499</v>
      </c>
      <c r="DY29" s="750">
        <f t="shared" si="35"/>
        <v>0.132911392405063</v>
      </c>
      <c r="DZ29" s="750">
        <f t="shared" si="35"/>
        <v>0.14492753623188401</v>
      </c>
    </row>
    <row r="30" spans="28:130">
      <c r="CB30" s="749">
        <v>7</v>
      </c>
      <c r="CC30" s="749">
        <v>1</v>
      </c>
      <c r="CD30" s="749" t="str">
        <f t="shared" si="1"/>
        <v>処遇加算Ⅱ特定加算Ⅰベア加算から新加算Ⅰ</v>
      </c>
      <c r="CE30" s="750">
        <f t="shared" ref="CE30:DA33" si="36">BD3-AD$9</f>
        <v>5.8000000000000003e-002</v>
      </c>
      <c r="CF30" s="750">
        <f t="shared" si="36"/>
        <v>5.8000000000000003e-002</v>
      </c>
      <c r="CG30" s="750">
        <f t="shared" si="36"/>
        <v>5.8000000000000003e-002</v>
      </c>
      <c r="CH30" s="750">
        <f t="shared" si="36"/>
        <v>2.5999999999999999e-002</v>
      </c>
      <c r="CI30" s="750">
        <f t="shared" si="36"/>
        <v>2.5999999999999999e-002</v>
      </c>
      <c r="CJ30" s="750">
        <f t="shared" si="36"/>
        <v>2.5999999999999999e-002</v>
      </c>
      <c r="CK30" s="750">
        <f t="shared" si="36"/>
        <v>2.1999999999999999e-002</v>
      </c>
      <c r="CL30" s="750">
        <f t="shared" si="36"/>
        <v>3.5000000000000003e-002</v>
      </c>
      <c r="CM30" s="750">
        <f t="shared" si="36"/>
        <v>3.5000000000000003e-002</v>
      </c>
      <c r="CN30" s="750">
        <f t="shared" si="36"/>
        <v>5.0999999999999997e-002</v>
      </c>
      <c r="CO30" s="750">
        <f t="shared" si="36"/>
        <v>4.2999999999999997e-002</v>
      </c>
      <c r="CP30" s="750">
        <f t="shared" si="36"/>
        <v>4.2999999999999997e-002</v>
      </c>
      <c r="CQ30" s="750">
        <f t="shared" si="36"/>
        <v>5.0999999999999997e-002</v>
      </c>
      <c r="CR30" s="750">
        <f t="shared" si="36"/>
        <v>3.6999999999999998e-002</v>
      </c>
      <c r="CS30" s="750">
        <f t="shared" si="36"/>
        <v>3.6999999999999998e-002</v>
      </c>
      <c r="CT30" s="750">
        <f t="shared" si="36"/>
        <v>3.6999999999999998e-002</v>
      </c>
      <c r="CU30" s="750">
        <f t="shared" si="36"/>
        <v>1.7000000000000001e-002</v>
      </c>
      <c r="CV30" s="750">
        <f t="shared" si="36"/>
        <v>1.7000000000000001e-002</v>
      </c>
      <c r="CW30" s="750">
        <f t="shared" si="36"/>
        <v>1.2e-002</v>
      </c>
      <c r="CX30" s="750">
        <f t="shared" si="36"/>
        <v>1.2e-002</v>
      </c>
      <c r="CY30" s="750">
        <f t="shared" si="36"/>
        <v>1.2e-002</v>
      </c>
      <c r="CZ30" s="750">
        <f t="shared" si="36"/>
        <v>5.8000000000000003e-002</v>
      </c>
      <c r="DA30" s="750">
        <f t="shared" si="36"/>
        <v>2.5999999999999999e-002</v>
      </c>
      <c r="DC30" s="749" t="s">
        <v>2219</v>
      </c>
      <c r="DD30" s="750">
        <f t="shared" ref="DD30:DZ33" si="37">CE30/BD3</f>
        <v>0.236734693877551</v>
      </c>
      <c r="DE30" s="750">
        <f t="shared" si="37"/>
        <v>0.236734693877551</v>
      </c>
      <c r="DF30" s="750">
        <f t="shared" si="37"/>
        <v>0.236734693877551</v>
      </c>
      <c r="DG30" s="750">
        <f t="shared" si="37"/>
        <v>0.26</v>
      </c>
      <c r="DH30" s="750">
        <f t="shared" si="37"/>
        <v>0.282608695652174</v>
      </c>
      <c r="DI30" s="750">
        <f t="shared" si="37"/>
        <v>0.282608695652174</v>
      </c>
      <c r="DJ30" s="750">
        <f t="shared" si="37"/>
        <v>0.25581395348837199</v>
      </c>
      <c r="DK30" s="750">
        <f t="shared" si="37"/>
        <v>0.2734375</v>
      </c>
      <c r="DL30" s="750">
        <f t="shared" si="37"/>
        <v>0.2734375</v>
      </c>
      <c r="DM30" s="750">
        <f t="shared" si="37"/>
        <v>0.28176795580110497</v>
      </c>
      <c r="DN30" s="750">
        <f t="shared" si="37"/>
        <v>0.288590604026846</v>
      </c>
      <c r="DO30" s="750">
        <f t="shared" si="37"/>
        <v>0.288590604026846</v>
      </c>
      <c r="DP30" s="750">
        <f t="shared" si="37"/>
        <v>0.27419354838709697</v>
      </c>
      <c r="DQ30" s="750">
        <f t="shared" si="37"/>
        <v>0.26428571428571401</v>
      </c>
      <c r="DR30" s="750">
        <f t="shared" si="37"/>
        <v>0.26428571428571401</v>
      </c>
      <c r="DS30" s="750">
        <f t="shared" si="37"/>
        <v>0.26428571428571401</v>
      </c>
      <c r="DT30" s="750">
        <f t="shared" si="37"/>
        <v>0.22666666666666699</v>
      </c>
      <c r="DU30" s="750">
        <f t="shared" si="37"/>
        <v>0.22666666666666699</v>
      </c>
      <c r="DV30" s="750">
        <f t="shared" si="37"/>
        <v>0.23529411764705899</v>
      </c>
      <c r="DW30" s="750">
        <f t="shared" si="37"/>
        <v>0.23529411764705899</v>
      </c>
      <c r="DX30" s="750">
        <f t="shared" si="37"/>
        <v>0.23529411764705899</v>
      </c>
      <c r="DY30" s="750">
        <f t="shared" si="37"/>
        <v>0.236734693877551</v>
      </c>
      <c r="DZ30" s="750">
        <f t="shared" si="37"/>
        <v>0.282608695652174</v>
      </c>
    </row>
    <row r="31" spans="28:130">
      <c r="CB31" s="749">
        <v>7</v>
      </c>
      <c r="CC31" s="749">
        <v>2</v>
      </c>
      <c r="CD31" s="749" t="str">
        <f t="shared" si="1"/>
        <v>処遇加算Ⅱ特定加算Ⅰベア加算から新加算Ⅱ</v>
      </c>
      <c r="CE31" s="750">
        <f t="shared" si="36"/>
        <v>3.6999999999999998e-002</v>
      </c>
      <c r="CF31" s="750">
        <f t="shared" si="36"/>
        <v>3.6999999999999998e-002</v>
      </c>
      <c r="CG31" s="750">
        <f t="shared" si="36"/>
        <v>3.6999999999999998e-002</v>
      </c>
      <c r="CH31" s="750">
        <f t="shared" si="36"/>
        <v>2.e-002</v>
      </c>
      <c r="CI31" s="750">
        <f t="shared" si="36"/>
        <v>2.4e-002</v>
      </c>
      <c r="CJ31" s="750">
        <f t="shared" si="36"/>
        <v>2.4e-002</v>
      </c>
      <c r="CK31" s="750">
        <f t="shared" si="36"/>
        <v>1.9e-002</v>
      </c>
      <c r="CL31" s="750">
        <f t="shared" si="36"/>
        <v>2.9000000000000001e-002</v>
      </c>
      <c r="CM31" s="750">
        <f t="shared" si="36"/>
        <v>2.9000000000000001e-002</v>
      </c>
      <c r="CN31" s="750">
        <f t="shared" si="36"/>
        <v>4.3999999999999997e-002</v>
      </c>
      <c r="CO31" s="750">
        <f t="shared" si="36"/>
        <v>4.e-002</v>
      </c>
      <c r="CP31" s="750">
        <f t="shared" si="36"/>
        <v>4.e-002</v>
      </c>
      <c r="CQ31" s="750">
        <f t="shared" si="36"/>
        <v>4.2999999999999997e-002</v>
      </c>
      <c r="CR31" s="750">
        <f t="shared" si="36"/>
        <v>3.3000000000000002e-002</v>
      </c>
      <c r="CS31" s="750">
        <f t="shared" si="36"/>
        <v>3.3000000000000002e-002</v>
      </c>
      <c r="CT31" s="750">
        <f t="shared" si="36"/>
        <v>3.3000000000000002e-002</v>
      </c>
      <c r="CU31" s="750">
        <f t="shared" si="36"/>
        <v>1.2999999999999999e-002</v>
      </c>
      <c r="CV31" s="750">
        <f t="shared" si="36"/>
        <v>1.2999999999999999e-002</v>
      </c>
      <c r="CW31" s="750">
        <f t="shared" si="36"/>
        <v>8.0000000000000002e-003</v>
      </c>
      <c r="CX31" s="750">
        <f t="shared" si="36"/>
        <v>8.0000000000000002e-003</v>
      </c>
      <c r="CY31" s="750">
        <f t="shared" si="36"/>
        <v>8.0000000000000002e-003</v>
      </c>
      <c r="CZ31" s="750">
        <f t="shared" si="36"/>
        <v>3.6999999999999998e-002</v>
      </c>
      <c r="DA31" s="750">
        <f t="shared" si="36"/>
        <v>2.4e-002</v>
      </c>
      <c r="DC31" s="749" t="s">
        <v>2220</v>
      </c>
      <c r="DD31" s="750">
        <f t="shared" si="37"/>
        <v>0.16517857142857101</v>
      </c>
      <c r="DE31" s="750">
        <f t="shared" si="37"/>
        <v>0.16517857142857101</v>
      </c>
      <c r="DF31" s="750">
        <f t="shared" si="37"/>
        <v>0.16517857142857101</v>
      </c>
      <c r="DG31" s="750">
        <f t="shared" si="37"/>
        <v>0.21276595744680851</v>
      </c>
      <c r="DH31" s="750">
        <f t="shared" si="37"/>
        <v>0.266666666666667</v>
      </c>
      <c r="DI31" s="750">
        <f t="shared" si="37"/>
        <v>0.266666666666667</v>
      </c>
      <c r="DJ31" s="750">
        <f t="shared" si="37"/>
        <v>0.22891566265060201</v>
      </c>
      <c r="DK31" s="750">
        <f t="shared" si="37"/>
        <v>0.23770491803278701</v>
      </c>
      <c r="DL31" s="750">
        <f t="shared" si="37"/>
        <v>0.23770491803278701</v>
      </c>
      <c r="DM31" s="750">
        <f t="shared" si="37"/>
        <v>0.252873563218391</v>
      </c>
      <c r="DN31" s="750">
        <f t="shared" si="37"/>
        <v>0.27397260273972601</v>
      </c>
      <c r="DO31" s="750">
        <f t="shared" si="37"/>
        <v>0.27397260273972601</v>
      </c>
      <c r="DP31" s="750">
        <f t="shared" si="37"/>
        <v>0.24157303370786501</v>
      </c>
      <c r="DQ31" s="750">
        <f t="shared" si="37"/>
        <v>0.24264705882352941</v>
      </c>
      <c r="DR31" s="750">
        <f t="shared" si="37"/>
        <v>0.24264705882352941</v>
      </c>
      <c r="DS31" s="750">
        <f t="shared" si="37"/>
        <v>0.24264705882352941</v>
      </c>
      <c r="DT31" s="750">
        <f t="shared" si="37"/>
        <v>0.183098591549296</v>
      </c>
      <c r="DU31" s="750">
        <f t="shared" si="37"/>
        <v>0.183098591549296</v>
      </c>
      <c r="DV31" s="750">
        <f t="shared" si="37"/>
        <v>0.170212765957447</v>
      </c>
      <c r="DW31" s="750">
        <f t="shared" si="37"/>
        <v>0.170212765957447</v>
      </c>
      <c r="DX31" s="750">
        <f t="shared" si="37"/>
        <v>0.170212765957447</v>
      </c>
      <c r="DY31" s="750">
        <f t="shared" si="37"/>
        <v>0.16517857142857101</v>
      </c>
      <c r="DZ31" s="750">
        <f t="shared" si="37"/>
        <v>0.266666666666667</v>
      </c>
    </row>
    <row r="32" spans="28:130">
      <c r="CB32" s="749">
        <v>7</v>
      </c>
      <c r="CC32" s="749">
        <v>3</v>
      </c>
      <c r="CD32" s="749" t="str">
        <f t="shared" si="1"/>
        <v>処遇加算Ⅱ特定加算Ⅰベア加算から新加算Ⅲ</v>
      </c>
      <c r="CE32" s="750">
        <f t="shared" si="36"/>
        <v>-5.0000000000000001e-003</v>
      </c>
      <c r="CF32" s="750">
        <f t="shared" si="36"/>
        <v>-5.0000000000000001e-003</v>
      </c>
      <c r="CG32" s="750">
        <f t="shared" si="36"/>
        <v>-5.0000000000000001e-003</v>
      </c>
      <c r="CH32" s="750">
        <f t="shared" si="36"/>
        <v>5.0000000000000001e-003</v>
      </c>
      <c r="CI32" s="750">
        <f t="shared" si="36"/>
        <v>1.4e-002</v>
      </c>
      <c r="CJ32" s="750">
        <f t="shared" si="36"/>
        <v>1.4e-002</v>
      </c>
      <c r="CK32" s="750">
        <f t="shared" si="36"/>
        <v>2.e-003</v>
      </c>
      <c r="CL32" s="750">
        <f t="shared" si="36"/>
        <v>1.7000000000000001e-002</v>
      </c>
      <c r="CM32" s="750">
        <f t="shared" si="36"/>
        <v>1.7000000000000001e-002</v>
      </c>
      <c r="CN32" s="750">
        <f t="shared" si="36"/>
        <v>2.e-002</v>
      </c>
      <c r="CO32" s="750">
        <f t="shared" si="36"/>
        <v>2.8000000000000001e-002</v>
      </c>
      <c r="CP32" s="750">
        <f t="shared" si="36"/>
        <v>2.8000000000000001e-002</v>
      </c>
      <c r="CQ32" s="750">
        <f t="shared" si="36"/>
        <v>2.e-002</v>
      </c>
      <c r="CR32" s="750">
        <f t="shared" si="36"/>
        <v>1.e-002</v>
      </c>
      <c r="CS32" s="750">
        <f t="shared" si="36"/>
        <v>1.e-002</v>
      </c>
      <c r="CT32" s="750">
        <f t="shared" si="36"/>
        <v>1.e-002</v>
      </c>
      <c r="CU32" s="750">
        <f t="shared" si="36"/>
        <v>-4.0000000000000001e-003</v>
      </c>
      <c r="CV32" s="750">
        <f t="shared" si="36"/>
        <v>-4.0000000000000001e-003</v>
      </c>
      <c r="CW32" s="750">
        <f t="shared" si="36"/>
        <v>-3.0000000000000001e-003</v>
      </c>
      <c r="CX32" s="750">
        <f t="shared" si="36"/>
        <v>-3.0000000000000001e-003</v>
      </c>
      <c r="CY32" s="750">
        <f t="shared" si="36"/>
        <v>-3.0000000000000001e-003</v>
      </c>
      <c r="CZ32" s="750">
        <f t="shared" si="36"/>
        <v>-5.0000000000000001e-003</v>
      </c>
      <c r="DA32" s="750">
        <f t="shared" si="36"/>
        <v>1.4e-002</v>
      </c>
      <c r="DC32" s="749" t="s">
        <v>86</v>
      </c>
      <c r="DD32" s="750">
        <f t="shared" si="37"/>
        <v>-2.74725274725275e-002</v>
      </c>
      <c r="DE32" s="750">
        <f t="shared" si="37"/>
        <v>-2.74725274725275e-002</v>
      </c>
      <c r="DF32" s="750">
        <f t="shared" si="37"/>
        <v>-2.74725274725275e-002</v>
      </c>
      <c r="DG32" s="750">
        <f t="shared" si="37"/>
        <v>6.3291139240506333e-002</v>
      </c>
      <c r="DH32" s="750">
        <f t="shared" si="37"/>
        <v>0.17499999999999999</v>
      </c>
      <c r="DI32" s="750">
        <f t="shared" si="37"/>
        <v>0.17499999999999999</v>
      </c>
      <c r="DJ32" s="750">
        <f t="shared" si="37"/>
        <v>3.03030303030303e-002</v>
      </c>
      <c r="DK32" s="750">
        <f t="shared" si="37"/>
        <v>0.15454545454545501</v>
      </c>
      <c r="DL32" s="750">
        <f t="shared" si="37"/>
        <v>0.15454545454545501</v>
      </c>
      <c r="DM32" s="750">
        <f t="shared" si="37"/>
        <v>0.133333333333333</v>
      </c>
      <c r="DN32" s="750">
        <f t="shared" si="37"/>
        <v>0.20895522388059701</v>
      </c>
      <c r="DO32" s="750">
        <f t="shared" si="37"/>
        <v>0.20895522388059701</v>
      </c>
      <c r="DP32" s="750">
        <f t="shared" si="37"/>
        <v>0.12903225806451599</v>
      </c>
      <c r="DQ32" s="750">
        <f t="shared" si="37"/>
        <v>8.8495575221238937e-002</v>
      </c>
      <c r="DR32" s="750">
        <f t="shared" si="37"/>
        <v>8.8495575221238937e-002</v>
      </c>
      <c r="DS32" s="750">
        <f t="shared" si="37"/>
        <v>8.8495575221238937e-002</v>
      </c>
      <c r="DT32" s="750">
        <f t="shared" si="37"/>
        <v>-7.407407407407407e-002</v>
      </c>
      <c r="DU32" s="750">
        <f t="shared" si="37"/>
        <v>-7.407407407407407e-002</v>
      </c>
      <c r="DV32" s="750">
        <f t="shared" si="37"/>
        <v>-8.3333333333333343e-002</v>
      </c>
      <c r="DW32" s="750">
        <f t="shared" si="37"/>
        <v>-8.3333333333333343e-002</v>
      </c>
      <c r="DX32" s="750">
        <f t="shared" si="37"/>
        <v>-8.3333333333333343e-002</v>
      </c>
      <c r="DY32" s="750">
        <f t="shared" si="37"/>
        <v>-2.74725274725275e-002</v>
      </c>
      <c r="DZ32" s="750">
        <f t="shared" si="37"/>
        <v>0.17499999999999999</v>
      </c>
    </row>
    <row r="33" spans="80:130">
      <c r="CB33" s="749">
        <v>7</v>
      </c>
      <c r="CC33" s="749">
        <v>4</v>
      </c>
      <c r="CD33" s="749" t="str">
        <f t="shared" si="1"/>
        <v>処遇加算Ⅱ特定加算Ⅰベア加算から新加算Ⅳ</v>
      </c>
      <c r="CE33" s="750">
        <f t="shared" si="36"/>
        <v>-4.2000000000000003e-002</v>
      </c>
      <c r="CF33" s="750">
        <f t="shared" si="36"/>
        <v>-4.2000000000000003e-002</v>
      </c>
      <c r="CG33" s="750">
        <f t="shared" si="36"/>
        <v>-4.2000000000000003e-002</v>
      </c>
      <c r="CH33" s="750">
        <f t="shared" si="36"/>
        <v>-1.0999999999999999e-002</v>
      </c>
      <c r="CI33" s="750">
        <f t="shared" si="36"/>
        <v>-2.e-003</v>
      </c>
      <c r="CJ33" s="750">
        <f t="shared" si="36"/>
        <v>-2.e-003</v>
      </c>
      <c r="CK33" s="750">
        <f t="shared" si="36"/>
        <v>-1.0999999999999999e-002</v>
      </c>
      <c r="CL33" s="750">
        <f t="shared" si="36"/>
        <v>-5.0000000000000001e-003</v>
      </c>
      <c r="CM33" s="750">
        <f t="shared" si="36"/>
        <v>-5.0000000000000001e-003</v>
      </c>
      <c r="CN33" s="750">
        <f t="shared" si="36"/>
        <v>-8.0000000000000106e-003</v>
      </c>
      <c r="CO33" s="750">
        <f t="shared" si="36"/>
        <v>0</v>
      </c>
      <c r="CP33" s="750">
        <f t="shared" si="36"/>
        <v>0</v>
      </c>
      <c r="CQ33" s="750">
        <f t="shared" si="36"/>
        <v>-1.e-002</v>
      </c>
      <c r="CR33" s="750">
        <f t="shared" si="36"/>
        <v>-1.2999999999999999e-002</v>
      </c>
      <c r="CS33" s="750">
        <f t="shared" si="36"/>
        <v>-1.2999999999999999e-002</v>
      </c>
      <c r="CT33" s="750">
        <f t="shared" si="36"/>
        <v>-1.2999999999999999e-002</v>
      </c>
      <c r="CU33" s="750">
        <f t="shared" si="36"/>
        <v>-1.4e-002</v>
      </c>
      <c r="CV33" s="750">
        <f t="shared" si="36"/>
        <v>-1.4e-002</v>
      </c>
      <c r="CW33" s="750">
        <f t="shared" si="36"/>
        <v>-1.e-002</v>
      </c>
      <c r="CX33" s="750">
        <f t="shared" si="36"/>
        <v>-1.e-002</v>
      </c>
      <c r="CY33" s="750">
        <f t="shared" si="36"/>
        <v>-1.e-002</v>
      </c>
      <c r="CZ33" s="750">
        <f t="shared" si="36"/>
        <v>-4.2000000000000003e-002</v>
      </c>
      <c r="DA33" s="750">
        <f t="shared" si="36"/>
        <v>-2.e-003</v>
      </c>
      <c r="DC33" s="749" t="s">
        <v>1365</v>
      </c>
      <c r="DD33" s="750">
        <f t="shared" si="37"/>
        <v>-0.28965517241379302</v>
      </c>
      <c r="DE33" s="750">
        <f t="shared" si="37"/>
        <v>-0.28965517241379302</v>
      </c>
      <c r="DF33" s="750">
        <f t="shared" si="37"/>
        <v>-0.28965517241379302</v>
      </c>
      <c r="DG33" s="750">
        <f t="shared" si="37"/>
        <v>-0.17460317460317501</v>
      </c>
      <c r="DH33" s="750">
        <f t="shared" si="37"/>
        <v>-3.125e-002</v>
      </c>
      <c r="DI33" s="750">
        <f t="shared" si="37"/>
        <v>-3.125e-002</v>
      </c>
      <c r="DJ33" s="750">
        <f t="shared" si="37"/>
        <v>-0.20754716981132099</v>
      </c>
      <c r="DK33" s="750">
        <f t="shared" si="37"/>
        <v>-5.6818181818181823e-002</v>
      </c>
      <c r="DL33" s="750">
        <f t="shared" si="37"/>
        <v>-5.6818181818181823e-002</v>
      </c>
      <c r="DM33" s="750">
        <f t="shared" si="37"/>
        <v>-6.5573770491803365e-002</v>
      </c>
      <c r="DN33" s="750">
        <f t="shared" si="37"/>
        <v>0</v>
      </c>
      <c r="DO33" s="750">
        <f t="shared" si="37"/>
        <v>0</v>
      </c>
      <c r="DP33" s="750">
        <f t="shared" si="37"/>
        <v>-8.e-002</v>
      </c>
      <c r="DQ33" s="750">
        <f t="shared" si="37"/>
        <v>-0.14444444444444399</v>
      </c>
      <c r="DR33" s="750">
        <f t="shared" si="37"/>
        <v>-0.14444444444444399</v>
      </c>
      <c r="DS33" s="750">
        <f t="shared" si="37"/>
        <v>-0.14444444444444399</v>
      </c>
      <c r="DT33" s="750">
        <f t="shared" si="37"/>
        <v>-0.31818181818181801</v>
      </c>
      <c r="DU33" s="750">
        <f t="shared" si="37"/>
        <v>-0.31818181818181801</v>
      </c>
      <c r="DV33" s="750">
        <f t="shared" si="37"/>
        <v>-0.34482758620689652</v>
      </c>
      <c r="DW33" s="750">
        <f t="shared" si="37"/>
        <v>-0.34482758620689652</v>
      </c>
      <c r="DX33" s="750">
        <f t="shared" si="37"/>
        <v>-0.34482758620689652</v>
      </c>
      <c r="DY33" s="750">
        <f t="shared" si="37"/>
        <v>-0.28965517241379302</v>
      </c>
      <c r="DZ33" s="750">
        <f t="shared" si="37"/>
        <v>-3.125e-002</v>
      </c>
    </row>
    <row r="34" spans="80:130">
      <c r="CB34" s="749">
        <v>7</v>
      </c>
      <c r="CC34" s="749">
        <v>6</v>
      </c>
      <c r="CD34" s="749" t="str">
        <f t="shared" si="1"/>
        <v>処遇加算Ⅱ特定加算Ⅰベア加算から新加算Ⅴ（２）</v>
      </c>
      <c r="CE34" s="750">
        <f t="shared" ref="CE34:DA34" si="38">BD8-AD$9</f>
        <v>2.1000000000000001e-002</v>
      </c>
      <c r="CF34" s="750">
        <f t="shared" si="38"/>
        <v>2.1000000000000001e-002</v>
      </c>
      <c r="CG34" s="750">
        <f t="shared" si="38"/>
        <v>2.1000000000000001e-002</v>
      </c>
      <c r="CH34" s="750">
        <f t="shared" si="38"/>
        <v>1.e-002</v>
      </c>
      <c r="CI34" s="750">
        <f t="shared" si="38"/>
        <v>1.e-002</v>
      </c>
      <c r="CJ34" s="750">
        <f t="shared" si="38"/>
        <v>1.e-002</v>
      </c>
      <c r="CK34" s="750">
        <f t="shared" si="38"/>
        <v>8.9999999999999941e-003</v>
      </c>
      <c r="CL34" s="750">
        <f t="shared" si="38"/>
        <v>1.2999999999999999e-002</v>
      </c>
      <c r="CM34" s="750">
        <f t="shared" si="38"/>
        <v>1.2999999999999999e-002</v>
      </c>
      <c r="CN34" s="750">
        <f t="shared" si="38"/>
        <v>2.3e-002</v>
      </c>
      <c r="CO34" s="750">
        <f t="shared" si="38"/>
        <v>1.4999999999999999e-002</v>
      </c>
      <c r="CP34" s="750">
        <f t="shared" si="38"/>
        <v>1.4999999999999999e-002</v>
      </c>
      <c r="CQ34" s="750">
        <f t="shared" si="38"/>
        <v>2.1000000000000001e-002</v>
      </c>
      <c r="CR34" s="750">
        <f t="shared" si="38"/>
        <v>1.4e-002</v>
      </c>
      <c r="CS34" s="750">
        <f t="shared" si="38"/>
        <v>1.4e-002</v>
      </c>
      <c r="CT34" s="750">
        <f t="shared" si="38"/>
        <v>1.4e-002</v>
      </c>
      <c r="CU34" s="750">
        <f t="shared" si="38"/>
        <v>7.0000000000000001e-003</v>
      </c>
      <c r="CV34" s="750">
        <f t="shared" si="38"/>
        <v>7.0000000000000001e-003</v>
      </c>
      <c r="CW34" s="750">
        <f t="shared" si="38"/>
        <v>5.0000000000000001e-003</v>
      </c>
      <c r="CX34" s="750">
        <f t="shared" si="38"/>
        <v>5.0000000000000001e-003</v>
      </c>
      <c r="CY34" s="750">
        <f t="shared" si="38"/>
        <v>5.0000000000000001e-003</v>
      </c>
      <c r="CZ34" s="750">
        <f t="shared" si="38"/>
        <v>2.1000000000000001e-002</v>
      </c>
      <c r="DA34" s="750">
        <f t="shared" si="38"/>
        <v>1.e-002</v>
      </c>
      <c r="DC34" s="749" t="s">
        <v>1100</v>
      </c>
      <c r="DD34" s="750">
        <f t="shared" ref="DD34:DZ34" si="39">CE34/BD8</f>
        <v>0.10096153846153801</v>
      </c>
      <c r="DE34" s="750">
        <f t="shared" si="39"/>
        <v>0.10096153846153848</v>
      </c>
      <c r="DF34" s="750">
        <f t="shared" si="39"/>
        <v>0.10096153846153848</v>
      </c>
      <c r="DG34" s="750">
        <f t="shared" si="39"/>
        <v>0.119047619047619</v>
      </c>
      <c r="DH34" s="750">
        <f t="shared" si="39"/>
        <v>0.13157894736842099</v>
      </c>
      <c r="DI34" s="750">
        <f t="shared" si="39"/>
        <v>0.13157894736842099</v>
      </c>
      <c r="DJ34" s="750">
        <f t="shared" si="39"/>
        <v>0.123287671232877</v>
      </c>
      <c r="DK34" s="750">
        <f t="shared" si="39"/>
        <v>0.122641509433962</v>
      </c>
      <c r="DL34" s="750">
        <f t="shared" si="39"/>
        <v>0.122641509433962</v>
      </c>
      <c r="DM34" s="750">
        <f t="shared" si="39"/>
        <v>0.15032679738562099</v>
      </c>
      <c r="DN34" s="750">
        <f t="shared" si="39"/>
        <v>0.12396694214876</v>
      </c>
      <c r="DO34" s="750">
        <f t="shared" si="39"/>
        <v>0.12396694214876</v>
      </c>
      <c r="DP34" s="750">
        <f t="shared" si="39"/>
        <v>0.134615384615385</v>
      </c>
      <c r="DQ34" s="750">
        <f t="shared" si="39"/>
        <v>0.11965811965812</v>
      </c>
      <c r="DR34" s="750">
        <f t="shared" si="39"/>
        <v>0.11965811965812</v>
      </c>
      <c r="DS34" s="750">
        <f t="shared" si="39"/>
        <v>0.11965811965812</v>
      </c>
      <c r="DT34" s="750">
        <f t="shared" si="39"/>
        <v>0.107692307692308</v>
      </c>
      <c r="DU34" s="750">
        <f t="shared" si="39"/>
        <v>0.107692307692308</v>
      </c>
      <c r="DV34" s="750">
        <f t="shared" si="39"/>
        <v>0.11363636363636399</v>
      </c>
      <c r="DW34" s="750">
        <f t="shared" si="39"/>
        <v>0.11363636363636399</v>
      </c>
      <c r="DX34" s="750">
        <f t="shared" si="39"/>
        <v>0.11363636363636399</v>
      </c>
      <c r="DY34" s="750">
        <f t="shared" si="39"/>
        <v>0.10096153846153848</v>
      </c>
      <c r="DZ34" s="750">
        <f t="shared" si="39"/>
        <v>0.13157894736842099</v>
      </c>
    </row>
    <row r="35" spans="80:130">
      <c r="CB35" s="749">
        <v>8</v>
      </c>
      <c r="CC35" s="749">
        <v>1</v>
      </c>
      <c r="CD35" s="749" t="str">
        <f t="shared" si="1"/>
        <v>処遇加算Ⅱ特定加算Ⅰベア加算なしから新加算Ⅰ</v>
      </c>
      <c r="CE35" s="750">
        <f t="shared" ref="CE35:DA38" si="40">BD3-AD$10</f>
        <v>8.2000000000000003e-002</v>
      </c>
      <c r="CF35" s="750">
        <f t="shared" si="40"/>
        <v>8.2000000000000003e-002</v>
      </c>
      <c r="CG35" s="750">
        <f t="shared" si="40"/>
        <v>8.2000000000000003e-002</v>
      </c>
      <c r="CH35" s="750">
        <f t="shared" si="40"/>
        <v>3.6999999999999998e-002</v>
      </c>
      <c r="CI35" s="750">
        <f t="shared" si="40"/>
        <v>3.6999999999999998e-002</v>
      </c>
      <c r="CJ35" s="750">
        <f t="shared" si="40"/>
        <v>3.6999999999999998e-002</v>
      </c>
      <c r="CK35" s="750">
        <f t="shared" si="40"/>
        <v>3.2000000000000001e-002</v>
      </c>
      <c r="CL35" s="750">
        <f t="shared" si="40"/>
        <v>5.e-002</v>
      </c>
      <c r="CM35" s="750">
        <f t="shared" si="40"/>
        <v>5.e-002</v>
      </c>
      <c r="CN35" s="750">
        <f t="shared" si="40"/>
        <v>7.3999999999999996e-002</v>
      </c>
      <c r="CO35" s="750">
        <f t="shared" si="40"/>
        <v>6.e-002</v>
      </c>
      <c r="CP35" s="750">
        <f t="shared" si="40"/>
        <v>6.e-002</v>
      </c>
      <c r="CQ35" s="750">
        <f t="shared" si="40"/>
        <v>7.3999999999999996e-002</v>
      </c>
      <c r="CR35" s="750">
        <f t="shared" si="40"/>
        <v>5.2999999999999999e-002</v>
      </c>
      <c r="CS35" s="750">
        <f t="shared" si="40"/>
        <v>5.2999999999999999e-002</v>
      </c>
      <c r="CT35" s="750">
        <f t="shared" si="40"/>
        <v>5.2999999999999999e-002</v>
      </c>
      <c r="CU35" s="750">
        <f t="shared" si="40"/>
        <v>2.5000000000000001e-002</v>
      </c>
      <c r="CV35" s="750">
        <f t="shared" si="40"/>
        <v>2.5000000000000001e-002</v>
      </c>
      <c r="CW35" s="750">
        <f t="shared" si="40"/>
        <v>1.7000000000000001e-002</v>
      </c>
      <c r="CX35" s="750">
        <f t="shared" si="40"/>
        <v>1.7000000000000001e-002</v>
      </c>
      <c r="CY35" s="750">
        <f t="shared" si="40"/>
        <v>1.7000000000000001e-002</v>
      </c>
      <c r="CZ35" s="750">
        <f t="shared" si="40"/>
        <v>8.2000000000000003e-002</v>
      </c>
      <c r="DA35" s="750">
        <f t="shared" si="40"/>
        <v>3.6999999999999998e-002</v>
      </c>
      <c r="DC35" s="749" t="s">
        <v>2086</v>
      </c>
      <c r="DD35" s="750">
        <f t="shared" ref="DD35:DZ38" si="41">CE35/BD3</f>
        <v>0.33469387755101998</v>
      </c>
      <c r="DE35" s="750">
        <f t="shared" si="41"/>
        <v>0.33469387755101998</v>
      </c>
      <c r="DF35" s="750">
        <f t="shared" si="41"/>
        <v>0.33469387755101998</v>
      </c>
      <c r="DG35" s="750">
        <f t="shared" si="41"/>
        <v>0.37</v>
      </c>
      <c r="DH35" s="750">
        <f t="shared" si="41"/>
        <v>0.40217391304347799</v>
      </c>
      <c r="DI35" s="750">
        <f t="shared" si="41"/>
        <v>0.40217391304347799</v>
      </c>
      <c r="DJ35" s="750">
        <f t="shared" si="41"/>
        <v>0.372093023255814</v>
      </c>
      <c r="DK35" s="750">
        <f t="shared" si="41"/>
        <v>0.390625</v>
      </c>
      <c r="DL35" s="750">
        <f t="shared" si="41"/>
        <v>0.390625</v>
      </c>
      <c r="DM35" s="750">
        <f t="shared" si="41"/>
        <v>0.40883977900552498</v>
      </c>
      <c r="DN35" s="750">
        <f t="shared" si="41"/>
        <v>0.40268456375838901</v>
      </c>
      <c r="DO35" s="750">
        <f t="shared" si="41"/>
        <v>0.40268456375838901</v>
      </c>
      <c r="DP35" s="750">
        <f t="shared" si="41"/>
        <v>0.39784946236559099</v>
      </c>
      <c r="DQ35" s="750">
        <f t="shared" si="41"/>
        <v>0.378571428571429</v>
      </c>
      <c r="DR35" s="750">
        <f t="shared" si="41"/>
        <v>0.378571428571429</v>
      </c>
      <c r="DS35" s="750">
        <f t="shared" si="41"/>
        <v>0.378571428571429</v>
      </c>
      <c r="DT35" s="750">
        <f t="shared" si="41"/>
        <v>0.33333333333333298</v>
      </c>
      <c r="DU35" s="750">
        <f t="shared" si="41"/>
        <v>0.33333333333333298</v>
      </c>
      <c r="DV35" s="750">
        <f t="shared" si="41"/>
        <v>0.33333333333333298</v>
      </c>
      <c r="DW35" s="750">
        <f t="shared" si="41"/>
        <v>0.33333333333333298</v>
      </c>
      <c r="DX35" s="750">
        <f t="shared" si="41"/>
        <v>0.33333333333333298</v>
      </c>
      <c r="DY35" s="750">
        <f t="shared" si="41"/>
        <v>0.33469387755101998</v>
      </c>
      <c r="DZ35" s="750">
        <f t="shared" si="41"/>
        <v>0.40217391304347799</v>
      </c>
    </row>
    <row r="36" spans="80:130">
      <c r="CB36" s="749">
        <v>8</v>
      </c>
      <c r="CC36" s="749">
        <v>2</v>
      </c>
      <c r="CD36" s="749" t="str">
        <f t="shared" si="1"/>
        <v>処遇加算Ⅱ特定加算Ⅰベア加算なしから新加算Ⅱ</v>
      </c>
      <c r="CE36" s="750">
        <f t="shared" si="40"/>
        <v>6.0999999999999999e-002</v>
      </c>
      <c r="CF36" s="750">
        <f t="shared" si="40"/>
        <v>6.0999999999999999e-002</v>
      </c>
      <c r="CG36" s="750">
        <f t="shared" si="40"/>
        <v>6.0999999999999999e-002</v>
      </c>
      <c r="CH36" s="750">
        <f t="shared" si="40"/>
        <v>3.1e-002</v>
      </c>
      <c r="CI36" s="750">
        <f t="shared" si="40"/>
        <v>3.5000000000000003e-002</v>
      </c>
      <c r="CJ36" s="750">
        <f t="shared" si="40"/>
        <v>3.5000000000000003e-002</v>
      </c>
      <c r="CK36" s="750">
        <f t="shared" si="40"/>
        <v>2.9000000000000001e-002</v>
      </c>
      <c r="CL36" s="750">
        <f t="shared" si="40"/>
        <v>4.3999999999999997e-002</v>
      </c>
      <c r="CM36" s="750">
        <f t="shared" si="40"/>
        <v>4.3999999999999997e-002</v>
      </c>
      <c r="CN36" s="750">
        <f t="shared" si="40"/>
        <v>6.7000000000000004e-002</v>
      </c>
      <c r="CO36" s="750">
        <f t="shared" si="40"/>
        <v>5.7000000000000002e-002</v>
      </c>
      <c r="CP36" s="750">
        <f t="shared" si="40"/>
        <v>5.7000000000000002e-002</v>
      </c>
      <c r="CQ36" s="750">
        <f t="shared" si="40"/>
        <v>6.6000000000000003e-002</v>
      </c>
      <c r="CR36" s="750">
        <f t="shared" si="40"/>
        <v>4.9000000000000002e-002</v>
      </c>
      <c r="CS36" s="750">
        <f t="shared" si="40"/>
        <v>4.9000000000000002e-002</v>
      </c>
      <c r="CT36" s="750">
        <f t="shared" si="40"/>
        <v>4.9000000000000002e-002</v>
      </c>
      <c r="CU36" s="750">
        <f t="shared" si="40"/>
        <v>2.1000000000000001e-002</v>
      </c>
      <c r="CV36" s="750">
        <f t="shared" si="40"/>
        <v>2.1000000000000001e-002</v>
      </c>
      <c r="CW36" s="750">
        <f t="shared" si="40"/>
        <v>1.2999999999999999e-002</v>
      </c>
      <c r="CX36" s="750">
        <f t="shared" si="40"/>
        <v>1.2999999999999999e-002</v>
      </c>
      <c r="CY36" s="750">
        <f t="shared" si="40"/>
        <v>1.2999999999999999e-002</v>
      </c>
      <c r="CZ36" s="750">
        <f t="shared" si="40"/>
        <v>6.0999999999999999e-002</v>
      </c>
      <c r="DA36" s="750">
        <f t="shared" si="40"/>
        <v>3.5000000000000003e-002</v>
      </c>
      <c r="DC36" s="749" t="s">
        <v>2221</v>
      </c>
      <c r="DD36" s="750">
        <f t="shared" si="41"/>
        <v>0.27232142857142899</v>
      </c>
      <c r="DE36" s="750">
        <f t="shared" si="41"/>
        <v>0.27232142857142899</v>
      </c>
      <c r="DF36" s="750">
        <f t="shared" si="41"/>
        <v>0.27232142857142899</v>
      </c>
      <c r="DG36" s="750">
        <f t="shared" si="41"/>
        <v>0.329787234042553</v>
      </c>
      <c r="DH36" s="750">
        <f t="shared" si="41"/>
        <v>0.38888888888888901</v>
      </c>
      <c r="DI36" s="750">
        <f t="shared" si="41"/>
        <v>0.38888888888888901</v>
      </c>
      <c r="DJ36" s="750">
        <f t="shared" si="41"/>
        <v>0.34939759036144602</v>
      </c>
      <c r="DK36" s="750">
        <f t="shared" si="41"/>
        <v>0.36065573770491799</v>
      </c>
      <c r="DL36" s="750">
        <f t="shared" si="41"/>
        <v>0.36065573770491799</v>
      </c>
      <c r="DM36" s="750">
        <f t="shared" si="41"/>
        <v>0.38505747126436801</v>
      </c>
      <c r="DN36" s="750">
        <f t="shared" si="41"/>
        <v>0.39041095890410998</v>
      </c>
      <c r="DO36" s="750">
        <f t="shared" si="41"/>
        <v>0.39041095890410998</v>
      </c>
      <c r="DP36" s="750">
        <f t="shared" si="41"/>
        <v>0.37078651685393299</v>
      </c>
      <c r="DQ36" s="750">
        <f t="shared" si="41"/>
        <v>0.36029411764705899</v>
      </c>
      <c r="DR36" s="750">
        <f t="shared" si="41"/>
        <v>0.36029411764705899</v>
      </c>
      <c r="DS36" s="750">
        <f t="shared" si="41"/>
        <v>0.36029411764705899</v>
      </c>
      <c r="DT36" s="750">
        <f t="shared" si="41"/>
        <v>0.29577464788732399</v>
      </c>
      <c r="DU36" s="750">
        <f t="shared" si="41"/>
        <v>0.29577464788732399</v>
      </c>
      <c r="DV36" s="750">
        <f t="shared" si="41"/>
        <v>0.27659574468085102</v>
      </c>
      <c r="DW36" s="750">
        <f t="shared" si="41"/>
        <v>0.27659574468085102</v>
      </c>
      <c r="DX36" s="750">
        <f t="shared" si="41"/>
        <v>0.27659574468085102</v>
      </c>
      <c r="DY36" s="750">
        <f t="shared" si="41"/>
        <v>0.27232142857142899</v>
      </c>
      <c r="DZ36" s="750">
        <f t="shared" si="41"/>
        <v>0.38888888888888901</v>
      </c>
    </row>
    <row r="37" spans="80:130">
      <c r="CB37" s="749">
        <v>8</v>
      </c>
      <c r="CC37" s="749">
        <v>3</v>
      </c>
      <c r="CD37" s="749" t="str">
        <f t="shared" si="1"/>
        <v>処遇加算Ⅱ特定加算Ⅰベア加算なしから新加算Ⅲ</v>
      </c>
      <c r="CE37" s="750">
        <f t="shared" si="40"/>
        <v>1.9e-002</v>
      </c>
      <c r="CF37" s="750">
        <f t="shared" si="40"/>
        <v>1.9e-002</v>
      </c>
      <c r="CG37" s="750">
        <f t="shared" si="40"/>
        <v>1.9e-002</v>
      </c>
      <c r="CH37" s="750">
        <f t="shared" si="40"/>
        <v>1.6e-002</v>
      </c>
      <c r="CI37" s="750">
        <f t="shared" si="40"/>
        <v>2.5000000000000001e-002</v>
      </c>
      <c r="CJ37" s="750">
        <f t="shared" si="40"/>
        <v>2.5000000000000001e-002</v>
      </c>
      <c r="CK37" s="750">
        <f t="shared" si="40"/>
        <v>1.2e-002</v>
      </c>
      <c r="CL37" s="750">
        <f t="shared" si="40"/>
        <v>3.2000000000000001e-002</v>
      </c>
      <c r="CM37" s="750">
        <f t="shared" si="40"/>
        <v>3.2000000000000001e-002</v>
      </c>
      <c r="CN37" s="750">
        <f t="shared" si="40"/>
        <v>4.2999999999999997e-002</v>
      </c>
      <c r="CO37" s="750">
        <f t="shared" si="40"/>
        <v>4.4999999999999998e-002</v>
      </c>
      <c r="CP37" s="750">
        <f t="shared" si="40"/>
        <v>4.4999999999999998e-002</v>
      </c>
      <c r="CQ37" s="750">
        <f t="shared" si="40"/>
        <v>4.2999999999999997e-002</v>
      </c>
      <c r="CR37" s="750">
        <f t="shared" si="40"/>
        <v>2.5999999999999999e-002</v>
      </c>
      <c r="CS37" s="750">
        <f t="shared" si="40"/>
        <v>2.5999999999999999e-002</v>
      </c>
      <c r="CT37" s="750">
        <f t="shared" si="40"/>
        <v>2.5999999999999999e-002</v>
      </c>
      <c r="CU37" s="750">
        <f t="shared" si="40"/>
        <v>4.0000000000000001e-003</v>
      </c>
      <c r="CV37" s="750">
        <f t="shared" si="40"/>
        <v>4.0000000000000001e-003</v>
      </c>
      <c r="CW37" s="750">
        <f t="shared" si="40"/>
        <v>1.9999999999999948e-003</v>
      </c>
      <c r="CX37" s="750">
        <f t="shared" si="40"/>
        <v>1.9999999999999948e-003</v>
      </c>
      <c r="CY37" s="750">
        <f t="shared" si="40"/>
        <v>1.9999999999999948e-003</v>
      </c>
      <c r="CZ37" s="750">
        <f t="shared" si="40"/>
        <v>1.9e-002</v>
      </c>
      <c r="DA37" s="750">
        <f t="shared" si="40"/>
        <v>2.5000000000000001e-002</v>
      </c>
      <c r="DC37" s="749" t="s">
        <v>1531</v>
      </c>
      <c r="DD37" s="750">
        <f t="shared" si="41"/>
        <v>0.104395604395604</v>
      </c>
      <c r="DE37" s="750">
        <f t="shared" si="41"/>
        <v>0.104395604395604</v>
      </c>
      <c r="DF37" s="750">
        <f t="shared" si="41"/>
        <v>0.104395604395604</v>
      </c>
      <c r="DG37" s="750">
        <f t="shared" si="41"/>
        <v>0.20253164556962</v>
      </c>
      <c r="DH37" s="750">
        <f t="shared" si="41"/>
        <v>0.3125</v>
      </c>
      <c r="DI37" s="750">
        <f t="shared" si="41"/>
        <v>0.3125</v>
      </c>
      <c r="DJ37" s="750">
        <f t="shared" si="41"/>
        <v>0.18181818181818199</v>
      </c>
      <c r="DK37" s="750">
        <f t="shared" si="41"/>
        <v>0.29090909090909101</v>
      </c>
      <c r="DL37" s="750">
        <f t="shared" si="41"/>
        <v>0.29090909090909101</v>
      </c>
      <c r="DM37" s="750">
        <f t="shared" si="41"/>
        <v>0.28666666666666701</v>
      </c>
      <c r="DN37" s="750">
        <f t="shared" si="41"/>
        <v>0.33582089552238797</v>
      </c>
      <c r="DO37" s="750">
        <f t="shared" si="41"/>
        <v>0.33582089552238797</v>
      </c>
      <c r="DP37" s="750">
        <f t="shared" si="41"/>
        <v>0.27741935483871</v>
      </c>
      <c r="DQ37" s="750">
        <f t="shared" si="41"/>
        <v>0.23008849557522101</v>
      </c>
      <c r="DR37" s="750">
        <f t="shared" si="41"/>
        <v>0.23008849557522101</v>
      </c>
      <c r="DS37" s="750">
        <f t="shared" si="41"/>
        <v>0.23008849557522101</v>
      </c>
      <c r="DT37" s="750">
        <f t="shared" si="41"/>
        <v>7.4074074074074098e-002</v>
      </c>
      <c r="DU37" s="750">
        <f t="shared" si="41"/>
        <v>7.4074074074074098e-002</v>
      </c>
      <c r="DV37" s="750">
        <f t="shared" si="41"/>
        <v>5.55555555555554e-002</v>
      </c>
      <c r="DW37" s="750">
        <f t="shared" si="41"/>
        <v>5.55555555555554e-002</v>
      </c>
      <c r="DX37" s="750">
        <f t="shared" si="41"/>
        <v>5.55555555555554e-002</v>
      </c>
      <c r="DY37" s="750">
        <f t="shared" si="41"/>
        <v>0.104395604395604</v>
      </c>
      <c r="DZ37" s="750">
        <f t="shared" si="41"/>
        <v>0.3125</v>
      </c>
    </row>
    <row r="38" spans="80:130">
      <c r="CB38" s="749">
        <v>8</v>
      </c>
      <c r="CC38" s="749">
        <v>4</v>
      </c>
      <c r="CD38" s="749" t="str">
        <f t="shared" si="1"/>
        <v>処遇加算Ⅱ特定加算Ⅰベア加算なしから新加算Ⅳ</v>
      </c>
      <c r="CE38" s="750">
        <f t="shared" si="40"/>
        <v>-1.7999999999999999e-002</v>
      </c>
      <c r="CF38" s="750">
        <f t="shared" si="40"/>
        <v>-1.7999999999999999e-002</v>
      </c>
      <c r="CG38" s="750">
        <f t="shared" si="40"/>
        <v>-1.7999999999999999e-002</v>
      </c>
      <c r="CH38" s="750">
        <f t="shared" si="40"/>
        <v>0</v>
      </c>
      <c r="CI38" s="750">
        <f t="shared" si="40"/>
        <v>8.9999999999999993e-003</v>
      </c>
      <c r="CJ38" s="750">
        <f t="shared" si="40"/>
        <v>8.9999999999999993e-003</v>
      </c>
      <c r="CK38" s="750">
        <f t="shared" si="40"/>
        <v>-1.e-003</v>
      </c>
      <c r="CL38" s="750">
        <f t="shared" si="40"/>
        <v>1.e-002</v>
      </c>
      <c r="CM38" s="750">
        <f t="shared" si="40"/>
        <v>1.e-002</v>
      </c>
      <c r="CN38" s="750">
        <f t="shared" si="40"/>
        <v>1.4999999999999999e-002</v>
      </c>
      <c r="CO38" s="750">
        <f t="shared" si="40"/>
        <v>1.7000000000000001e-002</v>
      </c>
      <c r="CP38" s="750">
        <f t="shared" si="40"/>
        <v>1.7000000000000001e-002</v>
      </c>
      <c r="CQ38" s="750">
        <f t="shared" si="40"/>
        <v>1.2999999999999999e-002</v>
      </c>
      <c r="CR38" s="750">
        <f t="shared" si="40"/>
        <v>3.0000000000000001e-003</v>
      </c>
      <c r="CS38" s="750">
        <f t="shared" si="40"/>
        <v>3.0000000000000001e-003</v>
      </c>
      <c r="CT38" s="750">
        <f t="shared" si="40"/>
        <v>3.0000000000000001e-003</v>
      </c>
      <c r="CU38" s="750">
        <f t="shared" si="40"/>
        <v>-6.0000000000000053e-003</v>
      </c>
      <c r="CV38" s="750">
        <f t="shared" si="40"/>
        <v>-6.0000000000000053e-003</v>
      </c>
      <c r="CW38" s="750">
        <f t="shared" si="40"/>
        <v>-5.0000000000000001e-003</v>
      </c>
      <c r="CX38" s="750">
        <f t="shared" si="40"/>
        <v>-5.0000000000000001e-003</v>
      </c>
      <c r="CY38" s="750">
        <f t="shared" si="40"/>
        <v>-5.0000000000000001e-003</v>
      </c>
      <c r="CZ38" s="750">
        <f t="shared" si="40"/>
        <v>-1.7999999999999999e-002</v>
      </c>
      <c r="DA38" s="750">
        <f t="shared" si="40"/>
        <v>8.9999999999999993e-003</v>
      </c>
      <c r="DC38" s="749" t="s">
        <v>2222</v>
      </c>
      <c r="DD38" s="750">
        <f t="shared" si="41"/>
        <v>-0.12413793103448301</v>
      </c>
      <c r="DE38" s="750">
        <f t="shared" si="41"/>
        <v>-0.12413793103448301</v>
      </c>
      <c r="DF38" s="750">
        <f t="shared" si="41"/>
        <v>-0.12413793103448301</v>
      </c>
      <c r="DG38" s="750">
        <f t="shared" si="41"/>
        <v>0</v>
      </c>
      <c r="DH38" s="750">
        <f t="shared" si="41"/>
        <v>0.140625</v>
      </c>
      <c r="DI38" s="750">
        <f t="shared" si="41"/>
        <v>0.140625</v>
      </c>
      <c r="DJ38" s="750">
        <f t="shared" si="41"/>
        <v>-1.88679245283019e-002</v>
      </c>
      <c r="DK38" s="750">
        <f t="shared" si="41"/>
        <v>0.11363636363636399</v>
      </c>
      <c r="DL38" s="750">
        <f t="shared" si="41"/>
        <v>0.11363636363636399</v>
      </c>
      <c r="DM38" s="750">
        <f t="shared" si="41"/>
        <v>0.12295081967213101</v>
      </c>
      <c r="DN38" s="750">
        <f t="shared" si="41"/>
        <v>0.160377358490566</v>
      </c>
      <c r="DO38" s="750">
        <f t="shared" si="41"/>
        <v>0.160377358490566</v>
      </c>
      <c r="DP38" s="750">
        <f t="shared" si="41"/>
        <v>0.104</v>
      </c>
      <c r="DQ38" s="750">
        <f t="shared" si="41"/>
        <v>3.3333333333333333e-002</v>
      </c>
      <c r="DR38" s="750">
        <f t="shared" si="41"/>
        <v>3.3333333333333333e-002</v>
      </c>
      <c r="DS38" s="750">
        <f t="shared" si="41"/>
        <v>3.3333333333333333e-002</v>
      </c>
      <c r="DT38" s="750">
        <f t="shared" si="41"/>
        <v>-0.13636363636363599</v>
      </c>
      <c r="DU38" s="750">
        <f t="shared" si="41"/>
        <v>-0.13636363636363599</v>
      </c>
      <c r="DV38" s="750">
        <f t="shared" si="41"/>
        <v>-0.17241379310344801</v>
      </c>
      <c r="DW38" s="750">
        <f t="shared" si="41"/>
        <v>-0.17241379310344801</v>
      </c>
      <c r="DX38" s="750">
        <f t="shared" si="41"/>
        <v>-0.17241379310344801</v>
      </c>
      <c r="DY38" s="750">
        <f t="shared" si="41"/>
        <v>-0.12413793103448301</v>
      </c>
      <c r="DZ38" s="750">
        <f t="shared" si="41"/>
        <v>0.140625</v>
      </c>
    </row>
    <row r="39" spans="80:130" ht="24">
      <c r="CB39" s="749">
        <v>8</v>
      </c>
      <c r="CC39" s="749">
        <v>9</v>
      </c>
      <c r="CD39" s="749" t="str">
        <f t="shared" si="1"/>
        <v>処遇加算Ⅱ特定加算Ⅰベア加算なしから新加算Ⅴ（５）</v>
      </c>
      <c r="CE39" s="750">
        <f t="shared" ref="CE39:DA39" si="42">BD11-AD$10</f>
        <v>2.1000000000000001e-002</v>
      </c>
      <c r="CF39" s="750">
        <f t="shared" si="42"/>
        <v>2.1000000000000001e-002</v>
      </c>
      <c r="CG39" s="750">
        <f t="shared" si="42"/>
        <v>2.1000000000000001e-002</v>
      </c>
      <c r="CH39" s="750">
        <f t="shared" si="42"/>
        <v>1.e-002</v>
      </c>
      <c r="CI39" s="750">
        <f t="shared" si="42"/>
        <v>1.e-002</v>
      </c>
      <c r="CJ39" s="750">
        <f t="shared" si="42"/>
        <v>1.e-002</v>
      </c>
      <c r="CK39" s="750">
        <f t="shared" si="42"/>
        <v>8.9999999999999993e-003</v>
      </c>
      <c r="CL39" s="750">
        <f t="shared" si="42"/>
        <v>1.2999999999999999e-002</v>
      </c>
      <c r="CM39" s="750">
        <f t="shared" si="42"/>
        <v>1.2999999999999999e-002</v>
      </c>
      <c r="CN39" s="750">
        <f t="shared" si="42"/>
        <v>2.3e-002</v>
      </c>
      <c r="CO39" s="750">
        <f t="shared" si="42"/>
        <v>1.4999999999999999e-002</v>
      </c>
      <c r="CP39" s="750">
        <f t="shared" si="42"/>
        <v>1.4999999999999999e-002</v>
      </c>
      <c r="CQ39" s="750">
        <f t="shared" si="42"/>
        <v>2.1000000000000001e-002</v>
      </c>
      <c r="CR39" s="750">
        <f t="shared" si="42"/>
        <v>1.4e-002</v>
      </c>
      <c r="CS39" s="750">
        <f t="shared" si="42"/>
        <v>1.4e-002</v>
      </c>
      <c r="CT39" s="750">
        <f t="shared" si="42"/>
        <v>1.4e-002</v>
      </c>
      <c r="CU39" s="750">
        <f t="shared" si="42"/>
        <v>7.0000000000000001e-003</v>
      </c>
      <c r="CV39" s="750">
        <f t="shared" si="42"/>
        <v>7.0000000000000001e-003</v>
      </c>
      <c r="CW39" s="750">
        <f t="shared" si="42"/>
        <v>5.0000000000000001e-003</v>
      </c>
      <c r="CX39" s="750">
        <f t="shared" si="42"/>
        <v>5.0000000000000001e-003</v>
      </c>
      <c r="CY39" s="750">
        <f t="shared" si="42"/>
        <v>5.0000000000000001e-003</v>
      </c>
      <c r="CZ39" s="750">
        <f t="shared" si="42"/>
        <v>2.1000000000000001e-002</v>
      </c>
      <c r="DA39" s="750">
        <f t="shared" si="42"/>
        <v>1.e-002</v>
      </c>
      <c r="DC39" s="749" t="s">
        <v>1441</v>
      </c>
      <c r="DD39" s="750">
        <f t="shared" ref="DD39:DZ39" si="43">CE39/BD11</f>
        <v>0.11413043478260899</v>
      </c>
      <c r="DE39" s="750">
        <f t="shared" si="43"/>
        <v>0.11413043478260899</v>
      </c>
      <c r="DF39" s="750">
        <f t="shared" si="43"/>
        <v>0.11413043478260899</v>
      </c>
      <c r="DG39" s="750">
        <f t="shared" si="43"/>
        <v>0.13698630136986301</v>
      </c>
      <c r="DH39" s="750">
        <f t="shared" si="43"/>
        <v>0.15384615384615399</v>
      </c>
      <c r="DI39" s="750">
        <f t="shared" si="43"/>
        <v>0.15384615384615399</v>
      </c>
      <c r="DJ39" s="750">
        <f t="shared" si="43"/>
        <v>0.14285714285714299</v>
      </c>
      <c r="DK39" s="750">
        <f t="shared" si="43"/>
        <v>0.14285714285714299</v>
      </c>
      <c r="DL39" s="750">
        <f t="shared" si="43"/>
        <v>0.14285714285714299</v>
      </c>
      <c r="DM39" s="750">
        <f t="shared" si="43"/>
        <v>0.17692307692307699</v>
      </c>
      <c r="DN39" s="750">
        <f t="shared" si="43"/>
        <v>0.144230769230769</v>
      </c>
      <c r="DO39" s="750">
        <f t="shared" si="43"/>
        <v>0.144230769230769</v>
      </c>
      <c r="DP39" s="750">
        <f t="shared" si="43"/>
        <v>0.157894736842105</v>
      </c>
      <c r="DQ39" s="750">
        <f t="shared" si="43"/>
        <v>0.13861386138613899</v>
      </c>
      <c r="DR39" s="750">
        <f t="shared" si="43"/>
        <v>0.13861386138613899</v>
      </c>
      <c r="DS39" s="750">
        <f t="shared" si="43"/>
        <v>0.13861386138613899</v>
      </c>
      <c r="DT39" s="750">
        <f t="shared" si="43"/>
        <v>0.12280701754386</v>
      </c>
      <c r="DU39" s="750">
        <f t="shared" si="43"/>
        <v>0.12280701754386</v>
      </c>
      <c r="DV39" s="750">
        <f t="shared" si="43"/>
        <v>0.128205128205128</v>
      </c>
      <c r="DW39" s="750">
        <f t="shared" si="43"/>
        <v>0.128205128205128</v>
      </c>
      <c r="DX39" s="750">
        <f t="shared" si="43"/>
        <v>0.128205128205128</v>
      </c>
      <c r="DY39" s="750">
        <f t="shared" si="43"/>
        <v>0.11413043478260899</v>
      </c>
      <c r="DZ39" s="750">
        <f t="shared" si="43"/>
        <v>0.15384615384615399</v>
      </c>
    </row>
    <row r="40" spans="80:130">
      <c r="CB40" s="749">
        <v>9</v>
      </c>
      <c r="CC40" s="749">
        <v>1</v>
      </c>
      <c r="CD40" s="749" t="str">
        <f t="shared" si="1"/>
        <v>処遇加算Ⅱ特定加算Ⅱベア加算から新加算Ⅰ</v>
      </c>
      <c r="CE40" s="750">
        <f t="shared" ref="CE40:DA43" si="44">BD3-AD$11</f>
        <v>7.9000000000000001e-002</v>
      </c>
      <c r="CF40" s="750">
        <f t="shared" si="44"/>
        <v>7.9000000000000001e-002</v>
      </c>
      <c r="CG40" s="750">
        <f t="shared" si="44"/>
        <v>7.9000000000000001e-002</v>
      </c>
      <c r="CH40" s="750">
        <f t="shared" si="44"/>
        <v>3.2000000000000001e-002</v>
      </c>
      <c r="CI40" s="750">
        <f t="shared" si="44"/>
        <v>2.8000000000000001e-002</v>
      </c>
      <c r="CJ40" s="750">
        <f t="shared" si="44"/>
        <v>2.8000000000000001e-002</v>
      </c>
      <c r="CK40" s="750">
        <f t="shared" si="44"/>
        <v>2.5000000000000001e-002</v>
      </c>
      <c r="CL40" s="750">
        <f t="shared" si="44"/>
        <v>4.1000000000000002e-002</v>
      </c>
      <c r="CM40" s="750">
        <f t="shared" si="44"/>
        <v>4.1000000000000002e-002</v>
      </c>
      <c r="CN40" s="750">
        <f t="shared" si="44"/>
        <v>5.8000000000000003e-002</v>
      </c>
      <c r="CO40" s="750">
        <f t="shared" si="44"/>
        <v>4.5999999999999999e-002</v>
      </c>
      <c r="CP40" s="750">
        <f t="shared" si="44"/>
        <v>4.5999999999999999e-002</v>
      </c>
      <c r="CQ40" s="750">
        <f t="shared" si="44"/>
        <v>5.8999999999999997e-002</v>
      </c>
      <c r="CR40" s="750">
        <f t="shared" si="44"/>
        <v>4.1000000000000002e-002</v>
      </c>
      <c r="CS40" s="750">
        <f t="shared" si="44"/>
        <v>4.1000000000000002e-002</v>
      </c>
      <c r="CT40" s="750">
        <f t="shared" si="44"/>
        <v>4.1000000000000002e-002</v>
      </c>
      <c r="CU40" s="750">
        <f t="shared" si="44"/>
        <v>2.1000000000000001e-002</v>
      </c>
      <c r="CV40" s="750">
        <f t="shared" si="44"/>
        <v>2.1000000000000001e-002</v>
      </c>
      <c r="CW40" s="750">
        <f t="shared" si="44"/>
        <v>1.6e-002</v>
      </c>
      <c r="CX40" s="750">
        <f t="shared" si="44"/>
        <v>1.6e-002</v>
      </c>
      <c r="CY40" s="750">
        <f t="shared" si="44"/>
        <v>1.6e-002</v>
      </c>
      <c r="CZ40" s="750">
        <f t="shared" si="44"/>
        <v>7.9000000000000001e-002</v>
      </c>
      <c r="DA40" s="750">
        <f t="shared" si="44"/>
        <v>2.8000000000000001e-002</v>
      </c>
      <c r="DC40" s="749" t="s">
        <v>2223</v>
      </c>
      <c r="DD40" s="750">
        <f t="shared" ref="DD40:DZ43" si="45">CE40/BD3</f>
        <v>0.32244897959183699</v>
      </c>
      <c r="DE40" s="750">
        <f t="shared" si="45"/>
        <v>0.32244897959183699</v>
      </c>
      <c r="DF40" s="750">
        <f t="shared" si="45"/>
        <v>0.32244897959183699</v>
      </c>
      <c r="DG40" s="750">
        <f t="shared" si="45"/>
        <v>0.32</v>
      </c>
      <c r="DH40" s="750">
        <f t="shared" si="45"/>
        <v>0.30434782608695654</v>
      </c>
      <c r="DI40" s="750">
        <f t="shared" si="45"/>
        <v>0.30434782608695654</v>
      </c>
      <c r="DJ40" s="750">
        <f t="shared" si="45"/>
        <v>0.290697674418605</v>
      </c>
      <c r="DK40" s="750">
        <f t="shared" si="45"/>
        <v>0.3203125</v>
      </c>
      <c r="DL40" s="750">
        <f t="shared" si="45"/>
        <v>0.3203125</v>
      </c>
      <c r="DM40" s="750">
        <f t="shared" si="45"/>
        <v>0.32044198895027598</v>
      </c>
      <c r="DN40" s="750">
        <f t="shared" si="45"/>
        <v>0.30872483221476499</v>
      </c>
      <c r="DO40" s="750">
        <f t="shared" si="45"/>
        <v>0.30872483221476499</v>
      </c>
      <c r="DP40" s="750">
        <f t="shared" si="45"/>
        <v>0.31720430107526898</v>
      </c>
      <c r="DQ40" s="750">
        <f t="shared" si="45"/>
        <v>0.29285714285714298</v>
      </c>
      <c r="DR40" s="750">
        <f t="shared" si="45"/>
        <v>0.29285714285714298</v>
      </c>
      <c r="DS40" s="750">
        <f t="shared" si="45"/>
        <v>0.29285714285714298</v>
      </c>
      <c r="DT40" s="750">
        <f t="shared" si="45"/>
        <v>0.28000000000000003</v>
      </c>
      <c r="DU40" s="750">
        <f t="shared" si="45"/>
        <v>0.28000000000000003</v>
      </c>
      <c r="DV40" s="750">
        <f t="shared" si="45"/>
        <v>0.31372549019607798</v>
      </c>
      <c r="DW40" s="750">
        <f t="shared" si="45"/>
        <v>0.31372549019607798</v>
      </c>
      <c r="DX40" s="750">
        <f t="shared" si="45"/>
        <v>0.31372549019607798</v>
      </c>
      <c r="DY40" s="750">
        <f t="shared" si="45"/>
        <v>0.32244897959183699</v>
      </c>
      <c r="DZ40" s="750">
        <f t="shared" si="45"/>
        <v>0.30434782608695654</v>
      </c>
    </row>
    <row r="41" spans="80:130">
      <c r="CB41" s="749">
        <v>9</v>
      </c>
      <c r="CC41" s="749">
        <v>2</v>
      </c>
      <c r="CD41" s="749" t="str">
        <f t="shared" si="1"/>
        <v>処遇加算Ⅱ特定加算Ⅱベア加算から新加算Ⅱ</v>
      </c>
      <c r="CE41" s="750">
        <f t="shared" si="44"/>
        <v>5.8000000000000003e-002</v>
      </c>
      <c r="CF41" s="750">
        <f t="shared" si="44"/>
        <v>5.8000000000000003e-002</v>
      </c>
      <c r="CG41" s="750">
        <f t="shared" si="44"/>
        <v>5.8000000000000003e-002</v>
      </c>
      <c r="CH41" s="750">
        <f t="shared" si="44"/>
        <v>2.5999999999999999e-002</v>
      </c>
      <c r="CI41" s="750">
        <f t="shared" si="44"/>
        <v>2.5999999999999999e-002</v>
      </c>
      <c r="CJ41" s="750">
        <f t="shared" si="44"/>
        <v>2.5999999999999999e-002</v>
      </c>
      <c r="CK41" s="750">
        <f t="shared" si="44"/>
        <v>2.1999999999999999e-002</v>
      </c>
      <c r="CL41" s="750">
        <f t="shared" si="44"/>
        <v>3.5000000000000003e-002</v>
      </c>
      <c r="CM41" s="750">
        <f t="shared" si="44"/>
        <v>3.5000000000000003e-002</v>
      </c>
      <c r="CN41" s="750">
        <f t="shared" si="44"/>
        <v>5.0999999999999997e-002</v>
      </c>
      <c r="CO41" s="750">
        <f t="shared" si="44"/>
        <v>4.2999999999999997e-002</v>
      </c>
      <c r="CP41" s="750">
        <f t="shared" si="44"/>
        <v>4.2999999999999997e-002</v>
      </c>
      <c r="CQ41" s="750">
        <f t="shared" si="44"/>
        <v>5.0999999999999997e-002</v>
      </c>
      <c r="CR41" s="750">
        <f t="shared" si="44"/>
        <v>3.6999999999999998e-002</v>
      </c>
      <c r="CS41" s="750">
        <f t="shared" si="44"/>
        <v>3.6999999999999998e-002</v>
      </c>
      <c r="CT41" s="750">
        <f t="shared" si="44"/>
        <v>3.6999999999999998e-002</v>
      </c>
      <c r="CU41" s="750">
        <f t="shared" si="44"/>
        <v>1.7000000000000001e-002</v>
      </c>
      <c r="CV41" s="750">
        <f t="shared" si="44"/>
        <v>1.7000000000000001e-002</v>
      </c>
      <c r="CW41" s="750">
        <f t="shared" si="44"/>
        <v>1.2e-002</v>
      </c>
      <c r="CX41" s="750">
        <f t="shared" si="44"/>
        <v>1.2e-002</v>
      </c>
      <c r="CY41" s="750">
        <f t="shared" si="44"/>
        <v>1.2e-002</v>
      </c>
      <c r="CZ41" s="750">
        <f t="shared" si="44"/>
        <v>5.8000000000000003e-002</v>
      </c>
      <c r="DA41" s="750">
        <f t="shared" si="44"/>
        <v>2.5999999999999999e-002</v>
      </c>
      <c r="DC41" s="749" t="s">
        <v>1407</v>
      </c>
      <c r="DD41" s="750">
        <f t="shared" si="45"/>
        <v>0.25892857142857101</v>
      </c>
      <c r="DE41" s="750">
        <f t="shared" si="45"/>
        <v>0.25892857142857101</v>
      </c>
      <c r="DF41" s="750">
        <f t="shared" si="45"/>
        <v>0.25892857142857101</v>
      </c>
      <c r="DG41" s="750">
        <f t="shared" si="45"/>
        <v>0.27659574468085102</v>
      </c>
      <c r="DH41" s="750">
        <f t="shared" si="45"/>
        <v>0.28888888888888897</v>
      </c>
      <c r="DI41" s="750">
        <f t="shared" si="45"/>
        <v>0.28888888888888897</v>
      </c>
      <c r="DJ41" s="750">
        <f t="shared" si="45"/>
        <v>0.265060240963855</v>
      </c>
      <c r="DK41" s="750">
        <f t="shared" si="45"/>
        <v>0.286885245901639</v>
      </c>
      <c r="DL41" s="750">
        <f t="shared" si="45"/>
        <v>0.286885245901639</v>
      </c>
      <c r="DM41" s="750">
        <f t="shared" si="45"/>
        <v>0.29310344827586199</v>
      </c>
      <c r="DN41" s="750">
        <f t="shared" si="45"/>
        <v>0.29452054794520549</v>
      </c>
      <c r="DO41" s="750">
        <f t="shared" si="45"/>
        <v>0.29452054794520549</v>
      </c>
      <c r="DP41" s="750">
        <f t="shared" si="45"/>
        <v>0.28651685393258403</v>
      </c>
      <c r="DQ41" s="750">
        <f t="shared" si="45"/>
        <v>0.27205882352941202</v>
      </c>
      <c r="DR41" s="750">
        <f t="shared" si="45"/>
        <v>0.27205882352941202</v>
      </c>
      <c r="DS41" s="750">
        <f t="shared" si="45"/>
        <v>0.27205882352941202</v>
      </c>
      <c r="DT41" s="750">
        <f t="shared" si="45"/>
        <v>0.23943661971831001</v>
      </c>
      <c r="DU41" s="750">
        <f t="shared" si="45"/>
        <v>0.23943661971831001</v>
      </c>
      <c r="DV41" s="750">
        <f t="shared" si="45"/>
        <v>0.25531914893617003</v>
      </c>
      <c r="DW41" s="750">
        <f t="shared" si="45"/>
        <v>0.25531914893617003</v>
      </c>
      <c r="DX41" s="750">
        <f t="shared" si="45"/>
        <v>0.25531914893617003</v>
      </c>
      <c r="DY41" s="750">
        <f t="shared" si="45"/>
        <v>0.25892857142857101</v>
      </c>
      <c r="DZ41" s="750">
        <f t="shared" si="45"/>
        <v>0.28888888888888897</v>
      </c>
    </row>
    <row r="42" spans="80:130">
      <c r="CB42" s="749">
        <v>9</v>
      </c>
      <c r="CC42" s="749">
        <v>3</v>
      </c>
      <c r="CD42" s="749" t="str">
        <f t="shared" si="1"/>
        <v>処遇加算Ⅱ特定加算Ⅱベア加算から新加算Ⅲ</v>
      </c>
      <c r="CE42" s="750">
        <f t="shared" si="44"/>
        <v>1.6e-002</v>
      </c>
      <c r="CF42" s="750">
        <f t="shared" si="44"/>
        <v>1.6e-002</v>
      </c>
      <c r="CG42" s="750">
        <f t="shared" si="44"/>
        <v>1.6e-002</v>
      </c>
      <c r="CH42" s="750">
        <f t="shared" si="44"/>
        <v>1.0999999999999999e-002</v>
      </c>
      <c r="CI42" s="750">
        <f t="shared" si="44"/>
        <v>1.6e-002</v>
      </c>
      <c r="CJ42" s="750">
        <f t="shared" si="44"/>
        <v>1.6e-002</v>
      </c>
      <c r="CK42" s="750">
        <f t="shared" si="44"/>
        <v>5.0000000000000001e-003</v>
      </c>
      <c r="CL42" s="750">
        <f t="shared" si="44"/>
        <v>2.3e-002</v>
      </c>
      <c r="CM42" s="750">
        <f t="shared" si="44"/>
        <v>2.3e-002</v>
      </c>
      <c r="CN42" s="750">
        <f t="shared" si="44"/>
        <v>2.7e-002</v>
      </c>
      <c r="CO42" s="750">
        <f t="shared" si="44"/>
        <v>3.1e-002</v>
      </c>
      <c r="CP42" s="750">
        <f t="shared" si="44"/>
        <v>3.1e-002</v>
      </c>
      <c r="CQ42" s="750">
        <f t="shared" si="44"/>
        <v>2.8000000000000001e-002</v>
      </c>
      <c r="CR42" s="750">
        <f t="shared" si="44"/>
        <v>1.4e-002</v>
      </c>
      <c r="CS42" s="750">
        <f t="shared" si="44"/>
        <v>1.4e-002</v>
      </c>
      <c r="CT42" s="750">
        <f t="shared" si="44"/>
        <v>1.4e-002</v>
      </c>
      <c r="CU42" s="750">
        <f t="shared" si="44"/>
        <v>0</v>
      </c>
      <c r="CV42" s="750">
        <f t="shared" si="44"/>
        <v>0</v>
      </c>
      <c r="CW42" s="750">
        <f t="shared" si="44"/>
        <v>9.9999999999999395e-004</v>
      </c>
      <c r="CX42" s="750">
        <f t="shared" si="44"/>
        <v>9.9999999999999395e-004</v>
      </c>
      <c r="CY42" s="750">
        <f t="shared" si="44"/>
        <v>9.9999999999999395e-004</v>
      </c>
      <c r="CZ42" s="750">
        <f t="shared" si="44"/>
        <v>1.6e-002</v>
      </c>
      <c r="DA42" s="750">
        <f t="shared" si="44"/>
        <v>1.6e-002</v>
      </c>
      <c r="DC42" s="749" t="s">
        <v>2224</v>
      </c>
      <c r="DD42" s="750">
        <f t="shared" si="45"/>
        <v>8.7912087912087919e-002</v>
      </c>
      <c r="DE42" s="750">
        <f t="shared" si="45"/>
        <v>8.7912087912087919e-002</v>
      </c>
      <c r="DF42" s="750">
        <f t="shared" si="45"/>
        <v>8.7912087912087919e-002</v>
      </c>
      <c r="DG42" s="750">
        <f t="shared" si="45"/>
        <v>0.139240506329114</v>
      </c>
      <c r="DH42" s="750">
        <f t="shared" si="45"/>
        <v>0.2</v>
      </c>
      <c r="DI42" s="750">
        <f t="shared" si="45"/>
        <v>0.2</v>
      </c>
      <c r="DJ42" s="750">
        <f t="shared" si="45"/>
        <v>7.575757575757576e-002</v>
      </c>
      <c r="DK42" s="750">
        <f t="shared" si="45"/>
        <v>0.20909090909090899</v>
      </c>
      <c r="DL42" s="750">
        <f t="shared" si="45"/>
        <v>0.20909090909090899</v>
      </c>
      <c r="DM42" s="750">
        <f t="shared" si="45"/>
        <v>0.18</v>
      </c>
      <c r="DN42" s="750">
        <f t="shared" si="45"/>
        <v>0.23134328358209</v>
      </c>
      <c r="DO42" s="750">
        <f t="shared" si="45"/>
        <v>0.23134328358209</v>
      </c>
      <c r="DP42" s="750">
        <f t="shared" si="45"/>
        <v>0.18064516129032299</v>
      </c>
      <c r="DQ42" s="750">
        <f t="shared" si="45"/>
        <v>0.123893805309735</v>
      </c>
      <c r="DR42" s="750">
        <f t="shared" si="45"/>
        <v>0.123893805309735</v>
      </c>
      <c r="DS42" s="750">
        <f t="shared" si="45"/>
        <v>0.123893805309735</v>
      </c>
      <c r="DT42" s="750">
        <f t="shared" si="45"/>
        <v>0</v>
      </c>
      <c r="DU42" s="750">
        <f t="shared" si="45"/>
        <v>0</v>
      </c>
      <c r="DV42" s="750">
        <f t="shared" si="45"/>
        <v>2.7777777777777613e-002</v>
      </c>
      <c r="DW42" s="750">
        <f t="shared" si="45"/>
        <v>2.7777777777777613e-002</v>
      </c>
      <c r="DX42" s="750">
        <f t="shared" si="45"/>
        <v>2.7777777777777613e-002</v>
      </c>
      <c r="DY42" s="750">
        <f t="shared" si="45"/>
        <v>8.7912087912087919e-002</v>
      </c>
      <c r="DZ42" s="750">
        <f t="shared" si="45"/>
        <v>0.2</v>
      </c>
    </row>
    <row r="43" spans="80:130">
      <c r="CB43" s="749">
        <v>9</v>
      </c>
      <c r="CC43" s="749">
        <v>4</v>
      </c>
      <c r="CD43" s="749" t="str">
        <f t="shared" si="1"/>
        <v>処遇加算Ⅱ特定加算Ⅱベア加算から新加算Ⅳ</v>
      </c>
      <c r="CE43" s="750">
        <f t="shared" si="44"/>
        <v>-2.1000000000000001e-002</v>
      </c>
      <c r="CF43" s="750">
        <f t="shared" si="44"/>
        <v>-2.1000000000000001e-002</v>
      </c>
      <c r="CG43" s="750">
        <f t="shared" si="44"/>
        <v>-2.1000000000000001e-002</v>
      </c>
      <c r="CH43" s="750">
        <f t="shared" si="44"/>
        <v>-5.0000000000000001e-003</v>
      </c>
      <c r="CI43" s="750">
        <f t="shared" si="44"/>
        <v>0</v>
      </c>
      <c r="CJ43" s="750">
        <f t="shared" si="44"/>
        <v>0</v>
      </c>
      <c r="CK43" s="750">
        <f t="shared" si="44"/>
        <v>-8.0000000000000002e-003</v>
      </c>
      <c r="CL43" s="750">
        <f t="shared" si="44"/>
        <v>1.e-003</v>
      </c>
      <c r="CM43" s="750">
        <f t="shared" si="44"/>
        <v>1.e-003</v>
      </c>
      <c r="CN43" s="750">
        <f t="shared" si="44"/>
        <v>-1.e-003</v>
      </c>
      <c r="CO43" s="750">
        <f t="shared" si="44"/>
        <v>3.0000000000000001e-003</v>
      </c>
      <c r="CP43" s="750">
        <f t="shared" si="44"/>
        <v>3.0000000000000001e-003</v>
      </c>
      <c r="CQ43" s="750">
        <f t="shared" si="44"/>
        <v>-2.e-003</v>
      </c>
      <c r="CR43" s="750">
        <f t="shared" si="44"/>
        <v>-9.000000000000008e-003</v>
      </c>
      <c r="CS43" s="750">
        <f t="shared" si="44"/>
        <v>-9.000000000000008e-003</v>
      </c>
      <c r="CT43" s="750">
        <f t="shared" si="44"/>
        <v>-9.000000000000008e-003</v>
      </c>
      <c r="CU43" s="750">
        <f t="shared" si="44"/>
        <v>-1.e-002</v>
      </c>
      <c r="CV43" s="750">
        <f t="shared" si="44"/>
        <v>-1.e-002</v>
      </c>
      <c r="CW43" s="750">
        <f t="shared" si="44"/>
        <v>-6.0000000000000019e-003</v>
      </c>
      <c r="CX43" s="750">
        <f t="shared" si="44"/>
        <v>-6.0000000000000019e-003</v>
      </c>
      <c r="CY43" s="750">
        <f t="shared" si="44"/>
        <v>-6.0000000000000019e-003</v>
      </c>
      <c r="CZ43" s="750">
        <f t="shared" si="44"/>
        <v>-2.1000000000000001e-002</v>
      </c>
      <c r="DA43" s="750">
        <f t="shared" si="44"/>
        <v>0</v>
      </c>
      <c r="DC43" s="749" t="s">
        <v>2225</v>
      </c>
      <c r="DD43" s="750">
        <f t="shared" si="45"/>
        <v>-0.14482758620689656</v>
      </c>
      <c r="DE43" s="750">
        <f t="shared" si="45"/>
        <v>-0.14482758620689656</v>
      </c>
      <c r="DF43" s="750">
        <f t="shared" si="45"/>
        <v>-0.14482758620689656</v>
      </c>
      <c r="DG43" s="750">
        <f t="shared" si="45"/>
        <v>-7.9365079365079402e-002</v>
      </c>
      <c r="DH43" s="750">
        <f t="shared" si="45"/>
        <v>0</v>
      </c>
      <c r="DI43" s="750">
        <f t="shared" si="45"/>
        <v>0</v>
      </c>
      <c r="DJ43" s="750">
        <f t="shared" si="45"/>
        <v>-0.15094339622641501</v>
      </c>
      <c r="DK43" s="750">
        <f t="shared" si="45"/>
        <v>1.13636363636364e-002</v>
      </c>
      <c r="DL43" s="750">
        <f t="shared" si="45"/>
        <v>1.13636363636364e-002</v>
      </c>
      <c r="DM43" s="750">
        <f t="shared" si="45"/>
        <v>-8.1967213114754103e-003</v>
      </c>
      <c r="DN43" s="750">
        <f t="shared" si="45"/>
        <v>2.8301886792452831e-002</v>
      </c>
      <c r="DO43" s="750">
        <f t="shared" si="45"/>
        <v>2.8301886792452831e-002</v>
      </c>
      <c r="DP43" s="750">
        <f t="shared" si="45"/>
        <v>-1.6e-002</v>
      </c>
      <c r="DQ43" s="750">
        <f t="shared" si="45"/>
        <v>-0.1</v>
      </c>
      <c r="DR43" s="750">
        <f t="shared" si="45"/>
        <v>-0.1</v>
      </c>
      <c r="DS43" s="750">
        <f t="shared" si="45"/>
        <v>-0.1</v>
      </c>
      <c r="DT43" s="750">
        <f t="shared" si="45"/>
        <v>-0.22727272727272699</v>
      </c>
      <c r="DU43" s="750">
        <f t="shared" si="45"/>
        <v>-0.22727272727272699</v>
      </c>
      <c r="DV43" s="750">
        <f t="shared" si="45"/>
        <v>-0.20689655172413801</v>
      </c>
      <c r="DW43" s="750">
        <f t="shared" si="45"/>
        <v>-0.20689655172413801</v>
      </c>
      <c r="DX43" s="750">
        <f t="shared" si="45"/>
        <v>-0.20689655172413801</v>
      </c>
      <c r="DY43" s="750">
        <f t="shared" si="45"/>
        <v>-0.14482758620689656</v>
      </c>
      <c r="DZ43" s="750">
        <f t="shared" si="45"/>
        <v>0</v>
      </c>
    </row>
    <row r="44" spans="80:130">
      <c r="CB44" s="749">
        <v>9</v>
      </c>
      <c r="CC44" s="749">
        <v>8</v>
      </c>
      <c r="CD44" s="749" t="str">
        <f t="shared" si="1"/>
        <v>処遇加算Ⅱ特定加算Ⅱベア加算から新加算Ⅴ（４）</v>
      </c>
      <c r="CE44" s="750">
        <f t="shared" ref="CE44:DA44" si="46">BD10-AD$11</f>
        <v>2.1000000000000001e-002</v>
      </c>
      <c r="CF44" s="750">
        <f t="shared" si="46"/>
        <v>2.1000000000000001e-002</v>
      </c>
      <c r="CG44" s="750">
        <f t="shared" si="46"/>
        <v>2.1000000000000001e-002</v>
      </c>
      <c r="CH44" s="750">
        <f t="shared" si="46"/>
        <v>1.e-002</v>
      </c>
      <c r="CI44" s="750">
        <f t="shared" si="46"/>
        <v>1.e-002</v>
      </c>
      <c r="CJ44" s="750">
        <f t="shared" si="46"/>
        <v>1.e-002</v>
      </c>
      <c r="CK44" s="750">
        <f t="shared" si="46"/>
        <v>9.000000000000008e-003</v>
      </c>
      <c r="CL44" s="750">
        <f t="shared" si="46"/>
        <v>1.2999999999999999e-002</v>
      </c>
      <c r="CM44" s="750">
        <f t="shared" si="46"/>
        <v>1.2999999999999999e-002</v>
      </c>
      <c r="CN44" s="750">
        <f t="shared" si="46"/>
        <v>2.3e-002</v>
      </c>
      <c r="CO44" s="750">
        <f t="shared" si="46"/>
        <v>1.4999999999999999e-002</v>
      </c>
      <c r="CP44" s="750">
        <f t="shared" si="46"/>
        <v>1.4999999999999999e-002</v>
      </c>
      <c r="CQ44" s="750">
        <f t="shared" si="46"/>
        <v>2.1000000000000001e-002</v>
      </c>
      <c r="CR44" s="750">
        <f t="shared" si="46"/>
        <v>1.4e-002</v>
      </c>
      <c r="CS44" s="750">
        <f t="shared" si="46"/>
        <v>1.4e-002</v>
      </c>
      <c r="CT44" s="750">
        <f t="shared" si="46"/>
        <v>1.4e-002</v>
      </c>
      <c r="CU44" s="750">
        <f t="shared" si="46"/>
        <v>6.9999999999999993e-003</v>
      </c>
      <c r="CV44" s="750">
        <f t="shared" si="46"/>
        <v>6.9999999999999993e-003</v>
      </c>
      <c r="CW44" s="750">
        <f t="shared" si="46"/>
        <v>5.0000000000000001e-003</v>
      </c>
      <c r="CX44" s="750">
        <f t="shared" si="46"/>
        <v>5.0000000000000001e-003</v>
      </c>
      <c r="CY44" s="750">
        <f t="shared" si="46"/>
        <v>5.0000000000000001e-003</v>
      </c>
      <c r="CZ44" s="750">
        <f t="shared" si="46"/>
        <v>2.1000000000000001e-002</v>
      </c>
      <c r="DA44" s="750">
        <f t="shared" si="46"/>
        <v>1.e-002</v>
      </c>
      <c r="DC44" s="749" t="s">
        <v>1528</v>
      </c>
      <c r="DD44" s="750">
        <f t="shared" ref="DD44:DZ44" si="47">CE44/BD10</f>
        <v>0.11229946524064199</v>
      </c>
      <c r="DE44" s="750">
        <f t="shared" si="47"/>
        <v>0.11229946524064199</v>
      </c>
      <c r="DF44" s="750">
        <f t="shared" si="47"/>
        <v>0.11229946524064199</v>
      </c>
      <c r="DG44" s="750">
        <f t="shared" si="47"/>
        <v>0.128205128205128</v>
      </c>
      <c r="DH44" s="750">
        <f t="shared" si="47"/>
        <v>0.135135135135135</v>
      </c>
      <c r="DI44" s="750">
        <f t="shared" si="47"/>
        <v>0.135135135135135</v>
      </c>
      <c r="DJ44" s="750">
        <f t="shared" si="47"/>
        <v>0.128571428571429</v>
      </c>
      <c r="DK44" s="750">
        <f t="shared" si="47"/>
        <v>0.13</v>
      </c>
      <c r="DL44" s="750">
        <f t="shared" si="47"/>
        <v>0.13</v>
      </c>
      <c r="DM44" s="750">
        <f t="shared" si="47"/>
        <v>0.15753424657534248</v>
      </c>
      <c r="DN44" s="750">
        <f t="shared" si="47"/>
        <v>0.12711864406779699</v>
      </c>
      <c r="DO44" s="750">
        <f t="shared" si="47"/>
        <v>0.12711864406779699</v>
      </c>
      <c r="DP44" s="750">
        <f t="shared" si="47"/>
        <v>0.141891891891892</v>
      </c>
      <c r="DQ44" s="750">
        <f t="shared" si="47"/>
        <v>0.123893805309735</v>
      </c>
      <c r="DR44" s="750">
        <f t="shared" si="47"/>
        <v>0.123893805309735</v>
      </c>
      <c r="DS44" s="750">
        <f t="shared" si="47"/>
        <v>0.123893805309735</v>
      </c>
      <c r="DT44" s="750">
        <f t="shared" si="47"/>
        <v>0.114754098360656</v>
      </c>
      <c r="DU44" s="750">
        <f t="shared" si="47"/>
        <v>0.114754098360656</v>
      </c>
      <c r="DV44" s="750">
        <f t="shared" si="47"/>
        <v>0.125</v>
      </c>
      <c r="DW44" s="750">
        <f t="shared" si="47"/>
        <v>0.125</v>
      </c>
      <c r="DX44" s="750">
        <f t="shared" si="47"/>
        <v>0.125</v>
      </c>
      <c r="DY44" s="750">
        <f t="shared" si="47"/>
        <v>0.11229946524064199</v>
      </c>
      <c r="DZ44" s="750">
        <f t="shared" si="47"/>
        <v>0.135135135135135</v>
      </c>
    </row>
    <row r="45" spans="80:130">
      <c r="CB45" s="749">
        <v>10</v>
      </c>
      <c r="CC45" s="749">
        <v>1</v>
      </c>
      <c r="CD45" s="749" t="str">
        <f t="shared" si="1"/>
        <v>処遇加算Ⅱ特定加算Ⅱベア加算なしから新加算Ⅰ</v>
      </c>
      <c r="CE45" s="750">
        <f t="shared" ref="CE45:DA48" si="48">BD3-AD$12</f>
        <v>0.10299999999999999</v>
      </c>
      <c r="CF45" s="750">
        <f t="shared" si="48"/>
        <v>0.10299999999999999</v>
      </c>
      <c r="CG45" s="750">
        <f t="shared" si="48"/>
        <v>0.10299999999999999</v>
      </c>
      <c r="CH45" s="750">
        <f t="shared" si="48"/>
        <v>4.2999999999999997e-002</v>
      </c>
      <c r="CI45" s="750">
        <f t="shared" si="48"/>
        <v>3.9e-002</v>
      </c>
      <c r="CJ45" s="750">
        <f t="shared" si="48"/>
        <v>3.9e-002</v>
      </c>
      <c r="CK45" s="750">
        <f t="shared" si="48"/>
        <v>3.5000000000000003e-002</v>
      </c>
      <c r="CL45" s="750">
        <f t="shared" si="48"/>
        <v>5.6000000000000001e-002</v>
      </c>
      <c r="CM45" s="750">
        <f t="shared" si="48"/>
        <v>5.6000000000000001e-002</v>
      </c>
      <c r="CN45" s="750">
        <f t="shared" si="48"/>
        <v>8.1000000000000003e-002</v>
      </c>
      <c r="CO45" s="750">
        <f t="shared" si="48"/>
        <v>6.3e-002</v>
      </c>
      <c r="CP45" s="750">
        <f t="shared" si="48"/>
        <v>6.3e-002</v>
      </c>
      <c r="CQ45" s="750">
        <f t="shared" si="48"/>
        <v>8.2000000000000003e-002</v>
      </c>
      <c r="CR45" s="750">
        <f t="shared" si="48"/>
        <v>5.7000000000000002e-002</v>
      </c>
      <c r="CS45" s="750">
        <f t="shared" si="48"/>
        <v>5.7000000000000002e-002</v>
      </c>
      <c r="CT45" s="750">
        <f t="shared" si="48"/>
        <v>5.7000000000000002e-002</v>
      </c>
      <c r="CU45" s="750">
        <f t="shared" si="48"/>
        <v>2.9000000000000001e-002</v>
      </c>
      <c r="CV45" s="750">
        <f t="shared" si="48"/>
        <v>2.9000000000000001e-002</v>
      </c>
      <c r="CW45" s="750">
        <f t="shared" si="48"/>
        <v>2.1000000000000001e-002</v>
      </c>
      <c r="CX45" s="750">
        <f t="shared" si="48"/>
        <v>2.1000000000000001e-002</v>
      </c>
      <c r="CY45" s="750">
        <f t="shared" si="48"/>
        <v>2.1000000000000001e-002</v>
      </c>
      <c r="CZ45" s="750">
        <f t="shared" si="48"/>
        <v>0.10299999999999999</v>
      </c>
      <c r="DA45" s="750">
        <f t="shared" si="48"/>
        <v>3.9e-002</v>
      </c>
      <c r="DC45" s="749" t="s">
        <v>2226</v>
      </c>
      <c r="DD45" s="750">
        <f t="shared" ref="DD45:DZ48" si="49">CE45/BD3</f>
        <v>0.420408163265306</v>
      </c>
      <c r="DE45" s="750">
        <f t="shared" si="49"/>
        <v>0.420408163265306</v>
      </c>
      <c r="DF45" s="750">
        <f t="shared" si="49"/>
        <v>0.420408163265306</v>
      </c>
      <c r="DG45" s="750">
        <f t="shared" si="49"/>
        <v>0.43</v>
      </c>
      <c r="DH45" s="750">
        <f t="shared" si="49"/>
        <v>0.42391304347826098</v>
      </c>
      <c r="DI45" s="750">
        <f t="shared" si="49"/>
        <v>0.42391304347826098</v>
      </c>
      <c r="DJ45" s="750">
        <f t="shared" si="49"/>
        <v>0.40697674418604657</v>
      </c>
      <c r="DK45" s="750">
        <f t="shared" si="49"/>
        <v>0.4375</v>
      </c>
      <c r="DL45" s="750">
        <f t="shared" si="49"/>
        <v>0.4375</v>
      </c>
      <c r="DM45" s="750">
        <f t="shared" si="49"/>
        <v>0.44751381215469599</v>
      </c>
      <c r="DN45" s="750">
        <f t="shared" si="49"/>
        <v>0.422818791946309</v>
      </c>
      <c r="DO45" s="750">
        <f t="shared" si="49"/>
        <v>0.422818791946309</v>
      </c>
      <c r="DP45" s="750">
        <f t="shared" si="49"/>
        <v>0.44086021505376299</v>
      </c>
      <c r="DQ45" s="750">
        <f t="shared" si="49"/>
        <v>0.40714285714285697</v>
      </c>
      <c r="DR45" s="750">
        <f t="shared" si="49"/>
        <v>0.40714285714285697</v>
      </c>
      <c r="DS45" s="750">
        <f t="shared" si="49"/>
        <v>0.40714285714285697</v>
      </c>
      <c r="DT45" s="750">
        <f t="shared" si="49"/>
        <v>0.38666666666666699</v>
      </c>
      <c r="DU45" s="750">
        <f t="shared" si="49"/>
        <v>0.38666666666666699</v>
      </c>
      <c r="DV45" s="750">
        <f t="shared" si="49"/>
        <v>0.41176470588235298</v>
      </c>
      <c r="DW45" s="750">
        <f t="shared" si="49"/>
        <v>0.41176470588235298</v>
      </c>
      <c r="DX45" s="750">
        <f t="shared" si="49"/>
        <v>0.41176470588235298</v>
      </c>
      <c r="DY45" s="750">
        <f t="shared" si="49"/>
        <v>0.420408163265306</v>
      </c>
      <c r="DZ45" s="750">
        <f t="shared" si="49"/>
        <v>0.42391304347826098</v>
      </c>
    </row>
    <row r="46" spans="80:130">
      <c r="CB46" s="749">
        <v>10</v>
      </c>
      <c r="CC46" s="749">
        <v>2</v>
      </c>
      <c r="CD46" s="749" t="str">
        <f t="shared" si="1"/>
        <v>処遇加算Ⅱ特定加算Ⅱベア加算なしから新加算Ⅱ</v>
      </c>
      <c r="CE46" s="750">
        <f t="shared" si="48"/>
        <v>8.2000000000000003e-002</v>
      </c>
      <c r="CF46" s="750">
        <f t="shared" si="48"/>
        <v>8.2000000000000003e-002</v>
      </c>
      <c r="CG46" s="750">
        <f t="shared" si="48"/>
        <v>8.2000000000000003e-002</v>
      </c>
      <c r="CH46" s="750">
        <f t="shared" si="48"/>
        <v>3.6999999999999998e-002</v>
      </c>
      <c r="CI46" s="750">
        <f t="shared" si="48"/>
        <v>3.6999999999999998e-002</v>
      </c>
      <c r="CJ46" s="750">
        <f t="shared" si="48"/>
        <v>3.6999999999999998e-002</v>
      </c>
      <c r="CK46" s="750">
        <f t="shared" si="48"/>
        <v>3.2000000000000001e-002</v>
      </c>
      <c r="CL46" s="750">
        <f t="shared" si="48"/>
        <v>5.e-002</v>
      </c>
      <c r="CM46" s="750">
        <f t="shared" si="48"/>
        <v>5.e-002</v>
      </c>
      <c r="CN46" s="750">
        <f t="shared" si="48"/>
        <v>7.3999999999999996e-002</v>
      </c>
      <c r="CO46" s="750">
        <f t="shared" si="48"/>
        <v>6.e-002</v>
      </c>
      <c r="CP46" s="750">
        <f t="shared" si="48"/>
        <v>6.e-002</v>
      </c>
      <c r="CQ46" s="750">
        <f t="shared" si="48"/>
        <v>7.3999999999999996e-002</v>
      </c>
      <c r="CR46" s="750">
        <f t="shared" si="48"/>
        <v>5.2999999999999999e-002</v>
      </c>
      <c r="CS46" s="750">
        <f t="shared" si="48"/>
        <v>5.2999999999999999e-002</v>
      </c>
      <c r="CT46" s="750">
        <f t="shared" si="48"/>
        <v>5.2999999999999999e-002</v>
      </c>
      <c r="CU46" s="750">
        <f t="shared" si="48"/>
        <v>2.5000000000000001e-002</v>
      </c>
      <c r="CV46" s="750">
        <f t="shared" si="48"/>
        <v>2.5000000000000001e-002</v>
      </c>
      <c r="CW46" s="750">
        <f t="shared" si="48"/>
        <v>1.7000000000000001e-002</v>
      </c>
      <c r="CX46" s="750">
        <f t="shared" si="48"/>
        <v>1.7000000000000001e-002</v>
      </c>
      <c r="CY46" s="750">
        <f t="shared" si="48"/>
        <v>1.7000000000000001e-002</v>
      </c>
      <c r="CZ46" s="750">
        <f t="shared" si="48"/>
        <v>8.2000000000000003e-002</v>
      </c>
      <c r="DA46" s="750">
        <f t="shared" si="48"/>
        <v>3.6999999999999998e-002</v>
      </c>
      <c r="DC46" s="749" t="s">
        <v>286</v>
      </c>
      <c r="DD46" s="750">
        <f t="shared" si="49"/>
        <v>0.3660714285714286</v>
      </c>
      <c r="DE46" s="750">
        <f t="shared" si="49"/>
        <v>0.3660714285714286</v>
      </c>
      <c r="DF46" s="750">
        <f t="shared" si="49"/>
        <v>0.3660714285714286</v>
      </c>
      <c r="DG46" s="750">
        <f t="shared" si="49"/>
        <v>0.39361702127659598</v>
      </c>
      <c r="DH46" s="750">
        <f t="shared" si="49"/>
        <v>0.41111111111111098</v>
      </c>
      <c r="DI46" s="750">
        <f t="shared" si="49"/>
        <v>0.41111111111111098</v>
      </c>
      <c r="DJ46" s="750">
        <f t="shared" si="49"/>
        <v>0.38554216867469898</v>
      </c>
      <c r="DK46" s="750">
        <f t="shared" si="49"/>
        <v>0.4098360655737705</v>
      </c>
      <c r="DL46" s="750">
        <f t="shared" si="49"/>
        <v>0.4098360655737705</v>
      </c>
      <c r="DM46" s="750">
        <f t="shared" si="49"/>
        <v>0.42528735632183901</v>
      </c>
      <c r="DN46" s="750">
        <f t="shared" si="49"/>
        <v>0.41095890410958902</v>
      </c>
      <c r="DO46" s="750">
        <f t="shared" si="49"/>
        <v>0.41095890410958902</v>
      </c>
      <c r="DP46" s="750">
        <f t="shared" si="49"/>
        <v>0.41573033707865198</v>
      </c>
      <c r="DQ46" s="750">
        <f t="shared" si="49"/>
        <v>0.38970588235294101</v>
      </c>
      <c r="DR46" s="750">
        <f t="shared" si="49"/>
        <v>0.38970588235294101</v>
      </c>
      <c r="DS46" s="750">
        <f t="shared" si="49"/>
        <v>0.38970588235294101</v>
      </c>
      <c r="DT46" s="750">
        <f t="shared" si="49"/>
        <v>0.352112676056338</v>
      </c>
      <c r="DU46" s="750">
        <f t="shared" si="49"/>
        <v>0.352112676056338</v>
      </c>
      <c r="DV46" s="750">
        <f t="shared" si="49"/>
        <v>0.36170212765957399</v>
      </c>
      <c r="DW46" s="750">
        <f t="shared" si="49"/>
        <v>0.36170212765957399</v>
      </c>
      <c r="DX46" s="750">
        <f t="shared" si="49"/>
        <v>0.36170212765957399</v>
      </c>
      <c r="DY46" s="750">
        <f t="shared" si="49"/>
        <v>0.3660714285714286</v>
      </c>
      <c r="DZ46" s="750">
        <f t="shared" si="49"/>
        <v>0.41111111111111098</v>
      </c>
    </row>
    <row r="47" spans="80:130">
      <c r="CB47" s="749">
        <v>10</v>
      </c>
      <c r="CC47" s="749">
        <v>3</v>
      </c>
      <c r="CD47" s="749" t="str">
        <f t="shared" si="1"/>
        <v>処遇加算Ⅱ特定加算Ⅱベア加算なしから新加算Ⅲ</v>
      </c>
      <c r="CE47" s="750">
        <f t="shared" si="48"/>
        <v>4.e-002</v>
      </c>
      <c r="CF47" s="750">
        <f t="shared" si="48"/>
        <v>4.e-002</v>
      </c>
      <c r="CG47" s="750">
        <f t="shared" si="48"/>
        <v>4.e-002</v>
      </c>
      <c r="CH47" s="750">
        <f t="shared" si="48"/>
        <v>2.1999999999999999e-002</v>
      </c>
      <c r="CI47" s="750">
        <f t="shared" si="48"/>
        <v>2.7e-002</v>
      </c>
      <c r="CJ47" s="750">
        <f t="shared" si="48"/>
        <v>2.7e-002</v>
      </c>
      <c r="CK47" s="750">
        <f t="shared" si="48"/>
        <v>1.4999999999999999e-002</v>
      </c>
      <c r="CL47" s="750">
        <f t="shared" si="48"/>
        <v>3.7999999999999999e-002</v>
      </c>
      <c r="CM47" s="750">
        <f t="shared" si="48"/>
        <v>3.7999999999999999e-002</v>
      </c>
      <c r="CN47" s="750">
        <f t="shared" si="48"/>
        <v>5.e-002</v>
      </c>
      <c r="CO47" s="750">
        <f t="shared" si="48"/>
        <v>4.8000000000000001e-002</v>
      </c>
      <c r="CP47" s="750">
        <f t="shared" si="48"/>
        <v>4.8000000000000001e-002</v>
      </c>
      <c r="CQ47" s="750">
        <f t="shared" si="48"/>
        <v>5.0999999999999997e-002</v>
      </c>
      <c r="CR47" s="750">
        <f t="shared" si="48"/>
        <v>3.e-002</v>
      </c>
      <c r="CS47" s="750">
        <f t="shared" si="48"/>
        <v>3.e-002</v>
      </c>
      <c r="CT47" s="750">
        <f t="shared" si="48"/>
        <v>3.e-002</v>
      </c>
      <c r="CU47" s="750">
        <f t="shared" si="48"/>
        <v>8.0000000000000002e-003</v>
      </c>
      <c r="CV47" s="750">
        <f t="shared" si="48"/>
        <v>8.0000000000000002e-003</v>
      </c>
      <c r="CW47" s="750">
        <f t="shared" si="48"/>
        <v>6.0000000000000001e-003</v>
      </c>
      <c r="CX47" s="750">
        <f t="shared" si="48"/>
        <v>6.0000000000000001e-003</v>
      </c>
      <c r="CY47" s="750">
        <f t="shared" si="48"/>
        <v>6.0000000000000001e-003</v>
      </c>
      <c r="CZ47" s="750">
        <f t="shared" si="48"/>
        <v>4.e-002</v>
      </c>
      <c r="DA47" s="750">
        <f t="shared" si="48"/>
        <v>2.7e-002</v>
      </c>
      <c r="DC47" s="749" t="s">
        <v>2227</v>
      </c>
      <c r="DD47" s="750">
        <f t="shared" si="49"/>
        <v>0.21978021978022</v>
      </c>
      <c r="DE47" s="750">
        <f t="shared" si="49"/>
        <v>0.21978021978022</v>
      </c>
      <c r="DF47" s="750">
        <f t="shared" si="49"/>
        <v>0.21978021978022</v>
      </c>
      <c r="DG47" s="750">
        <f t="shared" si="49"/>
        <v>0.278481012658228</v>
      </c>
      <c r="DH47" s="750">
        <f t="shared" si="49"/>
        <v>0.33750000000000002</v>
      </c>
      <c r="DI47" s="750">
        <f t="shared" si="49"/>
        <v>0.33750000000000002</v>
      </c>
      <c r="DJ47" s="750">
        <f t="shared" si="49"/>
        <v>0.22727272727272699</v>
      </c>
      <c r="DK47" s="750">
        <f t="shared" si="49"/>
        <v>0.34545454545454501</v>
      </c>
      <c r="DL47" s="750">
        <f t="shared" si="49"/>
        <v>0.34545454545454501</v>
      </c>
      <c r="DM47" s="750">
        <f t="shared" si="49"/>
        <v>0.33333333333333298</v>
      </c>
      <c r="DN47" s="750">
        <f t="shared" si="49"/>
        <v>0.35820895522388102</v>
      </c>
      <c r="DO47" s="750">
        <f t="shared" si="49"/>
        <v>0.35820895522388102</v>
      </c>
      <c r="DP47" s="750">
        <f t="shared" si="49"/>
        <v>0.32903225806451603</v>
      </c>
      <c r="DQ47" s="750">
        <f t="shared" si="49"/>
        <v>0.265486725663717</v>
      </c>
      <c r="DR47" s="750">
        <f t="shared" si="49"/>
        <v>0.265486725663717</v>
      </c>
      <c r="DS47" s="750">
        <f t="shared" si="49"/>
        <v>0.265486725663717</v>
      </c>
      <c r="DT47" s="750">
        <f t="shared" si="49"/>
        <v>0.148148148148148</v>
      </c>
      <c r="DU47" s="750">
        <f t="shared" si="49"/>
        <v>0.148148148148148</v>
      </c>
      <c r="DV47" s="750">
        <f t="shared" si="49"/>
        <v>0.16666666666666699</v>
      </c>
      <c r="DW47" s="750">
        <f t="shared" si="49"/>
        <v>0.16666666666666699</v>
      </c>
      <c r="DX47" s="750">
        <f t="shared" si="49"/>
        <v>0.16666666666666699</v>
      </c>
      <c r="DY47" s="750">
        <f t="shared" si="49"/>
        <v>0.21978021978022</v>
      </c>
      <c r="DZ47" s="750">
        <f t="shared" si="49"/>
        <v>0.33750000000000002</v>
      </c>
    </row>
    <row r="48" spans="80:130">
      <c r="CB48" s="749">
        <v>10</v>
      </c>
      <c r="CC48" s="749">
        <v>4</v>
      </c>
      <c r="CD48" s="749" t="str">
        <f t="shared" si="1"/>
        <v>処遇加算Ⅱ特定加算Ⅱベア加算なしから新加算Ⅳ</v>
      </c>
      <c r="CE48" s="750">
        <f t="shared" si="48"/>
        <v>3.0000000000000027e-003</v>
      </c>
      <c r="CF48" s="750">
        <f t="shared" si="48"/>
        <v>3.0000000000000001e-003</v>
      </c>
      <c r="CG48" s="750">
        <f t="shared" si="48"/>
        <v>3.0000000000000001e-003</v>
      </c>
      <c r="CH48" s="750">
        <f t="shared" si="48"/>
        <v>6.0000000000000001e-003</v>
      </c>
      <c r="CI48" s="750">
        <f t="shared" si="48"/>
        <v>1.0999999999999999e-002</v>
      </c>
      <c r="CJ48" s="750">
        <f t="shared" si="48"/>
        <v>1.0999999999999999e-002</v>
      </c>
      <c r="CK48" s="750">
        <f t="shared" si="48"/>
        <v>2.e-003</v>
      </c>
      <c r="CL48" s="750">
        <f t="shared" si="48"/>
        <v>1.6e-002</v>
      </c>
      <c r="CM48" s="750">
        <f t="shared" si="48"/>
        <v>1.6e-002</v>
      </c>
      <c r="CN48" s="750">
        <f t="shared" si="48"/>
        <v>2.1999999999999999e-002</v>
      </c>
      <c r="CO48" s="750">
        <f t="shared" si="48"/>
        <v>2.e-002</v>
      </c>
      <c r="CP48" s="750">
        <f t="shared" si="48"/>
        <v>2.e-002</v>
      </c>
      <c r="CQ48" s="750">
        <f t="shared" si="48"/>
        <v>2.1000000000000001e-002</v>
      </c>
      <c r="CR48" s="750">
        <f t="shared" si="48"/>
        <v>6.9999999999999923e-003</v>
      </c>
      <c r="CS48" s="750">
        <f t="shared" si="48"/>
        <v>6.9999999999999923e-003</v>
      </c>
      <c r="CT48" s="750">
        <f t="shared" si="48"/>
        <v>6.9999999999999923e-003</v>
      </c>
      <c r="CU48" s="750">
        <f t="shared" si="48"/>
        <v>-2.e-003</v>
      </c>
      <c r="CV48" s="750">
        <f t="shared" si="48"/>
        <v>-2.e-003</v>
      </c>
      <c r="CW48" s="750">
        <f t="shared" si="48"/>
        <v>-9.9999999999999742e-004</v>
      </c>
      <c r="CX48" s="750">
        <f t="shared" si="48"/>
        <v>-9.9999999999999742e-004</v>
      </c>
      <c r="CY48" s="750">
        <f t="shared" si="48"/>
        <v>-9.9999999999999742e-004</v>
      </c>
      <c r="CZ48" s="750">
        <f t="shared" si="48"/>
        <v>3.0000000000000001e-003</v>
      </c>
      <c r="DA48" s="750">
        <f t="shared" si="48"/>
        <v>1.0999999999999999e-002</v>
      </c>
      <c r="DC48" s="749" t="s">
        <v>2228</v>
      </c>
      <c r="DD48" s="750">
        <f t="shared" si="49"/>
        <v>2.0689655172413814e-002</v>
      </c>
      <c r="DE48" s="750">
        <f t="shared" si="49"/>
        <v>2.06896551724138e-002</v>
      </c>
      <c r="DF48" s="750">
        <f t="shared" si="49"/>
        <v>2.06896551724138e-002</v>
      </c>
      <c r="DG48" s="750">
        <f t="shared" si="49"/>
        <v>9.5238095238095205e-002</v>
      </c>
      <c r="DH48" s="750">
        <f t="shared" si="49"/>
        <v>0.171875</v>
      </c>
      <c r="DI48" s="750">
        <f t="shared" si="49"/>
        <v>0.171875</v>
      </c>
      <c r="DJ48" s="750">
        <f t="shared" si="49"/>
        <v>3.77358490566038e-002</v>
      </c>
      <c r="DK48" s="750">
        <f t="shared" si="49"/>
        <v>0.18181818181818199</v>
      </c>
      <c r="DL48" s="750">
        <f t="shared" si="49"/>
        <v>0.18181818181818199</v>
      </c>
      <c r="DM48" s="750">
        <f t="shared" si="49"/>
        <v>0.18032786885245899</v>
      </c>
      <c r="DN48" s="750">
        <f t="shared" si="49"/>
        <v>0.18867924528301899</v>
      </c>
      <c r="DO48" s="750">
        <f t="shared" si="49"/>
        <v>0.18867924528301899</v>
      </c>
      <c r="DP48" s="750">
        <f t="shared" si="49"/>
        <v>0.16800000000000001</v>
      </c>
      <c r="DQ48" s="750">
        <f t="shared" si="49"/>
        <v>7.7777777777777696e-002</v>
      </c>
      <c r="DR48" s="750">
        <f t="shared" si="49"/>
        <v>7.7777777777777696e-002</v>
      </c>
      <c r="DS48" s="750">
        <f t="shared" si="49"/>
        <v>7.7777777777777696e-002</v>
      </c>
      <c r="DT48" s="750">
        <f t="shared" si="49"/>
        <v>-4.5454545454545497e-002</v>
      </c>
      <c r="DU48" s="750">
        <f t="shared" si="49"/>
        <v>-4.5454545454545497e-002</v>
      </c>
      <c r="DV48" s="750">
        <f t="shared" si="49"/>
        <v>-3.4482758620689564e-002</v>
      </c>
      <c r="DW48" s="750">
        <f t="shared" si="49"/>
        <v>-3.4482758620689564e-002</v>
      </c>
      <c r="DX48" s="750">
        <f t="shared" si="49"/>
        <v>-3.4482758620689564e-002</v>
      </c>
      <c r="DY48" s="750">
        <f t="shared" si="49"/>
        <v>2.06896551724138e-002</v>
      </c>
      <c r="DZ48" s="750">
        <f t="shared" si="49"/>
        <v>0.171875</v>
      </c>
    </row>
    <row r="49" spans="80:130" ht="24">
      <c r="CB49" s="749">
        <v>10</v>
      </c>
      <c r="CC49" s="749">
        <v>10</v>
      </c>
      <c r="CD49" s="749" t="str">
        <f t="shared" si="1"/>
        <v>処遇加算Ⅱ特定加算Ⅱベア加算なしから新加算Ⅴ（６）</v>
      </c>
      <c r="CE49" s="750">
        <f t="shared" ref="CE49:DA49" si="50">BD12-AD$12</f>
        <v>2.1000000000000001e-002</v>
      </c>
      <c r="CF49" s="750">
        <f t="shared" si="50"/>
        <v>2.1000000000000001e-002</v>
      </c>
      <c r="CG49" s="750">
        <f t="shared" si="50"/>
        <v>2.1000000000000001e-002</v>
      </c>
      <c r="CH49" s="750">
        <f t="shared" si="50"/>
        <v>1.e-002</v>
      </c>
      <c r="CI49" s="750">
        <f t="shared" si="50"/>
        <v>1.e-002</v>
      </c>
      <c r="CJ49" s="750">
        <f t="shared" si="50"/>
        <v>1.e-002</v>
      </c>
      <c r="CK49" s="750">
        <f t="shared" si="50"/>
        <v>9.0000000000000011e-003</v>
      </c>
      <c r="CL49" s="750">
        <f t="shared" si="50"/>
        <v>1.2999999999999999e-002</v>
      </c>
      <c r="CM49" s="750">
        <f t="shared" si="50"/>
        <v>1.2999999999999999e-002</v>
      </c>
      <c r="CN49" s="750">
        <f t="shared" si="50"/>
        <v>2.3e-002</v>
      </c>
      <c r="CO49" s="750">
        <f t="shared" si="50"/>
        <v>1.4999999999999999e-002</v>
      </c>
      <c r="CP49" s="750">
        <f t="shared" si="50"/>
        <v>1.4999999999999999e-002</v>
      </c>
      <c r="CQ49" s="750">
        <f t="shared" si="50"/>
        <v>2.1000000000000001e-002</v>
      </c>
      <c r="CR49" s="750">
        <f t="shared" si="50"/>
        <v>1.4e-002</v>
      </c>
      <c r="CS49" s="750">
        <f t="shared" si="50"/>
        <v>1.4e-002</v>
      </c>
      <c r="CT49" s="750">
        <f t="shared" si="50"/>
        <v>1.4e-002</v>
      </c>
      <c r="CU49" s="750">
        <f t="shared" si="50"/>
        <v>6.9999999999999993e-003</v>
      </c>
      <c r="CV49" s="750">
        <f t="shared" si="50"/>
        <v>6.9999999999999993e-003</v>
      </c>
      <c r="CW49" s="750">
        <f t="shared" si="50"/>
        <v>5.0000000000000001e-003</v>
      </c>
      <c r="CX49" s="750">
        <f t="shared" si="50"/>
        <v>5.0000000000000001e-003</v>
      </c>
      <c r="CY49" s="750">
        <f t="shared" si="50"/>
        <v>5.0000000000000001e-003</v>
      </c>
      <c r="CZ49" s="750">
        <f t="shared" si="50"/>
        <v>2.1000000000000001e-002</v>
      </c>
      <c r="DA49" s="750">
        <f t="shared" si="50"/>
        <v>1.e-002</v>
      </c>
      <c r="DC49" s="749" t="s">
        <v>2229</v>
      </c>
      <c r="DD49" s="750">
        <f t="shared" ref="DD49:DZ49" si="51">CE49/BD12</f>
        <v>0.128834355828221</v>
      </c>
      <c r="DE49" s="750">
        <f t="shared" si="51"/>
        <v>0.128834355828221</v>
      </c>
      <c r="DF49" s="750">
        <f t="shared" si="51"/>
        <v>0.128834355828221</v>
      </c>
      <c r="DG49" s="750">
        <f t="shared" si="51"/>
        <v>0.14925373134328401</v>
      </c>
      <c r="DH49" s="750">
        <f t="shared" si="51"/>
        <v>0.158730158730159</v>
      </c>
      <c r="DI49" s="750">
        <f t="shared" si="51"/>
        <v>0.158730158730159</v>
      </c>
      <c r="DJ49" s="750">
        <f t="shared" si="51"/>
        <v>0.15</v>
      </c>
      <c r="DK49" s="750">
        <f t="shared" si="51"/>
        <v>0.152941176470588</v>
      </c>
      <c r="DL49" s="750">
        <f t="shared" si="51"/>
        <v>0.152941176470588</v>
      </c>
      <c r="DM49" s="750">
        <f t="shared" si="51"/>
        <v>0.18699186991869901</v>
      </c>
      <c r="DN49" s="750">
        <f t="shared" si="51"/>
        <v>0.14851485148514901</v>
      </c>
      <c r="DO49" s="750">
        <f t="shared" si="51"/>
        <v>0.14851485148514901</v>
      </c>
      <c r="DP49" s="750">
        <f t="shared" si="51"/>
        <v>0.16800000000000001</v>
      </c>
      <c r="DQ49" s="750">
        <f t="shared" si="51"/>
        <v>0.14432989690721648</v>
      </c>
      <c r="DR49" s="750">
        <f t="shared" si="51"/>
        <v>0.14432989690721648</v>
      </c>
      <c r="DS49" s="750">
        <f t="shared" si="51"/>
        <v>0.14432989690721648</v>
      </c>
      <c r="DT49" s="750">
        <f t="shared" si="51"/>
        <v>0.13207547169811301</v>
      </c>
      <c r="DU49" s="750">
        <f t="shared" si="51"/>
        <v>0.13207547169811301</v>
      </c>
      <c r="DV49" s="750">
        <f t="shared" si="51"/>
        <v>0.14285714285714299</v>
      </c>
      <c r="DW49" s="750">
        <f t="shared" si="51"/>
        <v>0.14285714285714299</v>
      </c>
      <c r="DX49" s="750">
        <f t="shared" si="51"/>
        <v>0.14285714285714299</v>
      </c>
      <c r="DY49" s="750">
        <f t="shared" si="51"/>
        <v>0.128834355828221</v>
      </c>
      <c r="DZ49" s="750">
        <f t="shared" si="51"/>
        <v>0.158730158730159</v>
      </c>
    </row>
    <row r="50" spans="80:130">
      <c r="CB50" s="749">
        <v>11</v>
      </c>
      <c r="CC50" s="749">
        <v>1</v>
      </c>
      <c r="CD50" s="749" t="str">
        <f t="shared" si="1"/>
        <v>処遇加算Ⅱ特定加算なしベア加算から新加算Ⅰ</v>
      </c>
      <c r="CE50" s="750">
        <f t="shared" ref="CE50:DA53" si="52">BD3-AD$13</f>
        <v>0.121</v>
      </c>
      <c r="CF50" s="750">
        <f t="shared" si="52"/>
        <v>0.121</v>
      </c>
      <c r="CG50" s="750">
        <f t="shared" si="52"/>
        <v>0.121</v>
      </c>
      <c r="CH50" s="750">
        <f t="shared" si="52"/>
        <v>4.7e-002</v>
      </c>
      <c r="CI50" s="750">
        <f t="shared" si="52"/>
        <v>3.7999999999999999e-002</v>
      </c>
      <c r="CJ50" s="750">
        <f t="shared" si="52"/>
        <v>3.7999999999999999e-002</v>
      </c>
      <c r="CK50" s="750">
        <f t="shared" si="52"/>
        <v>4.2000000000000003e-002</v>
      </c>
      <c r="CL50" s="750">
        <f t="shared" si="52"/>
        <v>5.2999999999999999e-002</v>
      </c>
      <c r="CM50" s="750">
        <f t="shared" si="52"/>
        <v>5.2999999999999999e-002</v>
      </c>
      <c r="CN50" s="750">
        <f t="shared" si="52"/>
        <v>8.2000000000000003e-002</v>
      </c>
      <c r="CO50" s="750">
        <f t="shared" si="52"/>
        <v>5.8000000000000003e-002</v>
      </c>
      <c r="CP50" s="750">
        <f t="shared" si="52"/>
        <v>5.8000000000000003e-002</v>
      </c>
      <c r="CQ50" s="750">
        <f t="shared" si="52"/>
        <v>8.2000000000000003e-002</v>
      </c>
      <c r="CR50" s="750">
        <f t="shared" si="52"/>
        <v>6.4000000000000001e-002</v>
      </c>
      <c r="CS50" s="750">
        <f t="shared" si="52"/>
        <v>6.4000000000000001e-002</v>
      </c>
      <c r="CT50" s="750">
        <f t="shared" si="52"/>
        <v>6.4000000000000001e-002</v>
      </c>
      <c r="CU50" s="750">
        <f t="shared" si="52"/>
        <v>3.7999999999999999e-002</v>
      </c>
      <c r="CV50" s="750">
        <f t="shared" si="52"/>
        <v>3.7999999999999999e-002</v>
      </c>
      <c r="CW50" s="750">
        <f t="shared" si="52"/>
        <v>2.7e-002</v>
      </c>
      <c r="CX50" s="750">
        <f t="shared" si="52"/>
        <v>2.7e-002</v>
      </c>
      <c r="CY50" s="750">
        <f t="shared" si="52"/>
        <v>2.7e-002</v>
      </c>
      <c r="CZ50" s="750">
        <f t="shared" si="52"/>
        <v>0.121</v>
      </c>
      <c r="DA50" s="750">
        <f t="shared" si="52"/>
        <v>3.7999999999999999e-002</v>
      </c>
      <c r="DC50" s="749" t="s">
        <v>2231</v>
      </c>
      <c r="DD50" s="750">
        <f t="shared" ref="DD50:DZ53" si="53">CE50/BD3</f>
        <v>0.49387755102040798</v>
      </c>
      <c r="DE50" s="750">
        <f t="shared" si="53"/>
        <v>0.49387755102040798</v>
      </c>
      <c r="DF50" s="750">
        <f t="shared" si="53"/>
        <v>0.49387755102040798</v>
      </c>
      <c r="DG50" s="750">
        <f t="shared" si="53"/>
        <v>0.47</v>
      </c>
      <c r="DH50" s="750">
        <f t="shared" si="53"/>
        <v>0.41304347826087001</v>
      </c>
      <c r="DI50" s="750">
        <f t="shared" si="53"/>
        <v>0.41304347826087001</v>
      </c>
      <c r="DJ50" s="750">
        <f t="shared" si="53"/>
        <v>0.48837209302325602</v>
      </c>
      <c r="DK50" s="750">
        <f t="shared" si="53"/>
        <v>0.4140625</v>
      </c>
      <c r="DL50" s="750">
        <f t="shared" si="53"/>
        <v>0.4140625</v>
      </c>
      <c r="DM50" s="750">
        <f t="shared" si="53"/>
        <v>0.45303867403314901</v>
      </c>
      <c r="DN50" s="750">
        <f t="shared" si="53"/>
        <v>0.389261744966443</v>
      </c>
      <c r="DO50" s="750">
        <f t="shared" si="53"/>
        <v>0.389261744966443</v>
      </c>
      <c r="DP50" s="750">
        <f t="shared" si="53"/>
        <v>0.44086021505376299</v>
      </c>
      <c r="DQ50" s="750">
        <f t="shared" si="53"/>
        <v>0.45714285714285702</v>
      </c>
      <c r="DR50" s="750">
        <f t="shared" si="53"/>
        <v>0.45714285714285702</v>
      </c>
      <c r="DS50" s="750">
        <f t="shared" si="53"/>
        <v>0.45714285714285702</v>
      </c>
      <c r="DT50" s="750">
        <f t="shared" si="53"/>
        <v>0.50666666666666704</v>
      </c>
      <c r="DU50" s="750">
        <f t="shared" si="53"/>
        <v>0.50666666666666704</v>
      </c>
      <c r="DV50" s="750">
        <f t="shared" si="53"/>
        <v>0.52941176470588203</v>
      </c>
      <c r="DW50" s="750">
        <f t="shared" si="53"/>
        <v>0.52941176470588203</v>
      </c>
      <c r="DX50" s="750">
        <f t="shared" si="53"/>
        <v>0.52941176470588203</v>
      </c>
      <c r="DY50" s="750">
        <f t="shared" si="53"/>
        <v>0.49387755102040798</v>
      </c>
      <c r="DZ50" s="750">
        <f t="shared" si="53"/>
        <v>0.41304347826087001</v>
      </c>
    </row>
    <row r="51" spans="80:130">
      <c r="CB51" s="749">
        <v>11</v>
      </c>
      <c r="CC51" s="749">
        <v>2</v>
      </c>
      <c r="CD51" s="749" t="str">
        <f t="shared" si="1"/>
        <v>処遇加算Ⅱ特定加算なしベア加算から新加算Ⅱ</v>
      </c>
      <c r="CE51" s="750">
        <f t="shared" si="52"/>
        <v>0.1</v>
      </c>
      <c r="CF51" s="750">
        <f t="shared" si="52"/>
        <v>0.1</v>
      </c>
      <c r="CG51" s="750">
        <f t="shared" si="52"/>
        <v>0.1</v>
      </c>
      <c r="CH51" s="750">
        <f t="shared" si="52"/>
        <v>4.1000000000000002e-002</v>
      </c>
      <c r="CI51" s="750">
        <f t="shared" si="52"/>
        <v>3.5999999999999997e-002</v>
      </c>
      <c r="CJ51" s="750">
        <f t="shared" si="52"/>
        <v>3.5999999999999997e-002</v>
      </c>
      <c r="CK51" s="750">
        <f t="shared" si="52"/>
        <v>3.9e-002</v>
      </c>
      <c r="CL51" s="750">
        <f t="shared" si="52"/>
        <v>4.7e-002</v>
      </c>
      <c r="CM51" s="750">
        <f t="shared" si="52"/>
        <v>4.7e-002</v>
      </c>
      <c r="CN51" s="750">
        <f t="shared" si="52"/>
        <v>7.4999999999999997e-002</v>
      </c>
      <c r="CO51" s="750">
        <f t="shared" si="52"/>
        <v>5.5e-002</v>
      </c>
      <c r="CP51" s="750">
        <f t="shared" si="52"/>
        <v>5.5e-002</v>
      </c>
      <c r="CQ51" s="750">
        <f t="shared" si="52"/>
        <v>7.3999999999999996e-002</v>
      </c>
      <c r="CR51" s="750">
        <f t="shared" si="52"/>
        <v>6.e-002</v>
      </c>
      <c r="CS51" s="750">
        <f t="shared" si="52"/>
        <v>6.e-002</v>
      </c>
      <c r="CT51" s="750">
        <f t="shared" si="52"/>
        <v>6.e-002</v>
      </c>
      <c r="CU51" s="750">
        <f t="shared" si="52"/>
        <v>3.4000000000000002e-002</v>
      </c>
      <c r="CV51" s="750">
        <f t="shared" si="52"/>
        <v>3.4000000000000002e-002</v>
      </c>
      <c r="CW51" s="750">
        <f t="shared" si="52"/>
        <v>2.3e-002</v>
      </c>
      <c r="CX51" s="750">
        <f t="shared" si="52"/>
        <v>2.3e-002</v>
      </c>
      <c r="CY51" s="750">
        <f t="shared" si="52"/>
        <v>2.3e-002</v>
      </c>
      <c r="CZ51" s="750">
        <f t="shared" si="52"/>
        <v>0.1</v>
      </c>
      <c r="DA51" s="750">
        <f t="shared" si="52"/>
        <v>3.5999999999999997e-002</v>
      </c>
      <c r="DC51" s="749" t="s">
        <v>2232</v>
      </c>
      <c r="DD51" s="750">
        <f t="shared" si="53"/>
        <v>0.44642857142857101</v>
      </c>
      <c r="DE51" s="750">
        <f t="shared" si="53"/>
        <v>0.44642857142857101</v>
      </c>
      <c r="DF51" s="750">
        <f t="shared" si="53"/>
        <v>0.44642857142857101</v>
      </c>
      <c r="DG51" s="750">
        <f t="shared" si="53"/>
        <v>0.43617021276595702</v>
      </c>
      <c r="DH51" s="750">
        <f t="shared" si="53"/>
        <v>0.4</v>
      </c>
      <c r="DI51" s="750">
        <f t="shared" si="53"/>
        <v>0.4</v>
      </c>
      <c r="DJ51" s="750">
        <f t="shared" si="53"/>
        <v>0.469879518072289</v>
      </c>
      <c r="DK51" s="750">
        <f t="shared" si="53"/>
        <v>0.38524590163934402</v>
      </c>
      <c r="DL51" s="750">
        <f t="shared" si="53"/>
        <v>0.38524590163934402</v>
      </c>
      <c r="DM51" s="750">
        <f t="shared" si="53"/>
        <v>0.431034482758621</v>
      </c>
      <c r="DN51" s="750">
        <f t="shared" si="53"/>
        <v>0.37671232876712302</v>
      </c>
      <c r="DO51" s="750">
        <f t="shared" si="53"/>
        <v>0.37671232876712302</v>
      </c>
      <c r="DP51" s="750">
        <f t="shared" si="53"/>
        <v>0.41573033707865198</v>
      </c>
      <c r="DQ51" s="750">
        <f t="shared" si="53"/>
        <v>0.441176470588235</v>
      </c>
      <c r="DR51" s="750">
        <f t="shared" si="53"/>
        <v>0.441176470588235</v>
      </c>
      <c r="DS51" s="750">
        <f t="shared" si="53"/>
        <v>0.441176470588235</v>
      </c>
      <c r="DT51" s="750">
        <f t="shared" si="53"/>
        <v>0.47887323943662002</v>
      </c>
      <c r="DU51" s="750">
        <f t="shared" si="53"/>
        <v>0.47887323943662002</v>
      </c>
      <c r="DV51" s="750">
        <f t="shared" si="53"/>
        <v>0.48936170212765956</v>
      </c>
      <c r="DW51" s="750">
        <f t="shared" si="53"/>
        <v>0.48936170212765956</v>
      </c>
      <c r="DX51" s="750">
        <f t="shared" si="53"/>
        <v>0.48936170212765956</v>
      </c>
      <c r="DY51" s="750">
        <f t="shared" si="53"/>
        <v>0.44642857142857101</v>
      </c>
      <c r="DZ51" s="750">
        <f t="shared" si="53"/>
        <v>0.4</v>
      </c>
    </row>
    <row r="52" spans="80:130">
      <c r="CB52" s="749">
        <v>11</v>
      </c>
      <c r="CC52" s="749">
        <v>3</v>
      </c>
      <c r="CD52" s="749" t="str">
        <f t="shared" si="1"/>
        <v>処遇加算Ⅱ特定加算なしベア加算から新加算Ⅲ</v>
      </c>
      <c r="CE52" s="750">
        <f t="shared" si="52"/>
        <v>5.8000000000000003e-002</v>
      </c>
      <c r="CF52" s="750">
        <f t="shared" si="52"/>
        <v>5.8000000000000003e-002</v>
      </c>
      <c r="CG52" s="750">
        <f t="shared" si="52"/>
        <v>5.8000000000000003e-002</v>
      </c>
      <c r="CH52" s="750">
        <f t="shared" si="52"/>
        <v>2.5999999999999999e-002</v>
      </c>
      <c r="CI52" s="750">
        <f t="shared" si="52"/>
        <v>2.5999999999999999e-002</v>
      </c>
      <c r="CJ52" s="750">
        <f t="shared" si="52"/>
        <v>2.5999999999999999e-002</v>
      </c>
      <c r="CK52" s="750">
        <f t="shared" si="52"/>
        <v>2.1999999999999999e-002</v>
      </c>
      <c r="CL52" s="750">
        <f t="shared" si="52"/>
        <v>3.5000000000000003e-002</v>
      </c>
      <c r="CM52" s="750">
        <f t="shared" si="52"/>
        <v>3.5000000000000003e-002</v>
      </c>
      <c r="CN52" s="750">
        <f t="shared" si="52"/>
        <v>5.0999999999999997e-002</v>
      </c>
      <c r="CO52" s="750">
        <f t="shared" si="52"/>
        <v>4.2999999999999997e-002</v>
      </c>
      <c r="CP52" s="750">
        <f t="shared" si="52"/>
        <v>4.2999999999999997e-002</v>
      </c>
      <c r="CQ52" s="750">
        <f t="shared" si="52"/>
        <v>5.0999999999999997e-002</v>
      </c>
      <c r="CR52" s="750">
        <f t="shared" si="52"/>
        <v>3.6999999999999998e-002</v>
      </c>
      <c r="CS52" s="750">
        <f t="shared" si="52"/>
        <v>3.6999999999999998e-002</v>
      </c>
      <c r="CT52" s="750">
        <f t="shared" si="52"/>
        <v>3.6999999999999998e-002</v>
      </c>
      <c r="CU52" s="750">
        <f t="shared" si="52"/>
        <v>1.7000000000000001e-002</v>
      </c>
      <c r="CV52" s="750">
        <f t="shared" si="52"/>
        <v>1.7000000000000001e-002</v>
      </c>
      <c r="CW52" s="750">
        <f t="shared" si="52"/>
        <v>1.2e-002</v>
      </c>
      <c r="CX52" s="750">
        <f t="shared" si="52"/>
        <v>1.2e-002</v>
      </c>
      <c r="CY52" s="750">
        <f t="shared" si="52"/>
        <v>1.2e-002</v>
      </c>
      <c r="CZ52" s="750">
        <f t="shared" si="52"/>
        <v>5.8000000000000003e-002</v>
      </c>
      <c r="DA52" s="750">
        <f t="shared" si="52"/>
        <v>2.5999999999999999e-002</v>
      </c>
      <c r="DC52" s="749" t="s">
        <v>2233</v>
      </c>
      <c r="DD52" s="750">
        <f t="shared" si="53"/>
        <v>0.31868131868131899</v>
      </c>
      <c r="DE52" s="750">
        <f t="shared" si="53"/>
        <v>0.31868131868131899</v>
      </c>
      <c r="DF52" s="750">
        <f t="shared" si="53"/>
        <v>0.31868131868131899</v>
      </c>
      <c r="DG52" s="750">
        <f t="shared" si="53"/>
        <v>0.329113924050633</v>
      </c>
      <c r="DH52" s="750">
        <f t="shared" si="53"/>
        <v>0.32500000000000001</v>
      </c>
      <c r="DI52" s="750">
        <f t="shared" si="53"/>
        <v>0.32500000000000001</v>
      </c>
      <c r="DJ52" s="750">
        <f t="shared" si="53"/>
        <v>0.33333333333333298</v>
      </c>
      <c r="DK52" s="750">
        <f t="shared" si="53"/>
        <v>0.31818181818181801</v>
      </c>
      <c r="DL52" s="750">
        <f t="shared" si="53"/>
        <v>0.31818181818181801</v>
      </c>
      <c r="DM52" s="750">
        <f t="shared" si="53"/>
        <v>0.34</v>
      </c>
      <c r="DN52" s="750">
        <f t="shared" si="53"/>
        <v>0.32089552238806002</v>
      </c>
      <c r="DO52" s="750">
        <f t="shared" si="53"/>
        <v>0.32089552238806002</v>
      </c>
      <c r="DP52" s="750">
        <f t="shared" si="53"/>
        <v>0.32903225806451603</v>
      </c>
      <c r="DQ52" s="750">
        <f t="shared" si="53"/>
        <v>0.32743362831858402</v>
      </c>
      <c r="DR52" s="750">
        <f t="shared" si="53"/>
        <v>0.32743362831858402</v>
      </c>
      <c r="DS52" s="750">
        <f t="shared" si="53"/>
        <v>0.32743362831858402</v>
      </c>
      <c r="DT52" s="750">
        <f t="shared" si="53"/>
        <v>0.31481481481481499</v>
      </c>
      <c r="DU52" s="750">
        <f t="shared" si="53"/>
        <v>0.31481481481481499</v>
      </c>
      <c r="DV52" s="750">
        <f t="shared" si="53"/>
        <v>0.33333333333333298</v>
      </c>
      <c r="DW52" s="750">
        <f t="shared" si="53"/>
        <v>0.33333333333333298</v>
      </c>
      <c r="DX52" s="750">
        <f t="shared" si="53"/>
        <v>0.33333333333333298</v>
      </c>
      <c r="DY52" s="750">
        <f t="shared" si="53"/>
        <v>0.31868131868131899</v>
      </c>
      <c r="DZ52" s="750">
        <f t="shared" si="53"/>
        <v>0.32500000000000001</v>
      </c>
    </row>
    <row r="53" spans="80:130">
      <c r="CB53" s="749">
        <v>11</v>
      </c>
      <c r="CC53" s="749">
        <v>4</v>
      </c>
      <c r="CD53" s="749" t="str">
        <f t="shared" si="1"/>
        <v>処遇加算Ⅱ特定加算なしベア加算から新加算Ⅳ</v>
      </c>
      <c r="CE53" s="750">
        <f t="shared" si="52"/>
        <v>2.1000000000000001e-002</v>
      </c>
      <c r="CF53" s="750">
        <f t="shared" si="52"/>
        <v>2.1000000000000001e-002</v>
      </c>
      <c r="CG53" s="750">
        <f t="shared" si="52"/>
        <v>2.1000000000000001e-002</v>
      </c>
      <c r="CH53" s="750">
        <f t="shared" si="52"/>
        <v>1.e-002</v>
      </c>
      <c r="CI53" s="750">
        <f t="shared" si="52"/>
        <v>1.e-002</v>
      </c>
      <c r="CJ53" s="750">
        <f t="shared" si="52"/>
        <v>1.e-002</v>
      </c>
      <c r="CK53" s="750">
        <f t="shared" si="52"/>
        <v>8.9999999999999993e-003</v>
      </c>
      <c r="CL53" s="750">
        <f t="shared" si="52"/>
        <v>1.2999999999999999e-002</v>
      </c>
      <c r="CM53" s="750">
        <f t="shared" si="52"/>
        <v>1.2999999999999999e-002</v>
      </c>
      <c r="CN53" s="750">
        <f t="shared" si="52"/>
        <v>2.3e-002</v>
      </c>
      <c r="CO53" s="750">
        <f t="shared" si="52"/>
        <v>1.4999999999999999e-002</v>
      </c>
      <c r="CP53" s="750">
        <f t="shared" si="52"/>
        <v>1.4999999999999999e-002</v>
      </c>
      <c r="CQ53" s="750">
        <f t="shared" si="52"/>
        <v>2.1000000000000001e-002</v>
      </c>
      <c r="CR53" s="750">
        <f t="shared" si="52"/>
        <v>1.4e-002</v>
      </c>
      <c r="CS53" s="750">
        <f t="shared" si="52"/>
        <v>1.4e-002</v>
      </c>
      <c r="CT53" s="750">
        <f t="shared" si="52"/>
        <v>1.4e-002</v>
      </c>
      <c r="CU53" s="750">
        <f t="shared" si="52"/>
        <v>7.0000000000000001e-003</v>
      </c>
      <c r="CV53" s="750">
        <f t="shared" si="52"/>
        <v>7.0000000000000001e-003</v>
      </c>
      <c r="CW53" s="750">
        <f t="shared" si="52"/>
        <v>5.0000000000000001e-003</v>
      </c>
      <c r="CX53" s="750">
        <f t="shared" si="52"/>
        <v>5.0000000000000001e-003</v>
      </c>
      <c r="CY53" s="750">
        <f t="shared" si="52"/>
        <v>5.0000000000000001e-003</v>
      </c>
      <c r="CZ53" s="750">
        <f t="shared" si="52"/>
        <v>2.1000000000000001e-002</v>
      </c>
      <c r="DA53" s="750">
        <f t="shared" si="52"/>
        <v>1.e-002</v>
      </c>
      <c r="DC53" s="749" t="s">
        <v>1741</v>
      </c>
      <c r="DD53" s="750">
        <f t="shared" si="53"/>
        <v>0.14482758620689701</v>
      </c>
      <c r="DE53" s="750">
        <f t="shared" si="53"/>
        <v>0.14482758620689701</v>
      </c>
      <c r="DF53" s="750">
        <f t="shared" si="53"/>
        <v>0.14482758620689701</v>
      </c>
      <c r="DG53" s="750">
        <f t="shared" si="53"/>
        <v>0.158730158730159</v>
      </c>
      <c r="DH53" s="750">
        <f t="shared" si="53"/>
        <v>0.15625</v>
      </c>
      <c r="DI53" s="750">
        <f t="shared" si="53"/>
        <v>0.15625</v>
      </c>
      <c r="DJ53" s="750">
        <f t="shared" si="53"/>
        <v>0.169811320754717</v>
      </c>
      <c r="DK53" s="750">
        <f t="shared" si="53"/>
        <v>0.14772727272727301</v>
      </c>
      <c r="DL53" s="750">
        <f t="shared" si="53"/>
        <v>0.14772727272727301</v>
      </c>
      <c r="DM53" s="750">
        <f t="shared" si="53"/>
        <v>0.188524590163934</v>
      </c>
      <c r="DN53" s="750">
        <f t="shared" si="53"/>
        <v>0.14150943396226401</v>
      </c>
      <c r="DO53" s="750">
        <f t="shared" si="53"/>
        <v>0.14150943396226401</v>
      </c>
      <c r="DP53" s="750">
        <f t="shared" si="53"/>
        <v>0.16800000000000001</v>
      </c>
      <c r="DQ53" s="750">
        <f t="shared" si="53"/>
        <v>0.155555555555556</v>
      </c>
      <c r="DR53" s="750">
        <f t="shared" si="53"/>
        <v>0.155555555555556</v>
      </c>
      <c r="DS53" s="750">
        <f t="shared" si="53"/>
        <v>0.155555555555556</v>
      </c>
      <c r="DT53" s="750">
        <f t="shared" si="53"/>
        <v>0.15909090909090901</v>
      </c>
      <c r="DU53" s="750">
        <f t="shared" si="53"/>
        <v>0.15909090909090901</v>
      </c>
      <c r="DV53" s="750">
        <f t="shared" si="53"/>
        <v>0.17241379310344801</v>
      </c>
      <c r="DW53" s="750">
        <f t="shared" si="53"/>
        <v>0.17241379310344801</v>
      </c>
      <c r="DX53" s="750">
        <f t="shared" si="53"/>
        <v>0.17241379310344801</v>
      </c>
      <c r="DY53" s="750">
        <f t="shared" si="53"/>
        <v>0.14482758620689701</v>
      </c>
      <c r="DZ53" s="750">
        <f t="shared" si="53"/>
        <v>0.15625</v>
      </c>
    </row>
    <row r="54" spans="80:130">
      <c r="CB54" s="749">
        <v>12</v>
      </c>
      <c r="CC54" s="749">
        <v>1</v>
      </c>
      <c r="CD54" s="749" t="str">
        <f t="shared" si="1"/>
        <v>処遇加算Ⅱ特定加算なしベア加算なしから新加算Ⅰ</v>
      </c>
      <c r="CE54" s="750">
        <f t="shared" ref="CE54:DA57" si="54">BD3-AD$14</f>
        <v>0.14499999999999999</v>
      </c>
      <c r="CF54" s="750">
        <f t="shared" si="54"/>
        <v>0.14499999999999999</v>
      </c>
      <c r="CG54" s="750">
        <f t="shared" si="54"/>
        <v>0.14499999999999999</v>
      </c>
      <c r="CH54" s="750">
        <f t="shared" si="54"/>
        <v>5.8000000000000003e-002</v>
      </c>
      <c r="CI54" s="750">
        <f t="shared" si="54"/>
        <v>4.9000000000000002e-002</v>
      </c>
      <c r="CJ54" s="750">
        <f t="shared" si="54"/>
        <v>4.9000000000000002e-002</v>
      </c>
      <c r="CK54" s="750">
        <f t="shared" si="54"/>
        <v>5.1999999999999998e-002</v>
      </c>
      <c r="CL54" s="750">
        <f t="shared" si="54"/>
        <v>6.8000000000000005e-002</v>
      </c>
      <c r="CM54" s="750">
        <f t="shared" si="54"/>
        <v>6.8000000000000005e-002</v>
      </c>
      <c r="CN54" s="750">
        <f t="shared" si="54"/>
        <v>0.105</v>
      </c>
      <c r="CO54" s="750">
        <f t="shared" si="54"/>
        <v>7.4999999999999997e-002</v>
      </c>
      <c r="CP54" s="750">
        <f t="shared" si="54"/>
        <v>7.4999999999999997e-002</v>
      </c>
      <c r="CQ54" s="750">
        <f t="shared" si="54"/>
        <v>0.105</v>
      </c>
      <c r="CR54" s="750">
        <f t="shared" si="54"/>
        <v>8.e-002</v>
      </c>
      <c r="CS54" s="750">
        <f t="shared" si="54"/>
        <v>8.e-002</v>
      </c>
      <c r="CT54" s="750">
        <f t="shared" si="54"/>
        <v>8.e-002</v>
      </c>
      <c r="CU54" s="750">
        <f t="shared" si="54"/>
        <v>4.5999999999999999e-002</v>
      </c>
      <c r="CV54" s="750">
        <f t="shared" si="54"/>
        <v>4.5999999999999999e-002</v>
      </c>
      <c r="CW54" s="750">
        <f t="shared" si="54"/>
        <v>3.2000000000000001e-002</v>
      </c>
      <c r="CX54" s="750">
        <f t="shared" si="54"/>
        <v>3.2000000000000001e-002</v>
      </c>
      <c r="CY54" s="750">
        <f t="shared" si="54"/>
        <v>3.2000000000000001e-002</v>
      </c>
      <c r="CZ54" s="750">
        <f t="shared" si="54"/>
        <v>0.14499999999999999</v>
      </c>
      <c r="DA54" s="750">
        <f t="shared" si="54"/>
        <v>4.9000000000000002e-002</v>
      </c>
      <c r="DC54" s="749" t="s">
        <v>784</v>
      </c>
      <c r="DD54" s="750">
        <f t="shared" ref="DD54:DZ57" si="55">CE54/BD3</f>
        <v>0.59183673469387799</v>
      </c>
      <c r="DE54" s="750">
        <f t="shared" si="55"/>
        <v>0.59183673469387799</v>
      </c>
      <c r="DF54" s="750">
        <f t="shared" si="55"/>
        <v>0.59183673469387799</v>
      </c>
      <c r="DG54" s="750">
        <f t="shared" si="55"/>
        <v>0.57999999999999996</v>
      </c>
      <c r="DH54" s="750">
        <f t="shared" si="55"/>
        <v>0.53260869565217395</v>
      </c>
      <c r="DI54" s="750">
        <f t="shared" si="55"/>
        <v>0.53260869565217395</v>
      </c>
      <c r="DJ54" s="750">
        <f t="shared" si="55"/>
        <v>0.60465116279069797</v>
      </c>
      <c r="DK54" s="750">
        <f t="shared" si="55"/>
        <v>0.53125</v>
      </c>
      <c r="DL54" s="750">
        <f t="shared" si="55"/>
        <v>0.53125</v>
      </c>
      <c r="DM54" s="750">
        <f t="shared" si="55"/>
        <v>0.58011049723756902</v>
      </c>
      <c r="DN54" s="750">
        <f t="shared" si="55"/>
        <v>0.50335570469798696</v>
      </c>
      <c r="DO54" s="750">
        <f t="shared" si="55"/>
        <v>0.50335570469798696</v>
      </c>
      <c r="DP54" s="750">
        <f t="shared" si="55"/>
        <v>0.56451612903225801</v>
      </c>
      <c r="DQ54" s="750">
        <f t="shared" si="55"/>
        <v>0.57142857142857095</v>
      </c>
      <c r="DR54" s="750">
        <f t="shared" si="55"/>
        <v>0.57142857142857095</v>
      </c>
      <c r="DS54" s="750">
        <f t="shared" si="55"/>
        <v>0.57142857142857095</v>
      </c>
      <c r="DT54" s="750">
        <f t="shared" si="55"/>
        <v>0.61333333333333295</v>
      </c>
      <c r="DU54" s="750">
        <f t="shared" si="55"/>
        <v>0.61333333333333295</v>
      </c>
      <c r="DV54" s="750">
        <f t="shared" si="55"/>
        <v>0.62745098039215697</v>
      </c>
      <c r="DW54" s="750">
        <f t="shared" si="55"/>
        <v>0.62745098039215697</v>
      </c>
      <c r="DX54" s="750">
        <f t="shared" si="55"/>
        <v>0.62745098039215697</v>
      </c>
      <c r="DY54" s="750">
        <f t="shared" si="55"/>
        <v>0.59183673469387799</v>
      </c>
      <c r="DZ54" s="750">
        <f t="shared" si="55"/>
        <v>0.53260869565217395</v>
      </c>
    </row>
    <row r="55" spans="80:130">
      <c r="CB55" s="749">
        <v>12</v>
      </c>
      <c r="CC55" s="749">
        <v>2</v>
      </c>
      <c r="CD55" s="749" t="str">
        <f t="shared" si="1"/>
        <v>処遇加算Ⅱ特定加算なしベア加算なしから新加算Ⅱ</v>
      </c>
      <c r="CE55" s="750">
        <f t="shared" si="54"/>
        <v>0.124</v>
      </c>
      <c r="CF55" s="750">
        <f t="shared" si="54"/>
        <v>0.124</v>
      </c>
      <c r="CG55" s="750">
        <f t="shared" si="54"/>
        <v>0.124</v>
      </c>
      <c r="CH55" s="750">
        <f t="shared" si="54"/>
        <v>5.1999999999999998e-002</v>
      </c>
      <c r="CI55" s="750">
        <f t="shared" si="54"/>
        <v>4.7e-002</v>
      </c>
      <c r="CJ55" s="750">
        <f t="shared" si="54"/>
        <v>4.7e-002</v>
      </c>
      <c r="CK55" s="750">
        <f t="shared" si="54"/>
        <v>4.9000000000000002e-002</v>
      </c>
      <c r="CL55" s="750">
        <f t="shared" si="54"/>
        <v>6.2e-002</v>
      </c>
      <c r="CM55" s="750">
        <f t="shared" si="54"/>
        <v>6.2e-002</v>
      </c>
      <c r="CN55" s="750">
        <f t="shared" si="54"/>
        <v>9.8000000000000004e-002</v>
      </c>
      <c r="CO55" s="750">
        <f t="shared" si="54"/>
        <v>7.1999999999999995e-002</v>
      </c>
      <c r="CP55" s="750">
        <f t="shared" si="54"/>
        <v>7.1999999999999995e-002</v>
      </c>
      <c r="CQ55" s="750">
        <f t="shared" si="54"/>
        <v>9.7000000000000003e-002</v>
      </c>
      <c r="CR55" s="750">
        <f t="shared" si="54"/>
        <v>7.5999999999999998e-002</v>
      </c>
      <c r="CS55" s="750">
        <f t="shared" si="54"/>
        <v>7.5999999999999998e-002</v>
      </c>
      <c r="CT55" s="750">
        <f t="shared" si="54"/>
        <v>7.5999999999999998e-002</v>
      </c>
      <c r="CU55" s="750">
        <f t="shared" si="54"/>
        <v>4.2000000000000003e-002</v>
      </c>
      <c r="CV55" s="750">
        <f t="shared" si="54"/>
        <v>4.2000000000000003e-002</v>
      </c>
      <c r="CW55" s="750">
        <f t="shared" si="54"/>
        <v>2.8000000000000001e-002</v>
      </c>
      <c r="CX55" s="750">
        <f t="shared" si="54"/>
        <v>2.8000000000000001e-002</v>
      </c>
      <c r="CY55" s="750">
        <f t="shared" si="54"/>
        <v>2.8000000000000001e-002</v>
      </c>
      <c r="CZ55" s="750">
        <f t="shared" si="54"/>
        <v>0.124</v>
      </c>
      <c r="DA55" s="750">
        <f t="shared" si="54"/>
        <v>4.7e-002</v>
      </c>
      <c r="DC55" s="749" t="s">
        <v>2066</v>
      </c>
      <c r="DD55" s="750">
        <f t="shared" si="55"/>
        <v>0.55357142857142905</v>
      </c>
      <c r="DE55" s="750">
        <f t="shared" si="55"/>
        <v>0.55357142857142905</v>
      </c>
      <c r="DF55" s="750">
        <f t="shared" si="55"/>
        <v>0.55357142857142905</v>
      </c>
      <c r="DG55" s="750">
        <f t="shared" si="55"/>
        <v>0.55319148936170204</v>
      </c>
      <c r="DH55" s="750">
        <f t="shared" si="55"/>
        <v>0.52222222222222203</v>
      </c>
      <c r="DI55" s="750">
        <f t="shared" si="55"/>
        <v>0.52222222222222203</v>
      </c>
      <c r="DJ55" s="750">
        <f t="shared" si="55"/>
        <v>0.59036144578313254</v>
      </c>
      <c r="DK55" s="750">
        <f t="shared" si="55"/>
        <v>0.50819672131147497</v>
      </c>
      <c r="DL55" s="750">
        <f t="shared" si="55"/>
        <v>0.50819672131147497</v>
      </c>
      <c r="DM55" s="750">
        <f t="shared" si="55"/>
        <v>0.56321839080459801</v>
      </c>
      <c r="DN55" s="750">
        <f t="shared" si="55"/>
        <v>0.49315068493150699</v>
      </c>
      <c r="DO55" s="750">
        <f t="shared" si="55"/>
        <v>0.49315068493150699</v>
      </c>
      <c r="DP55" s="750">
        <f t="shared" si="55"/>
        <v>0.54494382022471899</v>
      </c>
      <c r="DQ55" s="750">
        <f t="shared" si="55"/>
        <v>0.55882352941176505</v>
      </c>
      <c r="DR55" s="750">
        <f t="shared" si="55"/>
        <v>0.55882352941176505</v>
      </c>
      <c r="DS55" s="750">
        <f t="shared" si="55"/>
        <v>0.55882352941176505</v>
      </c>
      <c r="DT55" s="750">
        <f t="shared" si="55"/>
        <v>0.59154929577464799</v>
      </c>
      <c r="DU55" s="750">
        <f t="shared" si="55"/>
        <v>0.59154929577464799</v>
      </c>
      <c r="DV55" s="750">
        <f t="shared" si="55"/>
        <v>0.59574468085106402</v>
      </c>
      <c r="DW55" s="750">
        <f t="shared" si="55"/>
        <v>0.59574468085106402</v>
      </c>
      <c r="DX55" s="750">
        <f t="shared" si="55"/>
        <v>0.59574468085106402</v>
      </c>
      <c r="DY55" s="750">
        <f t="shared" si="55"/>
        <v>0.55357142857142905</v>
      </c>
      <c r="DZ55" s="750">
        <f t="shared" si="55"/>
        <v>0.52222222222222203</v>
      </c>
    </row>
    <row r="56" spans="80:130">
      <c r="CB56" s="749">
        <v>12</v>
      </c>
      <c r="CC56" s="749">
        <v>3</v>
      </c>
      <c r="CD56" s="749" t="str">
        <f t="shared" si="1"/>
        <v>処遇加算Ⅱ特定加算なしベア加算なしから新加算Ⅲ</v>
      </c>
      <c r="CE56" s="750">
        <f t="shared" si="54"/>
        <v>8.2000000000000003e-002</v>
      </c>
      <c r="CF56" s="750">
        <f t="shared" si="54"/>
        <v>8.2000000000000003e-002</v>
      </c>
      <c r="CG56" s="750">
        <f t="shared" si="54"/>
        <v>8.2000000000000003e-002</v>
      </c>
      <c r="CH56" s="750">
        <f t="shared" si="54"/>
        <v>3.6999999999999998e-002</v>
      </c>
      <c r="CI56" s="750">
        <f t="shared" si="54"/>
        <v>3.6999999999999998e-002</v>
      </c>
      <c r="CJ56" s="750">
        <f t="shared" si="54"/>
        <v>3.6999999999999998e-002</v>
      </c>
      <c r="CK56" s="750">
        <f t="shared" si="54"/>
        <v>3.2000000000000001e-002</v>
      </c>
      <c r="CL56" s="750">
        <f t="shared" si="54"/>
        <v>5.e-002</v>
      </c>
      <c r="CM56" s="750">
        <f t="shared" si="54"/>
        <v>5.e-002</v>
      </c>
      <c r="CN56" s="750">
        <f t="shared" si="54"/>
        <v>7.3999999999999996e-002</v>
      </c>
      <c r="CO56" s="750">
        <f t="shared" si="54"/>
        <v>6.e-002</v>
      </c>
      <c r="CP56" s="750">
        <f t="shared" si="54"/>
        <v>6.e-002</v>
      </c>
      <c r="CQ56" s="750">
        <f t="shared" si="54"/>
        <v>7.3999999999999996e-002</v>
      </c>
      <c r="CR56" s="750">
        <f t="shared" si="54"/>
        <v>5.2999999999999999e-002</v>
      </c>
      <c r="CS56" s="750">
        <f t="shared" si="54"/>
        <v>5.2999999999999999e-002</v>
      </c>
      <c r="CT56" s="750">
        <f t="shared" si="54"/>
        <v>5.2999999999999999e-002</v>
      </c>
      <c r="CU56" s="750">
        <f t="shared" si="54"/>
        <v>2.5000000000000001e-002</v>
      </c>
      <c r="CV56" s="750">
        <f t="shared" si="54"/>
        <v>2.5000000000000001e-002</v>
      </c>
      <c r="CW56" s="750">
        <f t="shared" si="54"/>
        <v>1.7000000000000001e-002</v>
      </c>
      <c r="CX56" s="750">
        <f t="shared" si="54"/>
        <v>1.7000000000000001e-002</v>
      </c>
      <c r="CY56" s="750">
        <f t="shared" si="54"/>
        <v>1.7000000000000001e-002</v>
      </c>
      <c r="CZ56" s="750">
        <f t="shared" si="54"/>
        <v>8.2000000000000003e-002</v>
      </c>
      <c r="DA56" s="750">
        <f t="shared" si="54"/>
        <v>3.6999999999999998e-002</v>
      </c>
      <c r="DC56" s="749" t="s">
        <v>179</v>
      </c>
      <c r="DD56" s="750">
        <f t="shared" si="55"/>
        <v>0.45054945054945056</v>
      </c>
      <c r="DE56" s="750">
        <f t="shared" si="55"/>
        <v>0.45054945054945056</v>
      </c>
      <c r="DF56" s="750">
        <f t="shared" si="55"/>
        <v>0.45054945054945056</v>
      </c>
      <c r="DG56" s="750">
        <f t="shared" si="55"/>
        <v>0.468354430379747</v>
      </c>
      <c r="DH56" s="750">
        <f t="shared" si="55"/>
        <v>0.46250000000000002</v>
      </c>
      <c r="DI56" s="750">
        <f t="shared" si="55"/>
        <v>0.46250000000000002</v>
      </c>
      <c r="DJ56" s="750">
        <f t="shared" si="55"/>
        <v>0.48484848484848497</v>
      </c>
      <c r="DK56" s="750">
        <f t="shared" si="55"/>
        <v>0.45454545454545497</v>
      </c>
      <c r="DL56" s="750">
        <f t="shared" si="55"/>
        <v>0.45454545454545497</v>
      </c>
      <c r="DM56" s="750">
        <f t="shared" si="55"/>
        <v>0.49333333333333301</v>
      </c>
      <c r="DN56" s="750">
        <f t="shared" si="55"/>
        <v>0.44776119402985098</v>
      </c>
      <c r="DO56" s="750">
        <f t="shared" si="55"/>
        <v>0.44776119402985098</v>
      </c>
      <c r="DP56" s="750">
        <f t="shared" si="55"/>
        <v>0.47741935483871001</v>
      </c>
      <c r="DQ56" s="750">
        <f t="shared" si="55"/>
        <v>0.46902654867256599</v>
      </c>
      <c r="DR56" s="750">
        <f t="shared" si="55"/>
        <v>0.46902654867256599</v>
      </c>
      <c r="DS56" s="750">
        <f t="shared" si="55"/>
        <v>0.46902654867256599</v>
      </c>
      <c r="DT56" s="750">
        <f t="shared" si="55"/>
        <v>0.46296296296296302</v>
      </c>
      <c r="DU56" s="750">
        <f t="shared" si="55"/>
        <v>0.46296296296296302</v>
      </c>
      <c r="DV56" s="750">
        <f t="shared" si="55"/>
        <v>0.47222222222222199</v>
      </c>
      <c r="DW56" s="750">
        <f t="shared" si="55"/>
        <v>0.47222222222222199</v>
      </c>
      <c r="DX56" s="750">
        <f t="shared" si="55"/>
        <v>0.47222222222222199</v>
      </c>
      <c r="DY56" s="750">
        <f t="shared" si="55"/>
        <v>0.45054945054945056</v>
      </c>
      <c r="DZ56" s="750">
        <f t="shared" si="55"/>
        <v>0.46250000000000002</v>
      </c>
    </row>
    <row r="57" spans="80:130">
      <c r="CB57" s="749">
        <v>12</v>
      </c>
      <c r="CC57" s="749">
        <v>4</v>
      </c>
      <c r="CD57" s="749" t="str">
        <f t="shared" si="1"/>
        <v>処遇加算Ⅱ特定加算なしベア加算なしから新加算Ⅳ</v>
      </c>
      <c r="CE57" s="750">
        <f t="shared" si="54"/>
        <v>4.4999999999999998e-002</v>
      </c>
      <c r="CF57" s="750">
        <f t="shared" si="54"/>
        <v>4.4999999999999998e-002</v>
      </c>
      <c r="CG57" s="750">
        <f t="shared" si="54"/>
        <v>4.4999999999999998e-002</v>
      </c>
      <c r="CH57" s="750">
        <f t="shared" si="54"/>
        <v>2.1000000000000001e-002</v>
      </c>
      <c r="CI57" s="750">
        <f t="shared" si="54"/>
        <v>2.1000000000000001e-002</v>
      </c>
      <c r="CJ57" s="750">
        <f t="shared" si="54"/>
        <v>2.1000000000000001e-002</v>
      </c>
      <c r="CK57" s="750">
        <f t="shared" si="54"/>
        <v>1.9e-002</v>
      </c>
      <c r="CL57" s="750">
        <f t="shared" si="54"/>
        <v>2.8000000000000001e-002</v>
      </c>
      <c r="CM57" s="750">
        <f t="shared" si="54"/>
        <v>2.8000000000000001e-002</v>
      </c>
      <c r="CN57" s="750">
        <f t="shared" si="54"/>
        <v>4.5999999999999999e-002</v>
      </c>
      <c r="CO57" s="750">
        <f t="shared" si="54"/>
        <v>3.2000000000000001e-002</v>
      </c>
      <c r="CP57" s="750">
        <f t="shared" si="54"/>
        <v>3.2000000000000001e-002</v>
      </c>
      <c r="CQ57" s="750">
        <f t="shared" si="54"/>
        <v>4.3999999999999997e-002</v>
      </c>
      <c r="CR57" s="750">
        <f t="shared" si="54"/>
        <v>3.e-002</v>
      </c>
      <c r="CS57" s="750">
        <f t="shared" si="54"/>
        <v>3.e-002</v>
      </c>
      <c r="CT57" s="750">
        <f t="shared" si="54"/>
        <v>3.e-002</v>
      </c>
      <c r="CU57" s="750">
        <f t="shared" si="54"/>
        <v>1.4999999999999999e-002</v>
      </c>
      <c r="CV57" s="750">
        <f t="shared" si="54"/>
        <v>1.4999999999999999e-002</v>
      </c>
      <c r="CW57" s="750">
        <f t="shared" si="54"/>
        <v>1.e-002</v>
      </c>
      <c r="CX57" s="750">
        <f t="shared" si="54"/>
        <v>1.e-002</v>
      </c>
      <c r="CY57" s="750">
        <f t="shared" si="54"/>
        <v>1.e-002</v>
      </c>
      <c r="CZ57" s="750">
        <f t="shared" si="54"/>
        <v>4.4999999999999998e-002</v>
      </c>
      <c r="DA57" s="750">
        <f t="shared" si="54"/>
        <v>2.1000000000000001e-002</v>
      </c>
      <c r="DC57" s="749" t="s">
        <v>2234</v>
      </c>
      <c r="DD57" s="750">
        <f t="shared" si="55"/>
        <v>0.31034482758620702</v>
      </c>
      <c r="DE57" s="750">
        <f t="shared" si="55"/>
        <v>0.31034482758620702</v>
      </c>
      <c r="DF57" s="750">
        <f t="shared" si="55"/>
        <v>0.31034482758620702</v>
      </c>
      <c r="DG57" s="750">
        <f t="shared" si="55"/>
        <v>0.33333333333333298</v>
      </c>
      <c r="DH57" s="750">
        <f t="shared" si="55"/>
        <v>0.328125</v>
      </c>
      <c r="DI57" s="750">
        <f t="shared" si="55"/>
        <v>0.328125</v>
      </c>
      <c r="DJ57" s="750">
        <f t="shared" si="55"/>
        <v>0.35849056603773599</v>
      </c>
      <c r="DK57" s="750">
        <f t="shared" si="55"/>
        <v>0.31818181818181801</v>
      </c>
      <c r="DL57" s="750">
        <f t="shared" si="55"/>
        <v>0.31818181818181801</v>
      </c>
      <c r="DM57" s="750">
        <f t="shared" si="55"/>
        <v>0.37704918032786899</v>
      </c>
      <c r="DN57" s="750">
        <f t="shared" si="55"/>
        <v>0.30188679245283001</v>
      </c>
      <c r="DO57" s="750">
        <f t="shared" si="55"/>
        <v>0.30188679245283001</v>
      </c>
      <c r="DP57" s="750">
        <f t="shared" si="55"/>
        <v>0.35199999999999998</v>
      </c>
      <c r="DQ57" s="750">
        <f t="shared" si="55"/>
        <v>0.33333333333333298</v>
      </c>
      <c r="DR57" s="750">
        <f t="shared" si="55"/>
        <v>0.33333333333333298</v>
      </c>
      <c r="DS57" s="750">
        <f t="shared" si="55"/>
        <v>0.33333333333333298</v>
      </c>
      <c r="DT57" s="750">
        <f t="shared" si="55"/>
        <v>0.34090909090909099</v>
      </c>
      <c r="DU57" s="750">
        <f t="shared" si="55"/>
        <v>0.34090909090909099</v>
      </c>
      <c r="DV57" s="750">
        <f t="shared" si="55"/>
        <v>0.34482758620689702</v>
      </c>
      <c r="DW57" s="750">
        <f t="shared" si="55"/>
        <v>0.34482758620689702</v>
      </c>
      <c r="DX57" s="750">
        <f t="shared" si="55"/>
        <v>0.34482758620689702</v>
      </c>
      <c r="DY57" s="750">
        <f t="shared" si="55"/>
        <v>0.31034482758620702</v>
      </c>
      <c r="DZ57" s="750">
        <f t="shared" si="55"/>
        <v>0.328125</v>
      </c>
    </row>
    <row r="58" spans="80:130" ht="24">
      <c r="CB58" s="749">
        <v>12</v>
      </c>
      <c r="CC58" s="749">
        <v>15</v>
      </c>
      <c r="CD58" s="749" t="str">
        <f t="shared" si="1"/>
        <v>処遇加算Ⅱ特定加算なしベア加算なしから新加算Ⅴ（11）</v>
      </c>
      <c r="CE58" s="750">
        <f t="shared" ref="CE58:DA58" si="56">BD17-AD$14</f>
        <v>2.1000000000000001e-002</v>
      </c>
      <c r="CF58" s="750">
        <f t="shared" si="56"/>
        <v>2.1000000000000001e-002</v>
      </c>
      <c r="CG58" s="750">
        <f t="shared" si="56"/>
        <v>2.1000000000000001e-002</v>
      </c>
      <c r="CH58" s="750">
        <f t="shared" si="56"/>
        <v>1.e-002</v>
      </c>
      <c r="CI58" s="750">
        <f t="shared" si="56"/>
        <v>1.e-002</v>
      </c>
      <c r="CJ58" s="750">
        <f t="shared" si="56"/>
        <v>1.e-002</v>
      </c>
      <c r="CK58" s="750">
        <f t="shared" si="56"/>
        <v>8.9999999999999941e-003</v>
      </c>
      <c r="CL58" s="750">
        <f t="shared" si="56"/>
        <v>1.2999999999999999e-002</v>
      </c>
      <c r="CM58" s="750">
        <f t="shared" si="56"/>
        <v>1.2999999999999999e-002</v>
      </c>
      <c r="CN58" s="750">
        <f t="shared" si="56"/>
        <v>2.3e-002</v>
      </c>
      <c r="CO58" s="750">
        <f t="shared" si="56"/>
        <v>1.4999999999999999e-002</v>
      </c>
      <c r="CP58" s="750">
        <f t="shared" si="56"/>
        <v>1.4999999999999999e-002</v>
      </c>
      <c r="CQ58" s="750">
        <f t="shared" si="56"/>
        <v>2.1000000000000001e-002</v>
      </c>
      <c r="CR58" s="750">
        <f t="shared" si="56"/>
        <v>1.4e-002</v>
      </c>
      <c r="CS58" s="750">
        <f t="shared" si="56"/>
        <v>1.4e-002</v>
      </c>
      <c r="CT58" s="750">
        <f t="shared" si="56"/>
        <v>1.4e-002</v>
      </c>
      <c r="CU58" s="750">
        <f t="shared" si="56"/>
        <v>7.0000000000000001e-003</v>
      </c>
      <c r="CV58" s="750">
        <f t="shared" si="56"/>
        <v>7.0000000000000001e-003</v>
      </c>
      <c r="CW58" s="750">
        <f t="shared" si="56"/>
        <v>5.0000000000000001e-003</v>
      </c>
      <c r="CX58" s="750">
        <f t="shared" si="56"/>
        <v>5.0000000000000001e-003</v>
      </c>
      <c r="CY58" s="750">
        <f t="shared" si="56"/>
        <v>5.0000000000000001e-003</v>
      </c>
      <c r="CZ58" s="750">
        <f t="shared" si="56"/>
        <v>2.1000000000000001e-002</v>
      </c>
      <c r="DA58" s="750">
        <f t="shared" si="56"/>
        <v>1.e-002</v>
      </c>
      <c r="DC58" s="749" t="s">
        <v>396</v>
      </c>
      <c r="DD58" s="750">
        <f t="shared" ref="DD58:DZ58" si="57">CE58/BD17</f>
        <v>0.173553719008264</v>
      </c>
      <c r="DE58" s="750">
        <f t="shared" si="57"/>
        <v>0.173553719008264</v>
      </c>
      <c r="DF58" s="750">
        <f t="shared" si="57"/>
        <v>0.173553719008264</v>
      </c>
      <c r="DG58" s="750">
        <f t="shared" si="57"/>
        <v>0.19230769230769201</v>
      </c>
      <c r="DH58" s="750">
        <f t="shared" si="57"/>
        <v>0.18867924528301899</v>
      </c>
      <c r="DI58" s="750">
        <f t="shared" si="57"/>
        <v>0.18867924528301899</v>
      </c>
      <c r="DJ58" s="750">
        <f t="shared" si="57"/>
        <v>0.209302325581395</v>
      </c>
      <c r="DK58" s="750">
        <f t="shared" si="57"/>
        <v>0.17808219178082199</v>
      </c>
      <c r="DL58" s="750">
        <f t="shared" si="57"/>
        <v>0.17808219178082199</v>
      </c>
      <c r="DM58" s="750">
        <f t="shared" si="57"/>
        <v>0.23232323232323199</v>
      </c>
      <c r="DN58" s="750">
        <f t="shared" si="57"/>
        <v>0.16853932584269701</v>
      </c>
      <c r="DO58" s="750">
        <f t="shared" si="57"/>
        <v>0.16853932584269701</v>
      </c>
      <c r="DP58" s="750">
        <f t="shared" si="57"/>
        <v>0.20588235294117599</v>
      </c>
      <c r="DQ58" s="750">
        <f t="shared" si="57"/>
        <v>0.18918918918918901</v>
      </c>
      <c r="DR58" s="750">
        <f t="shared" si="57"/>
        <v>0.18918918918918901</v>
      </c>
      <c r="DS58" s="750">
        <f t="shared" si="57"/>
        <v>0.18918918918918901</v>
      </c>
      <c r="DT58" s="750">
        <f t="shared" si="57"/>
        <v>0.194444444444444</v>
      </c>
      <c r="DU58" s="750">
        <f t="shared" si="57"/>
        <v>0.194444444444444</v>
      </c>
      <c r="DV58" s="750">
        <f t="shared" si="57"/>
        <v>0.20833333333333301</v>
      </c>
      <c r="DW58" s="750">
        <f t="shared" si="57"/>
        <v>0.20833333333333301</v>
      </c>
      <c r="DX58" s="750">
        <f t="shared" si="57"/>
        <v>0.20833333333333301</v>
      </c>
      <c r="DY58" s="750">
        <f t="shared" si="57"/>
        <v>0.173553719008264</v>
      </c>
      <c r="DZ58" s="750">
        <f t="shared" si="57"/>
        <v>0.18867924528301899</v>
      </c>
    </row>
    <row r="59" spans="80:130">
      <c r="CB59" s="749">
        <v>13</v>
      </c>
      <c r="CC59" s="749">
        <v>1</v>
      </c>
      <c r="CD59" s="749" t="str">
        <f t="shared" si="1"/>
        <v>処遇加算Ⅲ特定加算Ⅰベア加算から新加算Ⅰ</v>
      </c>
      <c r="CE59" s="750">
        <f t="shared" ref="CE59:DA62" si="58">BD3-AD$15</f>
        <v>0.10299999999999999</v>
      </c>
      <c r="CF59" s="750">
        <f t="shared" si="58"/>
        <v>0.10299999999999999</v>
      </c>
      <c r="CG59" s="750">
        <f t="shared" si="58"/>
        <v>0.10299999999999999</v>
      </c>
      <c r="CH59" s="750">
        <f t="shared" si="58"/>
        <v>4.4999999999999998e-002</v>
      </c>
      <c r="CI59" s="750">
        <f t="shared" si="58"/>
        <v>4.5999999999999999e-002</v>
      </c>
      <c r="CJ59" s="750">
        <f t="shared" si="58"/>
        <v>4.5999999999999999e-002</v>
      </c>
      <c r="CK59" s="750">
        <f t="shared" si="58"/>
        <v>3.6999999999999998e-002</v>
      </c>
      <c r="CL59" s="750">
        <f t="shared" si="58"/>
        <v>6.2e-002</v>
      </c>
      <c r="CM59" s="750">
        <f t="shared" si="58"/>
        <v>6.2e-002</v>
      </c>
      <c r="CN59" s="750">
        <f t="shared" si="58"/>
        <v>8.5000000000000006e-002</v>
      </c>
      <c r="CO59" s="750">
        <f t="shared" si="58"/>
        <v>7.5999999999999998e-002</v>
      </c>
      <c r="CP59" s="750">
        <f t="shared" si="58"/>
        <v>7.5999999999999998e-002</v>
      </c>
      <c r="CQ59" s="750">
        <f t="shared" si="58"/>
        <v>8.6999999999999994e-002</v>
      </c>
      <c r="CR59" s="750">
        <f t="shared" si="58"/>
        <v>6.4000000000000001e-002</v>
      </c>
      <c r="CS59" s="750">
        <f t="shared" si="58"/>
        <v>6.4000000000000001e-002</v>
      </c>
      <c r="CT59" s="750">
        <f t="shared" si="58"/>
        <v>6.4000000000000001e-002</v>
      </c>
      <c r="CU59" s="750">
        <f t="shared" si="58"/>
        <v>3.e-002</v>
      </c>
      <c r="CV59" s="750">
        <f t="shared" si="58"/>
        <v>3.e-002</v>
      </c>
      <c r="CW59" s="750">
        <f t="shared" si="58"/>
        <v>2.1000000000000001e-002</v>
      </c>
      <c r="CX59" s="750">
        <f t="shared" si="58"/>
        <v>2.1000000000000001e-002</v>
      </c>
      <c r="CY59" s="750">
        <f t="shared" si="58"/>
        <v>2.1000000000000001e-002</v>
      </c>
      <c r="CZ59" s="750">
        <f t="shared" si="58"/>
        <v>0.10299999999999999</v>
      </c>
      <c r="DA59" s="750">
        <f t="shared" si="58"/>
        <v>4.5999999999999999e-002</v>
      </c>
      <c r="DC59" s="749" t="s">
        <v>359</v>
      </c>
      <c r="DD59" s="750">
        <f t="shared" ref="DD59:DZ62" si="59">CE59/BD3</f>
        <v>0.420408163265306</v>
      </c>
      <c r="DE59" s="750">
        <f t="shared" si="59"/>
        <v>0.420408163265306</v>
      </c>
      <c r="DF59" s="750">
        <f t="shared" si="59"/>
        <v>0.420408163265306</v>
      </c>
      <c r="DG59" s="750">
        <f t="shared" si="59"/>
        <v>0.45</v>
      </c>
      <c r="DH59" s="750">
        <f t="shared" si="59"/>
        <v>0.5</v>
      </c>
      <c r="DI59" s="750">
        <f t="shared" si="59"/>
        <v>0.5</v>
      </c>
      <c r="DJ59" s="750">
        <f t="shared" si="59"/>
        <v>0.43023255813953498</v>
      </c>
      <c r="DK59" s="750">
        <f t="shared" si="59"/>
        <v>0.484375</v>
      </c>
      <c r="DL59" s="750">
        <f t="shared" si="59"/>
        <v>0.484375</v>
      </c>
      <c r="DM59" s="750">
        <f t="shared" si="59"/>
        <v>0.46961325966850798</v>
      </c>
      <c r="DN59" s="750">
        <f t="shared" si="59"/>
        <v>0.51006711409395999</v>
      </c>
      <c r="DO59" s="750">
        <f t="shared" si="59"/>
        <v>0.51006711409395999</v>
      </c>
      <c r="DP59" s="750">
        <f t="shared" si="59"/>
        <v>0.467741935483871</v>
      </c>
      <c r="DQ59" s="750">
        <f t="shared" si="59"/>
        <v>0.45714285714285702</v>
      </c>
      <c r="DR59" s="750">
        <f t="shared" si="59"/>
        <v>0.45714285714285702</v>
      </c>
      <c r="DS59" s="750">
        <f t="shared" si="59"/>
        <v>0.45714285714285702</v>
      </c>
      <c r="DT59" s="750">
        <f t="shared" si="59"/>
        <v>0.4</v>
      </c>
      <c r="DU59" s="750">
        <f t="shared" si="59"/>
        <v>0.4</v>
      </c>
      <c r="DV59" s="750">
        <f t="shared" si="59"/>
        <v>0.41176470588235298</v>
      </c>
      <c r="DW59" s="750">
        <f t="shared" si="59"/>
        <v>0.41176470588235298</v>
      </c>
      <c r="DX59" s="750">
        <f t="shared" si="59"/>
        <v>0.41176470588235298</v>
      </c>
      <c r="DY59" s="750">
        <f t="shared" si="59"/>
        <v>0.420408163265306</v>
      </c>
      <c r="DZ59" s="750">
        <f t="shared" si="59"/>
        <v>0.5</v>
      </c>
    </row>
    <row r="60" spans="80:130">
      <c r="CB60" s="749">
        <v>13</v>
      </c>
      <c r="CC60" s="749">
        <v>2</v>
      </c>
      <c r="CD60" s="749" t="str">
        <f t="shared" si="1"/>
        <v>処遇加算Ⅲ特定加算Ⅰベア加算から新加算Ⅱ</v>
      </c>
      <c r="CE60" s="750">
        <f t="shared" si="58"/>
        <v>8.2000000000000003e-002</v>
      </c>
      <c r="CF60" s="750">
        <f t="shared" si="58"/>
        <v>8.2000000000000003e-002</v>
      </c>
      <c r="CG60" s="750">
        <f t="shared" si="58"/>
        <v>8.2000000000000003e-002</v>
      </c>
      <c r="CH60" s="750">
        <f t="shared" si="58"/>
        <v>3.9e-002</v>
      </c>
      <c r="CI60" s="750">
        <f t="shared" si="58"/>
        <v>4.3999999999999997e-002</v>
      </c>
      <c r="CJ60" s="750">
        <f t="shared" si="58"/>
        <v>4.3999999999999997e-002</v>
      </c>
      <c r="CK60" s="750">
        <f t="shared" si="58"/>
        <v>3.4000000000000002e-002</v>
      </c>
      <c r="CL60" s="750">
        <f t="shared" si="58"/>
        <v>5.6000000000000001e-002</v>
      </c>
      <c r="CM60" s="750">
        <f t="shared" si="58"/>
        <v>5.6000000000000001e-002</v>
      </c>
      <c r="CN60" s="750">
        <f t="shared" si="58"/>
        <v>7.8e-002</v>
      </c>
      <c r="CO60" s="750">
        <f t="shared" si="58"/>
        <v>7.2999999999999995e-002</v>
      </c>
      <c r="CP60" s="750">
        <f t="shared" si="58"/>
        <v>7.2999999999999995e-002</v>
      </c>
      <c r="CQ60" s="750">
        <f t="shared" si="58"/>
        <v>7.9000000000000001e-002</v>
      </c>
      <c r="CR60" s="750">
        <f t="shared" si="58"/>
        <v>6.e-002</v>
      </c>
      <c r="CS60" s="750">
        <f t="shared" si="58"/>
        <v>6.e-002</v>
      </c>
      <c r="CT60" s="750">
        <f t="shared" si="58"/>
        <v>6.e-002</v>
      </c>
      <c r="CU60" s="750">
        <f t="shared" si="58"/>
        <v>2.5999999999999999e-002</v>
      </c>
      <c r="CV60" s="750">
        <f t="shared" si="58"/>
        <v>2.5999999999999999e-002</v>
      </c>
      <c r="CW60" s="750">
        <f t="shared" si="58"/>
        <v>1.7000000000000001e-002</v>
      </c>
      <c r="CX60" s="750">
        <f t="shared" si="58"/>
        <v>1.7000000000000001e-002</v>
      </c>
      <c r="CY60" s="750">
        <f t="shared" si="58"/>
        <v>1.7000000000000001e-002</v>
      </c>
      <c r="CZ60" s="750">
        <f t="shared" si="58"/>
        <v>8.2000000000000003e-002</v>
      </c>
      <c r="DA60" s="750">
        <f t="shared" si="58"/>
        <v>4.3999999999999997e-002</v>
      </c>
      <c r="DC60" s="749" t="s">
        <v>2235</v>
      </c>
      <c r="DD60" s="750">
        <f t="shared" si="59"/>
        <v>0.3660714285714286</v>
      </c>
      <c r="DE60" s="750">
        <f t="shared" si="59"/>
        <v>0.36607142857142899</v>
      </c>
      <c r="DF60" s="750">
        <f t="shared" si="59"/>
        <v>0.36607142857142899</v>
      </c>
      <c r="DG60" s="750">
        <f t="shared" si="59"/>
        <v>0.41489361702127697</v>
      </c>
      <c r="DH60" s="750">
        <f t="shared" si="59"/>
        <v>0.48888888888888898</v>
      </c>
      <c r="DI60" s="750">
        <f t="shared" si="59"/>
        <v>0.48888888888888898</v>
      </c>
      <c r="DJ60" s="750">
        <f t="shared" si="59"/>
        <v>0.40963855421686701</v>
      </c>
      <c r="DK60" s="750">
        <f t="shared" si="59"/>
        <v>0.45901639344262302</v>
      </c>
      <c r="DL60" s="750">
        <f t="shared" si="59"/>
        <v>0.45901639344262302</v>
      </c>
      <c r="DM60" s="750">
        <f t="shared" si="59"/>
        <v>0.44827586206896602</v>
      </c>
      <c r="DN60" s="750">
        <f t="shared" si="59"/>
        <v>0.5</v>
      </c>
      <c r="DO60" s="750">
        <f t="shared" si="59"/>
        <v>0.5</v>
      </c>
      <c r="DP60" s="750">
        <f t="shared" si="59"/>
        <v>0.44382022471910099</v>
      </c>
      <c r="DQ60" s="750">
        <f t="shared" si="59"/>
        <v>0.441176470588235</v>
      </c>
      <c r="DR60" s="750">
        <f t="shared" si="59"/>
        <v>0.441176470588235</v>
      </c>
      <c r="DS60" s="750">
        <f t="shared" si="59"/>
        <v>0.441176470588235</v>
      </c>
      <c r="DT60" s="750">
        <f t="shared" si="59"/>
        <v>0.36619718309859201</v>
      </c>
      <c r="DU60" s="750">
        <f t="shared" si="59"/>
        <v>0.36619718309859201</v>
      </c>
      <c r="DV60" s="750">
        <f t="shared" si="59"/>
        <v>0.36170212765957399</v>
      </c>
      <c r="DW60" s="750">
        <f t="shared" si="59"/>
        <v>0.36170212765957399</v>
      </c>
      <c r="DX60" s="750">
        <f t="shared" si="59"/>
        <v>0.36170212765957399</v>
      </c>
      <c r="DY60" s="750">
        <f t="shared" si="59"/>
        <v>0.36607142857142899</v>
      </c>
      <c r="DZ60" s="750">
        <f t="shared" si="59"/>
        <v>0.48888888888888898</v>
      </c>
    </row>
    <row r="61" spans="80:130">
      <c r="CB61" s="749">
        <v>13</v>
      </c>
      <c r="CC61" s="749">
        <v>3</v>
      </c>
      <c r="CD61" s="749" t="str">
        <f t="shared" si="1"/>
        <v>処遇加算Ⅲ特定加算Ⅰベア加算から新加算Ⅲ</v>
      </c>
      <c r="CE61" s="750">
        <f t="shared" si="58"/>
        <v>4.e-002</v>
      </c>
      <c r="CF61" s="750">
        <f t="shared" si="58"/>
        <v>4.e-002</v>
      </c>
      <c r="CG61" s="750">
        <f t="shared" si="58"/>
        <v>4.e-002</v>
      </c>
      <c r="CH61" s="750">
        <f t="shared" si="58"/>
        <v>2.4e-002</v>
      </c>
      <c r="CI61" s="750">
        <f t="shared" si="58"/>
        <v>3.4000000000000002e-002</v>
      </c>
      <c r="CJ61" s="750">
        <f t="shared" si="58"/>
        <v>3.4000000000000002e-002</v>
      </c>
      <c r="CK61" s="750">
        <f t="shared" si="58"/>
        <v>1.7000000000000001e-002</v>
      </c>
      <c r="CL61" s="750">
        <f t="shared" si="58"/>
        <v>4.3999999999999997e-002</v>
      </c>
      <c r="CM61" s="750">
        <f t="shared" si="58"/>
        <v>4.3999999999999997e-002</v>
      </c>
      <c r="CN61" s="750">
        <f t="shared" si="58"/>
        <v>5.3999999999999999e-002</v>
      </c>
      <c r="CO61" s="750">
        <f t="shared" si="58"/>
        <v>6.0999999999999999e-002</v>
      </c>
      <c r="CP61" s="750">
        <f t="shared" si="58"/>
        <v>6.0999999999999999e-002</v>
      </c>
      <c r="CQ61" s="750">
        <f t="shared" si="58"/>
        <v>5.6000000000000001e-002</v>
      </c>
      <c r="CR61" s="750">
        <f t="shared" si="58"/>
        <v>3.6999999999999998e-002</v>
      </c>
      <c r="CS61" s="750">
        <f t="shared" si="58"/>
        <v>3.6999999999999998e-002</v>
      </c>
      <c r="CT61" s="750">
        <f t="shared" si="58"/>
        <v>3.6999999999999998e-002</v>
      </c>
      <c r="CU61" s="750">
        <f t="shared" si="58"/>
        <v>8.9999999999999993e-003</v>
      </c>
      <c r="CV61" s="750">
        <f t="shared" si="58"/>
        <v>8.9999999999999993e-003</v>
      </c>
      <c r="CW61" s="750">
        <f t="shared" si="58"/>
        <v>6.0000000000000001e-003</v>
      </c>
      <c r="CX61" s="750">
        <f t="shared" si="58"/>
        <v>6.0000000000000001e-003</v>
      </c>
      <c r="CY61" s="750">
        <f t="shared" si="58"/>
        <v>6.0000000000000001e-003</v>
      </c>
      <c r="CZ61" s="750">
        <f t="shared" si="58"/>
        <v>4.e-002</v>
      </c>
      <c r="DA61" s="750">
        <f t="shared" si="58"/>
        <v>3.4000000000000002e-002</v>
      </c>
      <c r="DC61" s="749" t="s">
        <v>2237</v>
      </c>
      <c r="DD61" s="750">
        <f t="shared" si="59"/>
        <v>0.21978021978022</v>
      </c>
      <c r="DE61" s="750">
        <f t="shared" si="59"/>
        <v>0.21978021978022</v>
      </c>
      <c r="DF61" s="750">
        <f t="shared" si="59"/>
        <v>0.21978021978022</v>
      </c>
      <c r="DG61" s="750">
        <f t="shared" si="59"/>
        <v>0.30379746835443</v>
      </c>
      <c r="DH61" s="750">
        <f t="shared" si="59"/>
        <v>0.42499999999999999</v>
      </c>
      <c r="DI61" s="750">
        <f t="shared" si="59"/>
        <v>0.42499999999999999</v>
      </c>
      <c r="DJ61" s="750">
        <f t="shared" si="59"/>
        <v>0.25757575757575801</v>
      </c>
      <c r="DK61" s="750">
        <f t="shared" si="59"/>
        <v>0.4</v>
      </c>
      <c r="DL61" s="750">
        <f t="shared" si="59"/>
        <v>0.4</v>
      </c>
      <c r="DM61" s="750">
        <f t="shared" si="59"/>
        <v>0.36</v>
      </c>
      <c r="DN61" s="750">
        <f t="shared" si="59"/>
        <v>0.45522388059701502</v>
      </c>
      <c r="DO61" s="750">
        <f t="shared" si="59"/>
        <v>0.45522388059701502</v>
      </c>
      <c r="DP61" s="750">
        <f t="shared" si="59"/>
        <v>0.36129032258064497</v>
      </c>
      <c r="DQ61" s="750">
        <f t="shared" si="59"/>
        <v>0.32743362831858402</v>
      </c>
      <c r="DR61" s="750">
        <f t="shared" si="59"/>
        <v>0.32743362831858402</v>
      </c>
      <c r="DS61" s="750">
        <f t="shared" si="59"/>
        <v>0.32743362831858402</v>
      </c>
      <c r="DT61" s="750">
        <f t="shared" si="59"/>
        <v>0.16666666666666699</v>
      </c>
      <c r="DU61" s="750">
        <f t="shared" si="59"/>
        <v>0.16666666666666699</v>
      </c>
      <c r="DV61" s="750">
        <f t="shared" si="59"/>
        <v>0.16666666666666699</v>
      </c>
      <c r="DW61" s="750">
        <f t="shared" si="59"/>
        <v>0.16666666666666699</v>
      </c>
      <c r="DX61" s="750">
        <f t="shared" si="59"/>
        <v>0.16666666666666699</v>
      </c>
      <c r="DY61" s="750">
        <f t="shared" si="59"/>
        <v>0.21978021978022</v>
      </c>
      <c r="DZ61" s="750">
        <f t="shared" si="59"/>
        <v>0.42499999999999999</v>
      </c>
    </row>
    <row r="62" spans="80:130">
      <c r="CB62" s="749">
        <v>13</v>
      </c>
      <c r="CC62" s="749">
        <v>4</v>
      </c>
      <c r="CD62" s="749" t="str">
        <f t="shared" si="1"/>
        <v>処遇加算Ⅲ特定加算Ⅰベア加算から新加算Ⅳ</v>
      </c>
      <c r="CE62" s="750">
        <f t="shared" si="58"/>
        <v>3.0000000000000001e-003</v>
      </c>
      <c r="CF62" s="750">
        <f t="shared" si="58"/>
        <v>3.0000000000000027e-003</v>
      </c>
      <c r="CG62" s="750">
        <f t="shared" si="58"/>
        <v>3.0000000000000027e-003</v>
      </c>
      <c r="CH62" s="750">
        <f t="shared" si="58"/>
        <v>8.0000000000000002e-003</v>
      </c>
      <c r="CI62" s="750">
        <f t="shared" si="58"/>
        <v>1.7999999999999999e-002</v>
      </c>
      <c r="CJ62" s="750">
        <f t="shared" si="58"/>
        <v>1.7999999999999999e-002</v>
      </c>
      <c r="CK62" s="750">
        <f t="shared" si="58"/>
        <v>4.0000000000000001e-003</v>
      </c>
      <c r="CL62" s="750">
        <f t="shared" si="58"/>
        <v>2.1999999999999999e-002</v>
      </c>
      <c r="CM62" s="750">
        <f t="shared" si="58"/>
        <v>2.1999999999999999e-002</v>
      </c>
      <c r="CN62" s="750">
        <f t="shared" si="58"/>
        <v>2.5999999999999999e-002</v>
      </c>
      <c r="CO62" s="750">
        <f t="shared" si="58"/>
        <v>3.3000000000000002e-002</v>
      </c>
      <c r="CP62" s="750">
        <f t="shared" si="58"/>
        <v>3.3000000000000002e-002</v>
      </c>
      <c r="CQ62" s="750">
        <f t="shared" si="58"/>
        <v>2.5999999999999999e-002</v>
      </c>
      <c r="CR62" s="750">
        <f t="shared" si="58"/>
        <v>1.4e-002</v>
      </c>
      <c r="CS62" s="750">
        <f t="shared" si="58"/>
        <v>1.4e-002</v>
      </c>
      <c r="CT62" s="750">
        <f t="shared" si="58"/>
        <v>1.4e-002</v>
      </c>
      <c r="CU62" s="750">
        <f t="shared" si="58"/>
        <v>-1.e-003</v>
      </c>
      <c r="CV62" s="750">
        <f t="shared" si="58"/>
        <v>-1.e-003</v>
      </c>
      <c r="CW62" s="750">
        <f t="shared" si="58"/>
        <v>-9.9999999999999699e-004</v>
      </c>
      <c r="CX62" s="750">
        <f t="shared" si="58"/>
        <v>-9.9999999999999699e-004</v>
      </c>
      <c r="CY62" s="750">
        <f t="shared" si="58"/>
        <v>-9.9999999999999699e-004</v>
      </c>
      <c r="CZ62" s="750">
        <f t="shared" si="58"/>
        <v>3.0000000000000027e-003</v>
      </c>
      <c r="DA62" s="750">
        <f t="shared" si="58"/>
        <v>1.7999999999999999e-002</v>
      </c>
      <c r="DC62" s="749" t="s">
        <v>2236</v>
      </c>
      <c r="DD62" s="750">
        <f t="shared" si="59"/>
        <v>2.06896551724138e-002</v>
      </c>
      <c r="DE62" s="750">
        <f t="shared" si="59"/>
        <v>2.0689655172413814e-002</v>
      </c>
      <c r="DF62" s="750">
        <f t="shared" si="59"/>
        <v>2.0689655172413814e-002</v>
      </c>
      <c r="DG62" s="750">
        <f t="shared" si="59"/>
        <v>0.126984126984127</v>
      </c>
      <c r="DH62" s="750">
        <f t="shared" si="59"/>
        <v>0.28125</v>
      </c>
      <c r="DI62" s="750">
        <f t="shared" si="59"/>
        <v>0.28125</v>
      </c>
      <c r="DJ62" s="750">
        <f t="shared" si="59"/>
        <v>7.5471698113207544e-002</v>
      </c>
      <c r="DK62" s="750">
        <f t="shared" si="59"/>
        <v>0.25</v>
      </c>
      <c r="DL62" s="750">
        <f t="shared" si="59"/>
        <v>0.25</v>
      </c>
      <c r="DM62" s="750">
        <f t="shared" si="59"/>
        <v>0.213114754098361</v>
      </c>
      <c r="DN62" s="750">
        <f t="shared" si="59"/>
        <v>0.31132075471698101</v>
      </c>
      <c r="DO62" s="750">
        <f t="shared" si="59"/>
        <v>0.31132075471698101</v>
      </c>
      <c r="DP62" s="750">
        <f t="shared" si="59"/>
        <v>0.20799999999999999</v>
      </c>
      <c r="DQ62" s="750">
        <f t="shared" si="59"/>
        <v>0.15555555555555556</v>
      </c>
      <c r="DR62" s="750">
        <f t="shared" si="59"/>
        <v>0.15555555555555556</v>
      </c>
      <c r="DS62" s="750">
        <f t="shared" si="59"/>
        <v>0.15555555555555556</v>
      </c>
      <c r="DT62" s="750">
        <f t="shared" si="59"/>
        <v>-2.27272727272727e-002</v>
      </c>
      <c r="DU62" s="750">
        <f t="shared" si="59"/>
        <v>-2.27272727272727e-002</v>
      </c>
      <c r="DV62" s="750">
        <f t="shared" si="59"/>
        <v>-3.4482758620689599e-002</v>
      </c>
      <c r="DW62" s="750">
        <f t="shared" si="59"/>
        <v>-3.4482758620689599e-002</v>
      </c>
      <c r="DX62" s="750">
        <f t="shared" si="59"/>
        <v>-3.4482758620689599e-002</v>
      </c>
      <c r="DY62" s="750">
        <f t="shared" si="59"/>
        <v>2.0689655172413814e-002</v>
      </c>
      <c r="DZ62" s="750">
        <f t="shared" si="59"/>
        <v>0.28125</v>
      </c>
    </row>
    <row r="63" spans="80:130">
      <c r="CB63" s="749">
        <v>13</v>
      </c>
      <c r="CC63" s="749">
        <v>11</v>
      </c>
      <c r="CD63" s="749" t="str">
        <f t="shared" si="1"/>
        <v>処遇加算Ⅲ特定加算Ⅰベア加算から新加算Ⅴ（７）</v>
      </c>
      <c r="CE63" s="750">
        <f t="shared" ref="CE63:DA63" si="60">BD13-AD$15</f>
        <v>2.1000000000000001e-002</v>
      </c>
      <c r="CF63" s="750">
        <f t="shared" si="60"/>
        <v>2.1000000000000001e-002</v>
      </c>
      <c r="CG63" s="750">
        <f t="shared" si="60"/>
        <v>2.1000000000000001e-002</v>
      </c>
      <c r="CH63" s="750">
        <f t="shared" si="60"/>
        <v>1.e-002</v>
      </c>
      <c r="CI63" s="750">
        <f t="shared" si="60"/>
        <v>1.e-002</v>
      </c>
      <c r="CJ63" s="750">
        <f t="shared" si="60"/>
        <v>1.e-002</v>
      </c>
      <c r="CK63" s="750">
        <f t="shared" si="60"/>
        <v>9.0000000000000011e-003</v>
      </c>
      <c r="CL63" s="750">
        <f t="shared" si="60"/>
        <v>1.2999999999999999e-002</v>
      </c>
      <c r="CM63" s="750">
        <f t="shared" si="60"/>
        <v>1.2999999999999999e-002</v>
      </c>
      <c r="CN63" s="750">
        <f t="shared" si="60"/>
        <v>2.3e-002</v>
      </c>
      <c r="CO63" s="750">
        <f t="shared" si="60"/>
        <v>1.4999999999999999e-002</v>
      </c>
      <c r="CP63" s="750">
        <f t="shared" si="60"/>
        <v>1.4999999999999999e-002</v>
      </c>
      <c r="CQ63" s="750">
        <f t="shared" si="60"/>
        <v>2.1000000000000001e-002</v>
      </c>
      <c r="CR63" s="750">
        <f t="shared" si="60"/>
        <v>1.4e-002</v>
      </c>
      <c r="CS63" s="750">
        <f t="shared" si="60"/>
        <v>1.4e-002</v>
      </c>
      <c r="CT63" s="750">
        <f t="shared" si="60"/>
        <v>1.4e-002</v>
      </c>
      <c r="CU63" s="750">
        <f t="shared" si="60"/>
        <v>7.0000000000000001e-003</v>
      </c>
      <c r="CV63" s="750">
        <f t="shared" si="60"/>
        <v>7.0000000000000001e-003</v>
      </c>
      <c r="CW63" s="750">
        <f t="shared" si="60"/>
        <v>5.0000000000000001e-003</v>
      </c>
      <c r="CX63" s="750">
        <f t="shared" si="60"/>
        <v>5.0000000000000001e-003</v>
      </c>
      <c r="CY63" s="750">
        <f t="shared" si="60"/>
        <v>5.0000000000000001e-003</v>
      </c>
      <c r="CZ63" s="750">
        <f t="shared" si="60"/>
        <v>2.1000000000000001e-002</v>
      </c>
      <c r="DA63" s="750">
        <f t="shared" si="60"/>
        <v>1.e-002</v>
      </c>
      <c r="DC63" s="749" t="s">
        <v>32</v>
      </c>
      <c r="DD63" s="750">
        <f t="shared" ref="DD63:DZ63" si="61">CE63/BD13</f>
        <v>0.128834355828221</v>
      </c>
      <c r="DE63" s="750">
        <f t="shared" si="61"/>
        <v>0.128834355828221</v>
      </c>
      <c r="DF63" s="750">
        <f t="shared" si="61"/>
        <v>0.128834355828221</v>
      </c>
      <c r="DG63" s="750">
        <f t="shared" si="61"/>
        <v>0.15384615384615399</v>
      </c>
      <c r="DH63" s="750">
        <f t="shared" si="61"/>
        <v>0.17857142857142899</v>
      </c>
      <c r="DI63" s="750">
        <f t="shared" si="61"/>
        <v>0.17857142857142899</v>
      </c>
      <c r="DJ63" s="750">
        <f t="shared" si="61"/>
        <v>0.15517241379310345</v>
      </c>
      <c r="DK63" s="750">
        <f t="shared" si="61"/>
        <v>0.164556962025316</v>
      </c>
      <c r="DL63" s="750">
        <f t="shared" si="61"/>
        <v>0.164556962025316</v>
      </c>
      <c r="DM63" s="750">
        <f t="shared" si="61"/>
        <v>0.19327731092437</v>
      </c>
      <c r="DN63" s="750">
        <f t="shared" si="61"/>
        <v>0.170454545454545</v>
      </c>
      <c r="DO63" s="750">
        <f t="shared" si="61"/>
        <v>0.170454545454545</v>
      </c>
      <c r="DP63" s="750">
        <f t="shared" si="61"/>
        <v>0.17499999999999999</v>
      </c>
      <c r="DQ63" s="750">
        <f t="shared" si="61"/>
        <v>0.15555555555555556</v>
      </c>
      <c r="DR63" s="750">
        <f t="shared" si="61"/>
        <v>0.15555555555555556</v>
      </c>
      <c r="DS63" s="750">
        <f t="shared" si="61"/>
        <v>0.15555555555555556</v>
      </c>
      <c r="DT63" s="750">
        <f t="shared" si="61"/>
        <v>0.134615384615385</v>
      </c>
      <c r="DU63" s="750">
        <f t="shared" si="61"/>
        <v>0.134615384615385</v>
      </c>
      <c r="DV63" s="750">
        <f t="shared" si="61"/>
        <v>0.14285714285714299</v>
      </c>
      <c r="DW63" s="750">
        <f t="shared" si="61"/>
        <v>0.14285714285714299</v>
      </c>
      <c r="DX63" s="750">
        <f t="shared" si="61"/>
        <v>0.14285714285714299</v>
      </c>
      <c r="DY63" s="750">
        <f t="shared" si="61"/>
        <v>0.128834355828221</v>
      </c>
      <c r="DZ63" s="750">
        <f t="shared" si="61"/>
        <v>0.17857142857142899</v>
      </c>
    </row>
    <row r="64" spans="80:130">
      <c r="CB64" s="749">
        <v>14</v>
      </c>
      <c r="CC64" s="749">
        <v>1</v>
      </c>
      <c r="CD64" s="749" t="str">
        <f t="shared" si="1"/>
        <v>処遇加算Ⅲ特定加算Ⅰベア加算なしから新加算Ⅰ</v>
      </c>
      <c r="CE64" s="750">
        <f t="shared" ref="CE64:DA67" si="62">BD3-AD$16</f>
        <v>0.127</v>
      </c>
      <c r="CF64" s="750">
        <f t="shared" si="62"/>
        <v>0.127</v>
      </c>
      <c r="CG64" s="750">
        <f t="shared" si="62"/>
        <v>0.127</v>
      </c>
      <c r="CH64" s="750">
        <f t="shared" si="62"/>
        <v>5.6000000000000001e-002</v>
      </c>
      <c r="CI64" s="750">
        <f t="shared" si="62"/>
        <v>5.7000000000000002e-002</v>
      </c>
      <c r="CJ64" s="750">
        <f t="shared" si="62"/>
        <v>5.7000000000000002e-002</v>
      </c>
      <c r="CK64" s="750">
        <f t="shared" si="62"/>
        <v>4.7e-002</v>
      </c>
      <c r="CL64" s="750">
        <f t="shared" si="62"/>
        <v>7.6999999999999999e-002</v>
      </c>
      <c r="CM64" s="750">
        <f t="shared" si="62"/>
        <v>7.6999999999999999e-002</v>
      </c>
      <c r="CN64" s="750">
        <f t="shared" si="62"/>
        <v>0.108</v>
      </c>
      <c r="CO64" s="750">
        <f t="shared" si="62"/>
        <v>9.2999999999999999e-002</v>
      </c>
      <c r="CP64" s="750">
        <f t="shared" si="62"/>
        <v>9.2999999999999999e-002</v>
      </c>
      <c r="CQ64" s="750">
        <f t="shared" si="62"/>
        <v>0.11</v>
      </c>
      <c r="CR64" s="750">
        <f t="shared" si="62"/>
        <v>8.e-002</v>
      </c>
      <c r="CS64" s="750">
        <f t="shared" si="62"/>
        <v>8.e-002</v>
      </c>
      <c r="CT64" s="750">
        <f t="shared" si="62"/>
        <v>8.e-002</v>
      </c>
      <c r="CU64" s="750">
        <f t="shared" si="62"/>
        <v>3.7999999999999999e-002</v>
      </c>
      <c r="CV64" s="750">
        <f t="shared" si="62"/>
        <v>3.7999999999999999e-002</v>
      </c>
      <c r="CW64" s="750">
        <f t="shared" si="62"/>
        <v>2.5999999999999999e-002</v>
      </c>
      <c r="CX64" s="750">
        <f t="shared" si="62"/>
        <v>2.5999999999999999e-002</v>
      </c>
      <c r="CY64" s="750">
        <f t="shared" si="62"/>
        <v>2.5999999999999999e-002</v>
      </c>
      <c r="CZ64" s="750">
        <f t="shared" si="62"/>
        <v>0.127</v>
      </c>
      <c r="DA64" s="750">
        <f t="shared" si="62"/>
        <v>5.7000000000000002e-002</v>
      </c>
      <c r="DC64" s="749" t="s">
        <v>958</v>
      </c>
      <c r="DD64" s="750">
        <f t="shared" ref="DD64:DZ67" si="63">CE64/BD3</f>
        <v>0.51836734693877595</v>
      </c>
      <c r="DE64" s="750">
        <f t="shared" si="63"/>
        <v>0.51836734693877595</v>
      </c>
      <c r="DF64" s="750">
        <f t="shared" si="63"/>
        <v>0.51836734693877595</v>
      </c>
      <c r="DG64" s="750">
        <f t="shared" si="63"/>
        <v>0.56000000000000005</v>
      </c>
      <c r="DH64" s="750">
        <f t="shared" si="63"/>
        <v>0.61956521739130399</v>
      </c>
      <c r="DI64" s="750">
        <f t="shared" si="63"/>
        <v>0.61956521739130399</v>
      </c>
      <c r="DJ64" s="750">
        <f t="shared" si="63"/>
        <v>0.54651162790697705</v>
      </c>
      <c r="DK64" s="750">
        <f t="shared" si="63"/>
        <v>0.6015625</v>
      </c>
      <c r="DL64" s="750">
        <f t="shared" si="63"/>
        <v>0.6015625</v>
      </c>
      <c r="DM64" s="750">
        <f t="shared" si="63"/>
        <v>0.59668508287292799</v>
      </c>
      <c r="DN64" s="750">
        <f t="shared" si="63"/>
        <v>0.62416107382550301</v>
      </c>
      <c r="DO64" s="750">
        <f t="shared" si="63"/>
        <v>0.62416107382550301</v>
      </c>
      <c r="DP64" s="750">
        <f t="shared" si="63"/>
        <v>0.59139784946236595</v>
      </c>
      <c r="DQ64" s="750">
        <f t="shared" si="63"/>
        <v>0.57142857142857095</v>
      </c>
      <c r="DR64" s="750">
        <f t="shared" si="63"/>
        <v>0.57142857142857095</v>
      </c>
      <c r="DS64" s="750">
        <f t="shared" si="63"/>
        <v>0.57142857142857095</v>
      </c>
      <c r="DT64" s="750">
        <f t="shared" si="63"/>
        <v>0.50666666666666704</v>
      </c>
      <c r="DU64" s="750">
        <f t="shared" si="63"/>
        <v>0.50666666666666704</v>
      </c>
      <c r="DV64" s="750">
        <f t="shared" si="63"/>
        <v>0.50980392156862697</v>
      </c>
      <c r="DW64" s="750">
        <f t="shared" si="63"/>
        <v>0.50980392156862697</v>
      </c>
      <c r="DX64" s="750">
        <f t="shared" si="63"/>
        <v>0.50980392156862697</v>
      </c>
      <c r="DY64" s="750">
        <f t="shared" si="63"/>
        <v>0.51836734693877595</v>
      </c>
      <c r="DZ64" s="750">
        <f t="shared" si="63"/>
        <v>0.61956521739130399</v>
      </c>
    </row>
    <row r="65" spans="80:130">
      <c r="CB65" s="749">
        <v>14</v>
      </c>
      <c r="CC65" s="749">
        <v>2</v>
      </c>
      <c r="CD65" s="749" t="str">
        <f t="shared" si="1"/>
        <v>処遇加算Ⅲ特定加算Ⅰベア加算なしから新加算Ⅱ</v>
      </c>
      <c r="CE65" s="750">
        <f t="shared" si="62"/>
        <v>0.106</v>
      </c>
      <c r="CF65" s="750">
        <f t="shared" si="62"/>
        <v>0.106</v>
      </c>
      <c r="CG65" s="750">
        <f t="shared" si="62"/>
        <v>0.106</v>
      </c>
      <c r="CH65" s="750">
        <f t="shared" si="62"/>
        <v>5.e-002</v>
      </c>
      <c r="CI65" s="750">
        <f t="shared" si="62"/>
        <v>5.5e-002</v>
      </c>
      <c r="CJ65" s="750">
        <f t="shared" si="62"/>
        <v>5.5e-002</v>
      </c>
      <c r="CK65" s="750">
        <f t="shared" si="62"/>
        <v>4.3999999999999997e-002</v>
      </c>
      <c r="CL65" s="750">
        <f t="shared" si="62"/>
        <v>7.0999999999999994e-002</v>
      </c>
      <c r="CM65" s="750">
        <f t="shared" si="62"/>
        <v>7.0999999999999994e-002</v>
      </c>
      <c r="CN65" s="750">
        <f t="shared" si="62"/>
        <v>0.10100000000000001</v>
      </c>
      <c r="CO65" s="750">
        <f t="shared" si="62"/>
        <v>9.e-002</v>
      </c>
      <c r="CP65" s="750">
        <f t="shared" si="62"/>
        <v>9.e-002</v>
      </c>
      <c r="CQ65" s="750">
        <f t="shared" si="62"/>
        <v>0.10199999999999999</v>
      </c>
      <c r="CR65" s="750">
        <f t="shared" si="62"/>
        <v>7.5999999999999998e-002</v>
      </c>
      <c r="CS65" s="750">
        <f t="shared" si="62"/>
        <v>7.5999999999999998e-002</v>
      </c>
      <c r="CT65" s="750">
        <f t="shared" si="62"/>
        <v>7.5999999999999998e-002</v>
      </c>
      <c r="CU65" s="750">
        <f t="shared" si="62"/>
        <v>3.4000000000000002e-002</v>
      </c>
      <c r="CV65" s="750">
        <f t="shared" si="62"/>
        <v>3.4000000000000002e-002</v>
      </c>
      <c r="CW65" s="750">
        <f t="shared" si="62"/>
        <v>2.1999999999999999e-002</v>
      </c>
      <c r="CX65" s="750">
        <f t="shared" si="62"/>
        <v>2.1999999999999999e-002</v>
      </c>
      <c r="CY65" s="750">
        <f t="shared" si="62"/>
        <v>2.1999999999999999e-002</v>
      </c>
      <c r="CZ65" s="750">
        <f t="shared" si="62"/>
        <v>0.106</v>
      </c>
      <c r="DA65" s="750">
        <f t="shared" si="62"/>
        <v>5.5e-002</v>
      </c>
      <c r="DC65" s="749" t="s">
        <v>2238</v>
      </c>
      <c r="DD65" s="750">
        <f t="shared" si="63"/>
        <v>0.47321428571428598</v>
      </c>
      <c r="DE65" s="750">
        <f t="shared" si="63"/>
        <v>0.47321428571428598</v>
      </c>
      <c r="DF65" s="750">
        <f t="shared" si="63"/>
        <v>0.47321428571428598</v>
      </c>
      <c r="DG65" s="750">
        <f t="shared" si="63"/>
        <v>0.53191489361702105</v>
      </c>
      <c r="DH65" s="750">
        <f t="shared" si="63"/>
        <v>0.61111111111111105</v>
      </c>
      <c r="DI65" s="750">
        <f t="shared" si="63"/>
        <v>0.61111111111111105</v>
      </c>
      <c r="DJ65" s="750">
        <f t="shared" si="63"/>
        <v>0.530120481927711</v>
      </c>
      <c r="DK65" s="750">
        <f t="shared" si="63"/>
        <v>0.58196721311475397</v>
      </c>
      <c r="DL65" s="750">
        <f t="shared" si="63"/>
        <v>0.58196721311475397</v>
      </c>
      <c r="DM65" s="750">
        <f t="shared" si="63"/>
        <v>0.58045977011494299</v>
      </c>
      <c r="DN65" s="750">
        <f t="shared" si="63"/>
        <v>0.61643835616438403</v>
      </c>
      <c r="DO65" s="750">
        <f t="shared" si="63"/>
        <v>0.61643835616438403</v>
      </c>
      <c r="DP65" s="750">
        <f t="shared" si="63"/>
        <v>0.5730337078651685</v>
      </c>
      <c r="DQ65" s="750">
        <f t="shared" si="63"/>
        <v>0.55882352941176505</v>
      </c>
      <c r="DR65" s="750">
        <f t="shared" si="63"/>
        <v>0.55882352941176505</v>
      </c>
      <c r="DS65" s="750">
        <f t="shared" si="63"/>
        <v>0.55882352941176505</v>
      </c>
      <c r="DT65" s="750">
        <f t="shared" si="63"/>
        <v>0.47887323943662002</v>
      </c>
      <c r="DU65" s="750">
        <f t="shared" si="63"/>
        <v>0.47887323943662002</v>
      </c>
      <c r="DV65" s="750">
        <f t="shared" si="63"/>
        <v>0.46808510638297901</v>
      </c>
      <c r="DW65" s="750">
        <f t="shared" si="63"/>
        <v>0.46808510638297901</v>
      </c>
      <c r="DX65" s="750">
        <f t="shared" si="63"/>
        <v>0.46808510638297901</v>
      </c>
      <c r="DY65" s="750">
        <f t="shared" si="63"/>
        <v>0.47321428571428598</v>
      </c>
      <c r="DZ65" s="750">
        <f t="shared" si="63"/>
        <v>0.61111111111111105</v>
      </c>
    </row>
    <row r="66" spans="80:130">
      <c r="CB66" s="749">
        <v>14</v>
      </c>
      <c r="CC66" s="749">
        <v>3</v>
      </c>
      <c r="CD66" s="749" t="str">
        <f t="shared" si="1"/>
        <v>処遇加算Ⅲ特定加算Ⅰベア加算なしから新加算Ⅲ</v>
      </c>
      <c r="CE66" s="750">
        <f t="shared" si="62"/>
        <v>6.4000000000000001e-002</v>
      </c>
      <c r="CF66" s="750">
        <f t="shared" si="62"/>
        <v>6.4000000000000001e-002</v>
      </c>
      <c r="CG66" s="750">
        <f t="shared" si="62"/>
        <v>6.4000000000000001e-002</v>
      </c>
      <c r="CH66" s="750">
        <f t="shared" si="62"/>
        <v>3.5000000000000003e-002</v>
      </c>
      <c r="CI66" s="750">
        <f t="shared" si="62"/>
        <v>4.4999999999999998e-002</v>
      </c>
      <c r="CJ66" s="750">
        <f t="shared" si="62"/>
        <v>4.4999999999999998e-002</v>
      </c>
      <c r="CK66" s="750">
        <f t="shared" si="62"/>
        <v>2.7e-002</v>
      </c>
      <c r="CL66" s="750">
        <f t="shared" si="62"/>
        <v>5.8999999999999997e-002</v>
      </c>
      <c r="CM66" s="750">
        <f t="shared" si="62"/>
        <v>5.8999999999999997e-002</v>
      </c>
      <c r="CN66" s="750">
        <f t="shared" si="62"/>
        <v>7.6999999999999999e-002</v>
      </c>
      <c r="CO66" s="750">
        <f t="shared" si="62"/>
        <v>7.8e-002</v>
      </c>
      <c r="CP66" s="750">
        <f t="shared" si="62"/>
        <v>7.8e-002</v>
      </c>
      <c r="CQ66" s="750">
        <f t="shared" si="62"/>
        <v>7.9000000000000001e-002</v>
      </c>
      <c r="CR66" s="750">
        <f t="shared" si="62"/>
        <v>5.2999999999999999e-002</v>
      </c>
      <c r="CS66" s="750">
        <f t="shared" si="62"/>
        <v>5.2999999999999999e-002</v>
      </c>
      <c r="CT66" s="750">
        <f t="shared" si="62"/>
        <v>5.2999999999999999e-002</v>
      </c>
      <c r="CU66" s="750">
        <f t="shared" si="62"/>
        <v>1.7000000000000001e-002</v>
      </c>
      <c r="CV66" s="750">
        <f t="shared" si="62"/>
        <v>1.7000000000000001e-002</v>
      </c>
      <c r="CW66" s="750">
        <f t="shared" si="62"/>
        <v>1.0999999999999999e-002</v>
      </c>
      <c r="CX66" s="750">
        <f t="shared" si="62"/>
        <v>1.0999999999999999e-002</v>
      </c>
      <c r="CY66" s="750">
        <f t="shared" si="62"/>
        <v>1.0999999999999999e-002</v>
      </c>
      <c r="CZ66" s="750">
        <f t="shared" si="62"/>
        <v>6.4000000000000001e-002</v>
      </c>
      <c r="DA66" s="750">
        <f t="shared" si="62"/>
        <v>4.4999999999999998e-002</v>
      </c>
      <c r="DC66" s="749" t="s">
        <v>1263</v>
      </c>
      <c r="DD66" s="750">
        <f t="shared" si="63"/>
        <v>0.35164835164835201</v>
      </c>
      <c r="DE66" s="750">
        <f t="shared" si="63"/>
        <v>0.35164835164835201</v>
      </c>
      <c r="DF66" s="750">
        <f t="shared" si="63"/>
        <v>0.35164835164835201</v>
      </c>
      <c r="DG66" s="750">
        <f t="shared" si="63"/>
        <v>0.443037974683544</v>
      </c>
      <c r="DH66" s="750">
        <f t="shared" si="63"/>
        <v>0.5625</v>
      </c>
      <c r="DI66" s="750">
        <f t="shared" si="63"/>
        <v>0.5625</v>
      </c>
      <c r="DJ66" s="750">
        <f t="shared" si="63"/>
        <v>0.40909090909090901</v>
      </c>
      <c r="DK66" s="750">
        <f t="shared" si="63"/>
        <v>0.53636363636363604</v>
      </c>
      <c r="DL66" s="750">
        <f t="shared" si="63"/>
        <v>0.53636363636363604</v>
      </c>
      <c r="DM66" s="750">
        <f t="shared" si="63"/>
        <v>0.51333333333333298</v>
      </c>
      <c r="DN66" s="750">
        <f t="shared" si="63"/>
        <v>0.58208955223880599</v>
      </c>
      <c r="DO66" s="750">
        <f t="shared" si="63"/>
        <v>0.58208955223880599</v>
      </c>
      <c r="DP66" s="750">
        <f t="shared" si="63"/>
        <v>0.50967741935483901</v>
      </c>
      <c r="DQ66" s="750">
        <f t="shared" si="63"/>
        <v>0.46902654867256599</v>
      </c>
      <c r="DR66" s="750">
        <f t="shared" si="63"/>
        <v>0.46902654867256599</v>
      </c>
      <c r="DS66" s="750">
        <f t="shared" si="63"/>
        <v>0.46902654867256599</v>
      </c>
      <c r="DT66" s="750">
        <f t="shared" si="63"/>
        <v>0.31481481481481499</v>
      </c>
      <c r="DU66" s="750">
        <f t="shared" si="63"/>
        <v>0.31481481481481499</v>
      </c>
      <c r="DV66" s="750">
        <f t="shared" si="63"/>
        <v>0.30555555555555558</v>
      </c>
      <c r="DW66" s="750">
        <f t="shared" si="63"/>
        <v>0.30555555555555558</v>
      </c>
      <c r="DX66" s="750">
        <f t="shared" si="63"/>
        <v>0.30555555555555558</v>
      </c>
      <c r="DY66" s="750">
        <f t="shared" si="63"/>
        <v>0.35164835164835201</v>
      </c>
      <c r="DZ66" s="750">
        <f t="shared" si="63"/>
        <v>0.5625</v>
      </c>
    </row>
    <row r="67" spans="80:130">
      <c r="CB67" s="749">
        <v>14</v>
      </c>
      <c r="CC67" s="749">
        <v>4</v>
      </c>
      <c r="CD67" s="749" t="str">
        <f t="shared" ref="CD67:CD106" si="64">VLOOKUP(CB67,$AB$3:$AC$21,2)&amp;"から"&amp;VLOOKUP(CC67,$BB$3:$BC$20,2)</f>
        <v>処遇加算Ⅲ特定加算Ⅰベア加算なしから新加算Ⅳ</v>
      </c>
      <c r="CE67" s="750">
        <f t="shared" si="62"/>
        <v>2.7e-002</v>
      </c>
      <c r="CF67" s="750">
        <f t="shared" si="62"/>
        <v>2.7e-002</v>
      </c>
      <c r="CG67" s="750">
        <f t="shared" si="62"/>
        <v>2.7e-002</v>
      </c>
      <c r="CH67" s="750">
        <f t="shared" si="62"/>
        <v>1.9e-002</v>
      </c>
      <c r="CI67" s="750">
        <f t="shared" si="62"/>
        <v>2.9000000000000001e-002</v>
      </c>
      <c r="CJ67" s="750">
        <f t="shared" si="62"/>
        <v>2.9000000000000001e-002</v>
      </c>
      <c r="CK67" s="750">
        <f t="shared" si="62"/>
        <v>1.4e-002</v>
      </c>
      <c r="CL67" s="750">
        <f t="shared" si="62"/>
        <v>3.6999999999999998e-002</v>
      </c>
      <c r="CM67" s="750">
        <f t="shared" si="62"/>
        <v>3.6999999999999998e-002</v>
      </c>
      <c r="CN67" s="750">
        <f t="shared" si="62"/>
        <v>4.9000000000000002e-002</v>
      </c>
      <c r="CO67" s="750">
        <f t="shared" si="62"/>
        <v>5.e-002</v>
      </c>
      <c r="CP67" s="750">
        <f t="shared" si="62"/>
        <v>5.e-002</v>
      </c>
      <c r="CQ67" s="750">
        <f t="shared" si="62"/>
        <v>4.9000000000000002e-002</v>
      </c>
      <c r="CR67" s="750">
        <f t="shared" si="62"/>
        <v>3.e-002</v>
      </c>
      <c r="CS67" s="750">
        <f t="shared" si="62"/>
        <v>3.e-002</v>
      </c>
      <c r="CT67" s="750">
        <f t="shared" si="62"/>
        <v>3.e-002</v>
      </c>
      <c r="CU67" s="750">
        <f t="shared" si="62"/>
        <v>7.0000000000000001e-003</v>
      </c>
      <c r="CV67" s="750">
        <f t="shared" si="62"/>
        <v>7.0000000000000001e-003</v>
      </c>
      <c r="CW67" s="750">
        <f t="shared" si="62"/>
        <v>4.0000000000000001e-003</v>
      </c>
      <c r="CX67" s="750">
        <f t="shared" si="62"/>
        <v>4.0000000000000001e-003</v>
      </c>
      <c r="CY67" s="750">
        <f t="shared" si="62"/>
        <v>4.0000000000000001e-003</v>
      </c>
      <c r="CZ67" s="750">
        <f t="shared" si="62"/>
        <v>2.7e-002</v>
      </c>
      <c r="DA67" s="750">
        <f t="shared" si="62"/>
        <v>2.9000000000000001e-002</v>
      </c>
      <c r="DC67" s="749" t="s">
        <v>2239</v>
      </c>
      <c r="DD67" s="750">
        <f t="shared" si="63"/>
        <v>0.18620689655172401</v>
      </c>
      <c r="DE67" s="750">
        <f t="shared" si="63"/>
        <v>0.18620689655172401</v>
      </c>
      <c r="DF67" s="750">
        <f t="shared" si="63"/>
        <v>0.18620689655172401</v>
      </c>
      <c r="DG67" s="750">
        <f t="shared" si="63"/>
        <v>0.30158730158730201</v>
      </c>
      <c r="DH67" s="750">
        <f t="shared" si="63"/>
        <v>0.453125</v>
      </c>
      <c r="DI67" s="750">
        <f t="shared" si="63"/>
        <v>0.453125</v>
      </c>
      <c r="DJ67" s="750">
        <f t="shared" si="63"/>
        <v>0.26415094339622602</v>
      </c>
      <c r="DK67" s="750">
        <f t="shared" si="63"/>
        <v>0.42045454545454503</v>
      </c>
      <c r="DL67" s="750">
        <f t="shared" si="63"/>
        <v>0.42045454545454503</v>
      </c>
      <c r="DM67" s="750">
        <f t="shared" si="63"/>
        <v>0.40163934426229497</v>
      </c>
      <c r="DN67" s="750">
        <f t="shared" si="63"/>
        <v>0.47169811320754701</v>
      </c>
      <c r="DO67" s="750">
        <f t="shared" si="63"/>
        <v>0.47169811320754701</v>
      </c>
      <c r="DP67" s="750">
        <f t="shared" si="63"/>
        <v>0.39200000000000002</v>
      </c>
      <c r="DQ67" s="750">
        <f t="shared" si="63"/>
        <v>0.33333333333333298</v>
      </c>
      <c r="DR67" s="750">
        <f t="shared" si="63"/>
        <v>0.33333333333333298</v>
      </c>
      <c r="DS67" s="750">
        <f t="shared" si="63"/>
        <v>0.33333333333333298</v>
      </c>
      <c r="DT67" s="750">
        <f t="shared" si="63"/>
        <v>0.15909090909090901</v>
      </c>
      <c r="DU67" s="750">
        <f t="shared" si="63"/>
        <v>0.15909090909090901</v>
      </c>
      <c r="DV67" s="750">
        <f t="shared" si="63"/>
        <v>0.13793103448275901</v>
      </c>
      <c r="DW67" s="750">
        <f t="shared" si="63"/>
        <v>0.13793103448275901</v>
      </c>
      <c r="DX67" s="750">
        <f t="shared" si="63"/>
        <v>0.13793103448275901</v>
      </c>
      <c r="DY67" s="750">
        <f t="shared" si="63"/>
        <v>0.18620689655172401</v>
      </c>
      <c r="DZ67" s="750">
        <f t="shared" si="63"/>
        <v>0.453125</v>
      </c>
    </row>
    <row r="68" spans="80:130" ht="24">
      <c r="CB68" s="749">
        <v>14</v>
      </c>
      <c r="CC68" s="749">
        <v>14</v>
      </c>
      <c r="CD68" s="749" t="str">
        <f t="shared" si="64"/>
        <v>処遇加算Ⅲ特定加算Ⅰベア加算なしから新加算Ⅴ（10）</v>
      </c>
      <c r="CE68" s="750">
        <f t="shared" ref="CE68:DA68" si="65">BD16-AD$16</f>
        <v>2.1000000000000001e-002</v>
      </c>
      <c r="CF68" s="750">
        <f t="shared" si="65"/>
        <v>2.1000000000000001e-002</v>
      </c>
      <c r="CG68" s="750">
        <f t="shared" si="65"/>
        <v>2.1000000000000001e-002</v>
      </c>
      <c r="CH68" s="750">
        <f t="shared" si="65"/>
        <v>1.e-002</v>
      </c>
      <c r="CI68" s="750">
        <f t="shared" si="65"/>
        <v>1.e-002</v>
      </c>
      <c r="CJ68" s="750">
        <f t="shared" si="65"/>
        <v>1.e-002</v>
      </c>
      <c r="CK68" s="750">
        <f t="shared" si="65"/>
        <v>8.9999999999999993e-003</v>
      </c>
      <c r="CL68" s="750">
        <f t="shared" si="65"/>
        <v>1.2999999999999999e-002</v>
      </c>
      <c r="CM68" s="750">
        <f t="shared" si="65"/>
        <v>1.2999999999999999e-002</v>
      </c>
      <c r="CN68" s="750">
        <f t="shared" si="65"/>
        <v>2.3e-002</v>
      </c>
      <c r="CO68" s="750">
        <f t="shared" si="65"/>
        <v>1.4999999999999999e-002</v>
      </c>
      <c r="CP68" s="750">
        <f t="shared" si="65"/>
        <v>1.4999999999999999e-002</v>
      </c>
      <c r="CQ68" s="750">
        <f t="shared" si="65"/>
        <v>2.1000000000000001e-002</v>
      </c>
      <c r="CR68" s="750">
        <f t="shared" si="65"/>
        <v>1.4e-002</v>
      </c>
      <c r="CS68" s="750">
        <f t="shared" si="65"/>
        <v>1.4e-002</v>
      </c>
      <c r="CT68" s="750">
        <f t="shared" si="65"/>
        <v>1.4e-002</v>
      </c>
      <c r="CU68" s="750">
        <f t="shared" si="65"/>
        <v>7.0000000000000001e-003</v>
      </c>
      <c r="CV68" s="750">
        <f t="shared" si="65"/>
        <v>7.0000000000000001e-003</v>
      </c>
      <c r="CW68" s="750">
        <f t="shared" si="65"/>
        <v>5.0000000000000001e-003</v>
      </c>
      <c r="CX68" s="750">
        <f t="shared" si="65"/>
        <v>5.0000000000000001e-003</v>
      </c>
      <c r="CY68" s="750">
        <f t="shared" si="65"/>
        <v>5.0000000000000001e-003</v>
      </c>
      <c r="CZ68" s="750">
        <f t="shared" si="65"/>
        <v>2.1000000000000001e-002</v>
      </c>
      <c r="DA68" s="750">
        <f t="shared" si="65"/>
        <v>1.e-002</v>
      </c>
      <c r="DC68" s="749" t="s">
        <v>1524</v>
      </c>
      <c r="DD68" s="750">
        <f t="shared" ref="DD68:DZ68" si="66">CE68/BD16</f>
        <v>0.15107913669064699</v>
      </c>
      <c r="DE68" s="750">
        <f t="shared" si="66"/>
        <v>0.15107913669064699</v>
      </c>
      <c r="DF68" s="750">
        <f t="shared" si="66"/>
        <v>0.15107913669064699</v>
      </c>
      <c r="DG68" s="750">
        <f t="shared" si="66"/>
        <v>0.18518518518518501</v>
      </c>
      <c r="DH68" s="750">
        <f t="shared" si="66"/>
        <v>0.22222222222222199</v>
      </c>
      <c r="DI68" s="750">
        <f t="shared" si="66"/>
        <v>0.22222222222222199</v>
      </c>
      <c r="DJ68" s="750">
        <f t="shared" si="66"/>
        <v>0.1875</v>
      </c>
      <c r="DK68" s="750">
        <f t="shared" si="66"/>
        <v>0.203125</v>
      </c>
      <c r="DL68" s="750">
        <f t="shared" si="66"/>
        <v>0.203125</v>
      </c>
      <c r="DM68" s="750">
        <f t="shared" si="66"/>
        <v>0.23958333333333301</v>
      </c>
      <c r="DN68" s="750">
        <f t="shared" si="66"/>
        <v>0.21126760563380301</v>
      </c>
      <c r="DO68" s="750">
        <f t="shared" si="66"/>
        <v>0.21126760563380301</v>
      </c>
      <c r="DP68" s="750">
        <f t="shared" si="66"/>
        <v>0.216494845360825</v>
      </c>
      <c r="DQ68" s="750">
        <f t="shared" si="66"/>
        <v>0.18918918918918901</v>
      </c>
      <c r="DR68" s="750">
        <f t="shared" si="66"/>
        <v>0.18918918918918901</v>
      </c>
      <c r="DS68" s="750">
        <f t="shared" si="66"/>
        <v>0.18918918918918901</v>
      </c>
      <c r="DT68" s="750">
        <f t="shared" si="66"/>
        <v>0.15909090909090901</v>
      </c>
      <c r="DU68" s="750">
        <f t="shared" si="66"/>
        <v>0.15909090909090901</v>
      </c>
      <c r="DV68" s="750">
        <f t="shared" si="66"/>
        <v>0.16666666666666699</v>
      </c>
      <c r="DW68" s="750">
        <f t="shared" si="66"/>
        <v>0.16666666666666699</v>
      </c>
      <c r="DX68" s="750">
        <f t="shared" si="66"/>
        <v>0.16666666666666699</v>
      </c>
      <c r="DY68" s="750">
        <f t="shared" si="66"/>
        <v>0.15107913669064699</v>
      </c>
      <c r="DZ68" s="750">
        <f t="shared" si="66"/>
        <v>0.22222222222222199</v>
      </c>
    </row>
    <row r="69" spans="80:130">
      <c r="CB69" s="749">
        <v>15</v>
      </c>
      <c r="CC69" s="749">
        <v>1</v>
      </c>
      <c r="CD69" s="749" t="str">
        <f t="shared" si="64"/>
        <v>処遇加算Ⅲ特定加算Ⅱベア加算から新加算Ⅰ</v>
      </c>
      <c r="CE69" s="750">
        <f t="shared" ref="CE69:DA72" si="67">BD3-AD$17</f>
        <v>0.124</v>
      </c>
      <c r="CF69" s="750">
        <f t="shared" si="67"/>
        <v>0.124</v>
      </c>
      <c r="CG69" s="750">
        <f t="shared" si="67"/>
        <v>0.124</v>
      </c>
      <c r="CH69" s="750">
        <f t="shared" si="67"/>
        <v>5.0999999999999997e-002</v>
      </c>
      <c r="CI69" s="750">
        <f t="shared" si="67"/>
        <v>4.8000000000000001e-002</v>
      </c>
      <c r="CJ69" s="750">
        <f t="shared" si="67"/>
        <v>4.8000000000000001e-002</v>
      </c>
      <c r="CK69" s="750">
        <f t="shared" si="67"/>
        <v>4.e-002</v>
      </c>
      <c r="CL69" s="750">
        <f t="shared" si="67"/>
        <v>6.8000000000000005e-002</v>
      </c>
      <c r="CM69" s="750">
        <f t="shared" si="67"/>
        <v>6.8000000000000005e-002</v>
      </c>
      <c r="CN69" s="750">
        <f t="shared" si="67"/>
        <v>9.1999999999999998e-002</v>
      </c>
      <c r="CO69" s="750">
        <f t="shared" si="67"/>
        <v>7.9000000000000001e-002</v>
      </c>
      <c r="CP69" s="750">
        <f t="shared" si="67"/>
        <v>7.9000000000000001e-002</v>
      </c>
      <c r="CQ69" s="750">
        <f t="shared" si="67"/>
        <v>9.5000000000000001e-002</v>
      </c>
      <c r="CR69" s="750">
        <f t="shared" si="67"/>
        <v>6.8000000000000005e-002</v>
      </c>
      <c r="CS69" s="750">
        <f t="shared" si="67"/>
        <v>6.8000000000000005e-002</v>
      </c>
      <c r="CT69" s="750">
        <f t="shared" si="67"/>
        <v>6.8000000000000005e-002</v>
      </c>
      <c r="CU69" s="750">
        <f t="shared" si="67"/>
        <v>3.4000000000000002e-002</v>
      </c>
      <c r="CV69" s="750">
        <f t="shared" si="67"/>
        <v>3.4000000000000002e-002</v>
      </c>
      <c r="CW69" s="750">
        <f t="shared" si="67"/>
        <v>2.5000000000000001e-002</v>
      </c>
      <c r="CX69" s="750">
        <f t="shared" si="67"/>
        <v>2.5000000000000001e-002</v>
      </c>
      <c r="CY69" s="750">
        <f t="shared" si="67"/>
        <v>2.5000000000000001e-002</v>
      </c>
      <c r="CZ69" s="750">
        <f t="shared" si="67"/>
        <v>0.124</v>
      </c>
      <c r="DA69" s="750">
        <f t="shared" si="67"/>
        <v>4.8000000000000001e-002</v>
      </c>
      <c r="DC69" s="749" t="s">
        <v>2240</v>
      </c>
      <c r="DD69" s="750">
        <f t="shared" ref="DD69:DZ72" si="68">CE69/BD3</f>
        <v>0.50612244897959202</v>
      </c>
      <c r="DE69" s="750">
        <f t="shared" si="68"/>
        <v>0.50612244897959202</v>
      </c>
      <c r="DF69" s="750">
        <f t="shared" si="68"/>
        <v>0.50612244897959202</v>
      </c>
      <c r="DG69" s="750">
        <f t="shared" si="68"/>
        <v>0.51</v>
      </c>
      <c r="DH69" s="750">
        <f t="shared" si="68"/>
        <v>0.52173913043478304</v>
      </c>
      <c r="DI69" s="750">
        <f t="shared" si="68"/>
        <v>0.52173913043478304</v>
      </c>
      <c r="DJ69" s="750">
        <f t="shared" si="68"/>
        <v>0.46511627906976699</v>
      </c>
      <c r="DK69" s="750">
        <f t="shared" si="68"/>
        <v>0.53125</v>
      </c>
      <c r="DL69" s="750">
        <f t="shared" si="68"/>
        <v>0.53125</v>
      </c>
      <c r="DM69" s="750">
        <f t="shared" si="68"/>
        <v>0.50828729281768004</v>
      </c>
      <c r="DN69" s="750">
        <f t="shared" si="68"/>
        <v>0.53020134228187898</v>
      </c>
      <c r="DO69" s="750">
        <f t="shared" si="68"/>
        <v>0.53020134228187898</v>
      </c>
      <c r="DP69" s="750">
        <f t="shared" si="68"/>
        <v>0.510752688172043</v>
      </c>
      <c r="DQ69" s="750">
        <f t="shared" si="68"/>
        <v>0.48571428571428599</v>
      </c>
      <c r="DR69" s="750">
        <f t="shared" si="68"/>
        <v>0.48571428571428599</v>
      </c>
      <c r="DS69" s="750">
        <f t="shared" si="68"/>
        <v>0.48571428571428599</v>
      </c>
      <c r="DT69" s="750">
        <f t="shared" si="68"/>
        <v>0.45333333333333298</v>
      </c>
      <c r="DU69" s="750">
        <f t="shared" si="68"/>
        <v>0.45333333333333298</v>
      </c>
      <c r="DV69" s="750">
        <f t="shared" si="68"/>
        <v>0.49019607843137258</v>
      </c>
      <c r="DW69" s="750">
        <f t="shared" si="68"/>
        <v>0.49019607843137258</v>
      </c>
      <c r="DX69" s="750">
        <f t="shared" si="68"/>
        <v>0.49019607843137258</v>
      </c>
      <c r="DY69" s="750">
        <f t="shared" si="68"/>
        <v>0.50612244897959202</v>
      </c>
      <c r="DZ69" s="750">
        <f t="shared" si="68"/>
        <v>0.52173913043478304</v>
      </c>
    </row>
    <row r="70" spans="80:130">
      <c r="CB70" s="749">
        <v>15</v>
      </c>
      <c r="CC70" s="749">
        <v>2</v>
      </c>
      <c r="CD70" s="749" t="str">
        <f t="shared" si="64"/>
        <v>処遇加算Ⅲ特定加算Ⅱベア加算から新加算Ⅱ</v>
      </c>
      <c r="CE70" s="750">
        <f t="shared" si="67"/>
        <v>0.10299999999999999</v>
      </c>
      <c r="CF70" s="750">
        <f t="shared" si="67"/>
        <v>0.10299999999999999</v>
      </c>
      <c r="CG70" s="750">
        <f t="shared" si="67"/>
        <v>0.10299999999999999</v>
      </c>
      <c r="CH70" s="750">
        <f t="shared" si="67"/>
        <v>4.4999999999999998e-002</v>
      </c>
      <c r="CI70" s="750">
        <f t="shared" si="67"/>
        <v>4.5999999999999999e-002</v>
      </c>
      <c r="CJ70" s="750">
        <f t="shared" si="67"/>
        <v>4.5999999999999999e-002</v>
      </c>
      <c r="CK70" s="750">
        <f t="shared" si="67"/>
        <v>3.6999999999999998e-002</v>
      </c>
      <c r="CL70" s="750">
        <f t="shared" si="67"/>
        <v>6.2e-002</v>
      </c>
      <c r="CM70" s="750">
        <f t="shared" si="67"/>
        <v>6.2e-002</v>
      </c>
      <c r="CN70" s="750">
        <f t="shared" si="67"/>
        <v>8.5000000000000006e-002</v>
      </c>
      <c r="CO70" s="750">
        <f t="shared" si="67"/>
        <v>7.5999999999999998e-002</v>
      </c>
      <c r="CP70" s="750">
        <f t="shared" si="67"/>
        <v>7.5999999999999998e-002</v>
      </c>
      <c r="CQ70" s="750">
        <f t="shared" si="67"/>
        <v>8.6999999999999994e-002</v>
      </c>
      <c r="CR70" s="750">
        <f t="shared" si="67"/>
        <v>6.4000000000000001e-002</v>
      </c>
      <c r="CS70" s="750">
        <f t="shared" si="67"/>
        <v>6.4000000000000001e-002</v>
      </c>
      <c r="CT70" s="750">
        <f t="shared" si="67"/>
        <v>6.4000000000000001e-002</v>
      </c>
      <c r="CU70" s="750">
        <f t="shared" si="67"/>
        <v>3.e-002</v>
      </c>
      <c r="CV70" s="750">
        <f t="shared" si="67"/>
        <v>3.e-002</v>
      </c>
      <c r="CW70" s="750">
        <f t="shared" si="67"/>
        <v>2.1000000000000001e-002</v>
      </c>
      <c r="CX70" s="750">
        <f t="shared" si="67"/>
        <v>2.1000000000000001e-002</v>
      </c>
      <c r="CY70" s="750">
        <f t="shared" si="67"/>
        <v>2.1000000000000001e-002</v>
      </c>
      <c r="CZ70" s="750">
        <f t="shared" si="67"/>
        <v>0.10299999999999999</v>
      </c>
      <c r="DA70" s="750">
        <f t="shared" si="67"/>
        <v>4.5999999999999999e-002</v>
      </c>
      <c r="DC70" s="749" t="s">
        <v>2241</v>
      </c>
      <c r="DD70" s="750">
        <f t="shared" si="68"/>
        <v>0.45982142857142899</v>
      </c>
      <c r="DE70" s="750">
        <f t="shared" si="68"/>
        <v>0.45982142857142899</v>
      </c>
      <c r="DF70" s="750">
        <f t="shared" si="68"/>
        <v>0.45982142857142899</v>
      </c>
      <c r="DG70" s="750">
        <f t="shared" si="68"/>
        <v>0.47872340425531901</v>
      </c>
      <c r="DH70" s="750">
        <f t="shared" si="68"/>
        <v>0.51111111111111096</v>
      </c>
      <c r="DI70" s="750">
        <f t="shared" si="68"/>
        <v>0.51111111111111096</v>
      </c>
      <c r="DJ70" s="750">
        <f t="shared" si="68"/>
        <v>0.44578313253011997</v>
      </c>
      <c r="DK70" s="750">
        <f t="shared" si="68"/>
        <v>0.50819672131147497</v>
      </c>
      <c r="DL70" s="750">
        <f t="shared" si="68"/>
        <v>0.50819672131147497</v>
      </c>
      <c r="DM70" s="750">
        <f t="shared" si="68"/>
        <v>0.48850574712643702</v>
      </c>
      <c r="DN70" s="750">
        <f t="shared" si="68"/>
        <v>0.52054794520547898</v>
      </c>
      <c r="DO70" s="750">
        <f t="shared" si="68"/>
        <v>0.52054794520547898</v>
      </c>
      <c r="DP70" s="750">
        <f t="shared" si="68"/>
        <v>0.48876404494381998</v>
      </c>
      <c r="DQ70" s="750">
        <f t="shared" si="68"/>
        <v>0.47058823529411797</v>
      </c>
      <c r="DR70" s="750">
        <f t="shared" si="68"/>
        <v>0.47058823529411797</v>
      </c>
      <c r="DS70" s="750">
        <f t="shared" si="68"/>
        <v>0.47058823529411797</v>
      </c>
      <c r="DT70" s="750">
        <f t="shared" si="68"/>
        <v>0.42253521126760601</v>
      </c>
      <c r="DU70" s="750">
        <f t="shared" si="68"/>
        <v>0.42253521126760601</v>
      </c>
      <c r="DV70" s="750">
        <f t="shared" si="68"/>
        <v>0.44680851063829802</v>
      </c>
      <c r="DW70" s="750">
        <f t="shared" si="68"/>
        <v>0.44680851063829802</v>
      </c>
      <c r="DX70" s="750">
        <f t="shared" si="68"/>
        <v>0.44680851063829802</v>
      </c>
      <c r="DY70" s="750">
        <f t="shared" si="68"/>
        <v>0.45982142857142899</v>
      </c>
      <c r="DZ70" s="750">
        <f t="shared" si="68"/>
        <v>0.51111111111111096</v>
      </c>
    </row>
    <row r="71" spans="80:130">
      <c r="CB71" s="749">
        <v>15</v>
      </c>
      <c r="CC71" s="749">
        <v>3</v>
      </c>
      <c r="CD71" s="749" t="str">
        <f t="shared" si="64"/>
        <v>処遇加算Ⅲ特定加算Ⅱベア加算から新加算Ⅲ</v>
      </c>
      <c r="CE71" s="750">
        <f t="shared" si="67"/>
        <v>6.0999999999999999e-002</v>
      </c>
      <c r="CF71" s="750">
        <f t="shared" si="67"/>
        <v>6.0999999999999999e-002</v>
      </c>
      <c r="CG71" s="750">
        <f t="shared" si="67"/>
        <v>6.0999999999999999e-002</v>
      </c>
      <c r="CH71" s="750">
        <f t="shared" si="67"/>
        <v>3.e-002</v>
      </c>
      <c r="CI71" s="750">
        <f t="shared" si="67"/>
        <v>3.5999999999999997e-002</v>
      </c>
      <c r="CJ71" s="750">
        <f t="shared" si="67"/>
        <v>3.5999999999999997e-002</v>
      </c>
      <c r="CK71" s="750">
        <f t="shared" si="67"/>
        <v>2.e-002</v>
      </c>
      <c r="CL71" s="750">
        <f t="shared" si="67"/>
        <v>5.e-002</v>
      </c>
      <c r="CM71" s="750">
        <f t="shared" si="67"/>
        <v>5.e-002</v>
      </c>
      <c r="CN71" s="750">
        <f t="shared" si="67"/>
        <v>6.0999999999999999e-002</v>
      </c>
      <c r="CO71" s="750">
        <f t="shared" si="67"/>
        <v>6.4000000000000001e-002</v>
      </c>
      <c r="CP71" s="750">
        <f t="shared" si="67"/>
        <v>6.4000000000000001e-002</v>
      </c>
      <c r="CQ71" s="750">
        <f t="shared" si="67"/>
        <v>6.4000000000000001e-002</v>
      </c>
      <c r="CR71" s="750">
        <f t="shared" si="67"/>
        <v>4.1000000000000002e-002</v>
      </c>
      <c r="CS71" s="750">
        <f t="shared" si="67"/>
        <v>4.1000000000000002e-002</v>
      </c>
      <c r="CT71" s="750">
        <f t="shared" si="67"/>
        <v>4.1000000000000002e-002</v>
      </c>
      <c r="CU71" s="750">
        <f t="shared" si="67"/>
        <v>1.2999999999999999e-002</v>
      </c>
      <c r="CV71" s="750">
        <f t="shared" si="67"/>
        <v>1.2999999999999999e-002</v>
      </c>
      <c r="CW71" s="750">
        <f t="shared" si="67"/>
        <v>1.e-002</v>
      </c>
      <c r="CX71" s="750">
        <f t="shared" si="67"/>
        <v>1.e-002</v>
      </c>
      <c r="CY71" s="750">
        <f t="shared" si="67"/>
        <v>1.e-002</v>
      </c>
      <c r="CZ71" s="750">
        <f t="shared" si="67"/>
        <v>6.0999999999999999e-002</v>
      </c>
      <c r="DA71" s="750">
        <f t="shared" si="67"/>
        <v>3.5999999999999997e-002</v>
      </c>
      <c r="DC71" s="749" t="s">
        <v>2242</v>
      </c>
      <c r="DD71" s="750">
        <f t="shared" si="68"/>
        <v>0.33516483516483497</v>
      </c>
      <c r="DE71" s="750">
        <f t="shared" si="68"/>
        <v>0.33516483516483497</v>
      </c>
      <c r="DF71" s="750">
        <f t="shared" si="68"/>
        <v>0.33516483516483497</v>
      </c>
      <c r="DG71" s="750">
        <f t="shared" si="68"/>
        <v>0.379746835443038</v>
      </c>
      <c r="DH71" s="750">
        <f t="shared" si="68"/>
        <v>0.45</v>
      </c>
      <c r="DI71" s="750">
        <f t="shared" si="68"/>
        <v>0.45</v>
      </c>
      <c r="DJ71" s="750">
        <f t="shared" si="68"/>
        <v>0.30303030303030298</v>
      </c>
      <c r="DK71" s="750">
        <f t="shared" si="68"/>
        <v>0.45454545454545497</v>
      </c>
      <c r="DL71" s="750">
        <f t="shared" si="68"/>
        <v>0.45454545454545497</v>
      </c>
      <c r="DM71" s="750">
        <f t="shared" si="68"/>
        <v>0.40666666666666701</v>
      </c>
      <c r="DN71" s="750">
        <f t="shared" si="68"/>
        <v>0.47761194029850701</v>
      </c>
      <c r="DO71" s="750">
        <f t="shared" si="68"/>
        <v>0.47761194029850701</v>
      </c>
      <c r="DP71" s="750">
        <f t="shared" si="68"/>
        <v>0.412903225806452</v>
      </c>
      <c r="DQ71" s="750">
        <f t="shared" si="68"/>
        <v>0.36283185840707999</v>
      </c>
      <c r="DR71" s="750">
        <f t="shared" si="68"/>
        <v>0.36283185840707999</v>
      </c>
      <c r="DS71" s="750">
        <f t="shared" si="68"/>
        <v>0.36283185840707999</v>
      </c>
      <c r="DT71" s="750">
        <f t="shared" si="68"/>
        <v>0.240740740740741</v>
      </c>
      <c r="DU71" s="750">
        <f t="shared" si="68"/>
        <v>0.240740740740741</v>
      </c>
      <c r="DV71" s="750">
        <f t="shared" si="68"/>
        <v>0.27777777777777801</v>
      </c>
      <c r="DW71" s="750">
        <f t="shared" si="68"/>
        <v>0.27777777777777801</v>
      </c>
      <c r="DX71" s="750">
        <f t="shared" si="68"/>
        <v>0.27777777777777801</v>
      </c>
      <c r="DY71" s="750">
        <f t="shared" si="68"/>
        <v>0.33516483516483497</v>
      </c>
      <c r="DZ71" s="750">
        <f t="shared" si="68"/>
        <v>0.45</v>
      </c>
    </row>
    <row r="72" spans="80:130">
      <c r="CB72" s="749">
        <v>15</v>
      </c>
      <c r="CC72" s="749">
        <v>4</v>
      </c>
      <c r="CD72" s="749" t="str">
        <f t="shared" si="64"/>
        <v>処遇加算Ⅲ特定加算Ⅱベア加算から新加算Ⅳ</v>
      </c>
      <c r="CE72" s="750">
        <f t="shared" si="67"/>
        <v>2.4e-002</v>
      </c>
      <c r="CF72" s="750">
        <f t="shared" si="67"/>
        <v>2.4e-002</v>
      </c>
      <c r="CG72" s="750">
        <f t="shared" si="67"/>
        <v>2.4e-002</v>
      </c>
      <c r="CH72" s="750">
        <f t="shared" si="67"/>
        <v>1.4e-002</v>
      </c>
      <c r="CI72" s="750">
        <f t="shared" si="67"/>
        <v>2.e-002</v>
      </c>
      <c r="CJ72" s="750">
        <f t="shared" si="67"/>
        <v>2.e-002</v>
      </c>
      <c r="CK72" s="750">
        <f t="shared" si="67"/>
        <v>7.0000000000000001e-003</v>
      </c>
      <c r="CL72" s="750">
        <f t="shared" si="67"/>
        <v>2.8000000000000001e-002</v>
      </c>
      <c r="CM72" s="750">
        <f t="shared" si="67"/>
        <v>2.8000000000000001e-002</v>
      </c>
      <c r="CN72" s="750">
        <f t="shared" si="67"/>
        <v>3.3000000000000002e-002</v>
      </c>
      <c r="CO72" s="750">
        <f t="shared" si="67"/>
        <v>3.5999999999999997e-002</v>
      </c>
      <c r="CP72" s="750">
        <f t="shared" si="67"/>
        <v>3.5999999999999997e-002</v>
      </c>
      <c r="CQ72" s="750">
        <f t="shared" si="67"/>
        <v>3.4000000000000002e-002</v>
      </c>
      <c r="CR72" s="750">
        <f t="shared" si="67"/>
        <v>1.7999999999999999e-002</v>
      </c>
      <c r="CS72" s="750">
        <f t="shared" si="67"/>
        <v>1.7999999999999999e-002</v>
      </c>
      <c r="CT72" s="750">
        <f t="shared" si="67"/>
        <v>1.7999999999999999e-002</v>
      </c>
      <c r="CU72" s="750">
        <f t="shared" si="67"/>
        <v>3.0000000000000001e-003</v>
      </c>
      <c r="CV72" s="750">
        <f t="shared" si="67"/>
        <v>3.0000000000000001e-003</v>
      </c>
      <c r="CW72" s="750">
        <f t="shared" si="67"/>
        <v>3.0000000000000027e-003</v>
      </c>
      <c r="CX72" s="750">
        <f t="shared" si="67"/>
        <v>3.0000000000000027e-003</v>
      </c>
      <c r="CY72" s="750">
        <f t="shared" si="67"/>
        <v>3.0000000000000027e-003</v>
      </c>
      <c r="CZ72" s="750">
        <f t="shared" si="67"/>
        <v>2.4e-002</v>
      </c>
      <c r="DA72" s="750">
        <f t="shared" si="67"/>
        <v>2.e-002</v>
      </c>
      <c r="DC72" s="749" t="s">
        <v>2243</v>
      </c>
      <c r="DD72" s="750">
        <f t="shared" si="68"/>
        <v>0.16551724137931001</v>
      </c>
      <c r="DE72" s="750">
        <f t="shared" si="68"/>
        <v>0.16551724137931001</v>
      </c>
      <c r="DF72" s="750">
        <f t="shared" si="68"/>
        <v>0.16551724137931001</v>
      </c>
      <c r="DG72" s="750">
        <f t="shared" si="68"/>
        <v>0.22222222222222199</v>
      </c>
      <c r="DH72" s="750">
        <f t="shared" si="68"/>
        <v>0.3125</v>
      </c>
      <c r="DI72" s="750">
        <f t="shared" si="68"/>
        <v>0.3125</v>
      </c>
      <c r="DJ72" s="750">
        <f t="shared" si="68"/>
        <v>0.13207547169811301</v>
      </c>
      <c r="DK72" s="750">
        <f t="shared" si="68"/>
        <v>0.31818181818181801</v>
      </c>
      <c r="DL72" s="750">
        <f t="shared" si="68"/>
        <v>0.31818181818181801</v>
      </c>
      <c r="DM72" s="750">
        <f t="shared" si="68"/>
        <v>0.27049180327868899</v>
      </c>
      <c r="DN72" s="750">
        <f t="shared" si="68"/>
        <v>0.339622641509434</v>
      </c>
      <c r="DO72" s="750">
        <f t="shared" si="68"/>
        <v>0.339622641509434</v>
      </c>
      <c r="DP72" s="750">
        <f t="shared" si="68"/>
        <v>0.27200000000000002</v>
      </c>
      <c r="DQ72" s="750">
        <f t="shared" si="68"/>
        <v>0.2</v>
      </c>
      <c r="DR72" s="750">
        <f t="shared" si="68"/>
        <v>0.2</v>
      </c>
      <c r="DS72" s="750">
        <f t="shared" si="68"/>
        <v>0.2</v>
      </c>
      <c r="DT72" s="750">
        <f t="shared" si="68"/>
        <v>6.8181818181818205e-002</v>
      </c>
      <c r="DU72" s="750">
        <f t="shared" si="68"/>
        <v>6.8181818181818205e-002</v>
      </c>
      <c r="DV72" s="750">
        <f t="shared" si="68"/>
        <v>0.10344827586206901</v>
      </c>
      <c r="DW72" s="750">
        <f t="shared" si="68"/>
        <v>0.10344827586206901</v>
      </c>
      <c r="DX72" s="750">
        <f t="shared" si="68"/>
        <v>0.10344827586206901</v>
      </c>
      <c r="DY72" s="750">
        <f t="shared" si="68"/>
        <v>0.16551724137931001</v>
      </c>
      <c r="DZ72" s="750">
        <f t="shared" si="68"/>
        <v>0.3125</v>
      </c>
    </row>
    <row r="73" spans="80:130">
      <c r="CB73" s="749">
        <v>15</v>
      </c>
      <c r="CC73" s="749">
        <v>13</v>
      </c>
      <c r="CD73" s="749" t="str">
        <f t="shared" si="64"/>
        <v>処遇加算Ⅲ特定加算Ⅱベア加算から新加算Ⅴ（９）</v>
      </c>
      <c r="CE73" s="750">
        <f t="shared" ref="CE73:DA73" si="69">BD15-AD$17</f>
        <v>2.1000000000000001e-002</v>
      </c>
      <c r="CF73" s="750">
        <f t="shared" si="69"/>
        <v>2.1000000000000001e-002</v>
      </c>
      <c r="CG73" s="750">
        <f t="shared" si="69"/>
        <v>2.1000000000000001e-002</v>
      </c>
      <c r="CH73" s="750">
        <f t="shared" si="69"/>
        <v>1.e-002</v>
      </c>
      <c r="CI73" s="750">
        <f t="shared" si="69"/>
        <v>1.e-002</v>
      </c>
      <c r="CJ73" s="750">
        <f t="shared" si="69"/>
        <v>1.e-002</v>
      </c>
      <c r="CK73" s="750">
        <f t="shared" si="69"/>
        <v>8.9999999999999993e-003</v>
      </c>
      <c r="CL73" s="750">
        <f t="shared" si="69"/>
        <v>1.2999999999999999e-002</v>
      </c>
      <c r="CM73" s="750">
        <f t="shared" si="69"/>
        <v>1.2999999999999999e-002</v>
      </c>
      <c r="CN73" s="750">
        <f t="shared" si="69"/>
        <v>2.3e-002</v>
      </c>
      <c r="CO73" s="750">
        <f t="shared" si="69"/>
        <v>1.4999999999999999e-002</v>
      </c>
      <c r="CP73" s="750">
        <f t="shared" si="69"/>
        <v>1.4999999999999999e-002</v>
      </c>
      <c r="CQ73" s="750">
        <f t="shared" si="69"/>
        <v>2.1000000000000001e-002</v>
      </c>
      <c r="CR73" s="750">
        <f t="shared" si="69"/>
        <v>1.4e-002</v>
      </c>
      <c r="CS73" s="750">
        <f t="shared" si="69"/>
        <v>1.4e-002</v>
      </c>
      <c r="CT73" s="750">
        <f t="shared" si="69"/>
        <v>1.4e-002</v>
      </c>
      <c r="CU73" s="750">
        <f t="shared" si="69"/>
        <v>7.0000000000000001e-003</v>
      </c>
      <c r="CV73" s="750">
        <f t="shared" si="69"/>
        <v>7.0000000000000001e-003</v>
      </c>
      <c r="CW73" s="750">
        <f t="shared" si="69"/>
        <v>5.0000000000000001e-003</v>
      </c>
      <c r="CX73" s="750">
        <f t="shared" si="69"/>
        <v>5.0000000000000001e-003</v>
      </c>
      <c r="CY73" s="750">
        <f t="shared" si="69"/>
        <v>5.0000000000000001e-003</v>
      </c>
      <c r="CZ73" s="750">
        <f t="shared" si="69"/>
        <v>2.1000000000000001e-002</v>
      </c>
      <c r="DA73" s="750">
        <f t="shared" si="69"/>
        <v>1.e-002</v>
      </c>
      <c r="DC73" s="749" t="s">
        <v>2244</v>
      </c>
      <c r="DD73" s="750">
        <f t="shared" ref="DD73:DZ73" si="70">CE73/BD15</f>
        <v>0.147887323943662</v>
      </c>
      <c r="DE73" s="750">
        <f t="shared" si="70"/>
        <v>0.147887323943662</v>
      </c>
      <c r="DF73" s="750">
        <f t="shared" si="70"/>
        <v>0.147887323943662</v>
      </c>
      <c r="DG73" s="750">
        <f t="shared" si="70"/>
        <v>0.169491525423729</v>
      </c>
      <c r="DH73" s="750">
        <f t="shared" si="70"/>
        <v>0.18518518518518501</v>
      </c>
      <c r="DI73" s="750">
        <f t="shared" si="70"/>
        <v>0.18518518518518501</v>
      </c>
      <c r="DJ73" s="750">
        <f t="shared" si="70"/>
        <v>0.163636363636364</v>
      </c>
      <c r="DK73" s="750">
        <f t="shared" si="70"/>
        <v>0.17808219178082199</v>
      </c>
      <c r="DL73" s="750">
        <f t="shared" si="70"/>
        <v>0.17808219178082199</v>
      </c>
      <c r="DM73" s="750">
        <f t="shared" si="70"/>
        <v>0.20535714285714299</v>
      </c>
      <c r="DN73" s="750">
        <f t="shared" si="70"/>
        <v>0.17647058823529399</v>
      </c>
      <c r="DO73" s="750">
        <f t="shared" si="70"/>
        <v>0.17647058823529399</v>
      </c>
      <c r="DP73" s="750">
        <f t="shared" si="70"/>
        <v>0.1875</v>
      </c>
      <c r="DQ73" s="750">
        <f t="shared" si="70"/>
        <v>0.162790697674419</v>
      </c>
      <c r="DR73" s="750">
        <f t="shared" si="70"/>
        <v>0.162790697674419</v>
      </c>
      <c r="DS73" s="750">
        <f t="shared" si="70"/>
        <v>0.162790697674419</v>
      </c>
      <c r="DT73" s="750">
        <f t="shared" si="70"/>
        <v>0.14583333333333301</v>
      </c>
      <c r="DU73" s="750">
        <f t="shared" si="70"/>
        <v>0.14583333333333301</v>
      </c>
      <c r="DV73" s="750">
        <f t="shared" si="70"/>
        <v>0.16129032258064499</v>
      </c>
      <c r="DW73" s="750">
        <f t="shared" si="70"/>
        <v>0.16129032258064499</v>
      </c>
      <c r="DX73" s="750">
        <f t="shared" si="70"/>
        <v>0.16129032258064499</v>
      </c>
      <c r="DY73" s="750">
        <f t="shared" si="70"/>
        <v>0.147887323943662</v>
      </c>
      <c r="DZ73" s="750">
        <f t="shared" si="70"/>
        <v>0.18518518518518501</v>
      </c>
    </row>
    <row r="74" spans="80:130">
      <c r="CB74" s="749">
        <v>16</v>
      </c>
      <c r="CC74" s="749">
        <v>1</v>
      </c>
      <c r="CD74" s="749" t="str">
        <f t="shared" si="64"/>
        <v>処遇加算Ⅲ特定加算Ⅱベア加算なしから新加算Ⅰ</v>
      </c>
      <c r="CE74" s="750">
        <f t="shared" ref="CE74:DA77" si="71">BD3-AD$18</f>
        <v>0.14799999999999999</v>
      </c>
      <c r="CF74" s="750">
        <f t="shared" si="71"/>
        <v>0.14799999999999999</v>
      </c>
      <c r="CG74" s="750">
        <f t="shared" si="71"/>
        <v>0.14799999999999999</v>
      </c>
      <c r="CH74" s="750">
        <f t="shared" si="71"/>
        <v>6.2e-002</v>
      </c>
      <c r="CI74" s="750">
        <f t="shared" si="71"/>
        <v>5.8999999999999997e-002</v>
      </c>
      <c r="CJ74" s="750">
        <f t="shared" si="71"/>
        <v>5.8999999999999997e-002</v>
      </c>
      <c r="CK74" s="750">
        <f t="shared" si="71"/>
        <v>5.e-002</v>
      </c>
      <c r="CL74" s="750">
        <f t="shared" si="71"/>
        <v>8.3000000000000004e-002</v>
      </c>
      <c r="CM74" s="750">
        <f t="shared" si="71"/>
        <v>8.3000000000000004e-002</v>
      </c>
      <c r="CN74" s="750">
        <f t="shared" si="71"/>
        <v>0.115</v>
      </c>
      <c r="CO74" s="750">
        <f t="shared" si="71"/>
        <v>9.6000000000000002e-002</v>
      </c>
      <c r="CP74" s="750">
        <f t="shared" si="71"/>
        <v>9.6000000000000002e-002</v>
      </c>
      <c r="CQ74" s="750">
        <f t="shared" si="71"/>
        <v>0.11799999999999999</v>
      </c>
      <c r="CR74" s="750">
        <f t="shared" si="71"/>
        <v>8.4000000000000005e-002</v>
      </c>
      <c r="CS74" s="750">
        <f t="shared" si="71"/>
        <v>8.4000000000000005e-002</v>
      </c>
      <c r="CT74" s="750">
        <f t="shared" si="71"/>
        <v>8.4000000000000005e-002</v>
      </c>
      <c r="CU74" s="750">
        <f t="shared" si="71"/>
        <v>4.2000000000000003e-002</v>
      </c>
      <c r="CV74" s="750">
        <f t="shared" si="71"/>
        <v>4.2000000000000003e-002</v>
      </c>
      <c r="CW74" s="750">
        <f t="shared" si="71"/>
        <v>3.e-002</v>
      </c>
      <c r="CX74" s="750">
        <f t="shared" si="71"/>
        <v>3.e-002</v>
      </c>
      <c r="CY74" s="750">
        <f t="shared" si="71"/>
        <v>3.e-002</v>
      </c>
      <c r="CZ74" s="750">
        <f t="shared" si="71"/>
        <v>0.14799999999999999</v>
      </c>
      <c r="DA74" s="750">
        <f t="shared" si="71"/>
        <v>5.8999999999999997e-002</v>
      </c>
      <c r="DC74" s="749" t="s">
        <v>2245</v>
      </c>
      <c r="DD74" s="750">
        <f t="shared" ref="DD74:DZ77" si="72">CE74/BD3</f>
        <v>0.60408163265306103</v>
      </c>
      <c r="DE74" s="750">
        <f t="shared" si="72"/>
        <v>0.60408163265306103</v>
      </c>
      <c r="DF74" s="750">
        <f t="shared" si="72"/>
        <v>0.60408163265306103</v>
      </c>
      <c r="DG74" s="750">
        <f t="shared" si="72"/>
        <v>0.62</v>
      </c>
      <c r="DH74" s="750">
        <f t="shared" si="72"/>
        <v>0.64130434782608703</v>
      </c>
      <c r="DI74" s="750">
        <f t="shared" si="72"/>
        <v>0.64130434782608703</v>
      </c>
      <c r="DJ74" s="750">
        <f t="shared" si="72"/>
        <v>0.581395348837209</v>
      </c>
      <c r="DK74" s="750">
        <f t="shared" si="72"/>
        <v>0.6484375</v>
      </c>
      <c r="DL74" s="750">
        <f t="shared" si="72"/>
        <v>0.6484375</v>
      </c>
      <c r="DM74" s="750">
        <f t="shared" si="72"/>
        <v>0.63535911602209905</v>
      </c>
      <c r="DN74" s="750">
        <f t="shared" si="72"/>
        <v>0.644295302013423</v>
      </c>
      <c r="DO74" s="750">
        <f t="shared" si="72"/>
        <v>0.644295302013423</v>
      </c>
      <c r="DP74" s="750">
        <f t="shared" si="72"/>
        <v>0.63440860215053796</v>
      </c>
      <c r="DQ74" s="750">
        <f t="shared" si="72"/>
        <v>0.6</v>
      </c>
      <c r="DR74" s="750">
        <f t="shared" si="72"/>
        <v>0.6</v>
      </c>
      <c r="DS74" s="750">
        <f t="shared" si="72"/>
        <v>0.6</v>
      </c>
      <c r="DT74" s="750">
        <f t="shared" si="72"/>
        <v>0.56000000000000005</v>
      </c>
      <c r="DU74" s="750">
        <f t="shared" si="72"/>
        <v>0.56000000000000005</v>
      </c>
      <c r="DV74" s="750">
        <f t="shared" si="72"/>
        <v>0.58823529411764697</v>
      </c>
      <c r="DW74" s="750">
        <f t="shared" si="72"/>
        <v>0.58823529411764697</v>
      </c>
      <c r="DX74" s="750">
        <f t="shared" si="72"/>
        <v>0.58823529411764697</v>
      </c>
      <c r="DY74" s="750">
        <f t="shared" si="72"/>
        <v>0.60408163265306103</v>
      </c>
      <c r="DZ74" s="750">
        <f t="shared" si="72"/>
        <v>0.64130434782608703</v>
      </c>
    </row>
    <row r="75" spans="80:130">
      <c r="CB75" s="749">
        <v>16</v>
      </c>
      <c r="CC75" s="749">
        <v>2</v>
      </c>
      <c r="CD75" s="749" t="str">
        <f t="shared" si="64"/>
        <v>処遇加算Ⅲ特定加算Ⅱベア加算なしから新加算Ⅱ</v>
      </c>
      <c r="CE75" s="750">
        <f t="shared" si="71"/>
        <v>0.127</v>
      </c>
      <c r="CF75" s="750">
        <f t="shared" si="71"/>
        <v>0.127</v>
      </c>
      <c r="CG75" s="750">
        <f t="shared" si="71"/>
        <v>0.127</v>
      </c>
      <c r="CH75" s="750">
        <f t="shared" si="71"/>
        <v>5.6000000000000001e-002</v>
      </c>
      <c r="CI75" s="750">
        <f t="shared" si="71"/>
        <v>5.7000000000000002e-002</v>
      </c>
      <c r="CJ75" s="750">
        <f t="shared" si="71"/>
        <v>5.7000000000000002e-002</v>
      </c>
      <c r="CK75" s="750">
        <f t="shared" si="71"/>
        <v>4.7e-002</v>
      </c>
      <c r="CL75" s="750">
        <f t="shared" si="71"/>
        <v>7.6999999999999999e-002</v>
      </c>
      <c r="CM75" s="750">
        <f t="shared" si="71"/>
        <v>7.6999999999999999e-002</v>
      </c>
      <c r="CN75" s="750">
        <f t="shared" si="71"/>
        <v>0.108</v>
      </c>
      <c r="CO75" s="750">
        <f t="shared" si="71"/>
        <v>9.2999999999999999e-002</v>
      </c>
      <c r="CP75" s="750">
        <f t="shared" si="71"/>
        <v>9.2999999999999999e-002</v>
      </c>
      <c r="CQ75" s="750">
        <f t="shared" si="71"/>
        <v>0.11</v>
      </c>
      <c r="CR75" s="750">
        <f t="shared" si="71"/>
        <v>8.e-002</v>
      </c>
      <c r="CS75" s="750">
        <f t="shared" si="71"/>
        <v>8.e-002</v>
      </c>
      <c r="CT75" s="750">
        <f t="shared" si="71"/>
        <v>8.e-002</v>
      </c>
      <c r="CU75" s="750">
        <f t="shared" si="71"/>
        <v>3.7999999999999999e-002</v>
      </c>
      <c r="CV75" s="750">
        <f t="shared" si="71"/>
        <v>3.7999999999999999e-002</v>
      </c>
      <c r="CW75" s="750">
        <f t="shared" si="71"/>
        <v>2.5999999999999999e-002</v>
      </c>
      <c r="CX75" s="750">
        <f t="shared" si="71"/>
        <v>2.5999999999999999e-002</v>
      </c>
      <c r="CY75" s="750">
        <f t="shared" si="71"/>
        <v>2.5999999999999999e-002</v>
      </c>
      <c r="CZ75" s="750">
        <f t="shared" si="71"/>
        <v>0.127</v>
      </c>
      <c r="DA75" s="750">
        <f t="shared" si="71"/>
        <v>5.7000000000000002e-002</v>
      </c>
      <c r="DC75" s="749" t="s">
        <v>2246</v>
      </c>
      <c r="DD75" s="750">
        <f t="shared" si="72"/>
        <v>0.56696428571428603</v>
      </c>
      <c r="DE75" s="750">
        <f t="shared" si="72"/>
        <v>0.56696428571428603</v>
      </c>
      <c r="DF75" s="750">
        <f t="shared" si="72"/>
        <v>0.56696428571428603</v>
      </c>
      <c r="DG75" s="750">
        <f t="shared" si="72"/>
        <v>0.59574468085106402</v>
      </c>
      <c r="DH75" s="750">
        <f t="shared" si="72"/>
        <v>0.63333333333333297</v>
      </c>
      <c r="DI75" s="750">
        <f t="shared" si="72"/>
        <v>0.63333333333333297</v>
      </c>
      <c r="DJ75" s="750">
        <f t="shared" si="72"/>
        <v>0.56626506024096401</v>
      </c>
      <c r="DK75" s="750">
        <f t="shared" si="72"/>
        <v>0.63114754098360704</v>
      </c>
      <c r="DL75" s="750">
        <f t="shared" si="72"/>
        <v>0.63114754098360704</v>
      </c>
      <c r="DM75" s="750">
        <f t="shared" si="72"/>
        <v>0.62068965517241403</v>
      </c>
      <c r="DN75" s="750">
        <f t="shared" si="72"/>
        <v>0.63698630136986301</v>
      </c>
      <c r="DO75" s="750">
        <f t="shared" si="72"/>
        <v>0.63698630136986301</v>
      </c>
      <c r="DP75" s="750">
        <f t="shared" si="72"/>
        <v>0.61797752808988804</v>
      </c>
      <c r="DQ75" s="750">
        <f t="shared" si="72"/>
        <v>0.58823529411764697</v>
      </c>
      <c r="DR75" s="750">
        <f t="shared" si="72"/>
        <v>0.58823529411764697</v>
      </c>
      <c r="DS75" s="750">
        <f t="shared" si="72"/>
        <v>0.58823529411764697</v>
      </c>
      <c r="DT75" s="750">
        <f t="shared" si="72"/>
        <v>0.53521126760563398</v>
      </c>
      <c r="DU75" s="750">
        <f t="shared" si="72"/>
        <v>0.53521126760563398</v>
      </c>
      <c r="DV75" s="750">
        <f t="shared" si="72"/>
        <v>0.55319148936170204</v>
      </c>
      <c r="DW75" s="750">
        <f t="shared" si="72"/>
        <v>0.55319148936170204</v>
      </c>
      <c r="DX75" s="750">
        <f t="shared" si="72"/>
        <v>0.55319148936170204</v>
      </c>
      <c r="DY75" s="750">
        <f t="shared" si="72"/>
        <v>0.56696428571428603</v>
      </c>
      <c r="DZ75" s="750">
        <f t="shared" si="72"/>
        <v>0.63333333333333297</v>
      </c>
    </row>
    <row r="76" spans="80:130">
      <c r="CB76" s="749">
        <v>16</v>
      </c>
      <c r="CC76" s="749">
        <v>3</v>
      </c>
      <c r="CD76" s="749" t="str">
        <f t="shared" si="64"/>
        <v>処遇加算Ⅲ特定加算Ⅱベア加算なしから新加算Ⅲ</v>
      </c>
      <c r="CE76" s="750">
        <f t="shared" si="71"/>
        <v>8.5000000000000006e-002</v>
      </c>
      <c r="CF76" s="750">
        <f t="shared" si="71"/>
        <v>8.5000000000000006e-002</v>
      </c>
      <c r="CG76" s="750">
        <f t="shared" si="71"/>
        <v>8.5000000000000006e-002</v>
      </c>
      <c r="CH76" s="750">
        <f t="shared" si="71"/>
        <v>4.1000000000000002e-002</v>
      </c>
      <c r="CI76" s="750">
        <f t="shared" si="71"/>
        <v>4.7e-002</v>
      </c>
      <c r="CJ76" s="750">
        <f t="shared" si="71"/>
        <v>4.7e-002</v>
      </c>
      <c r="CK76" s="750">
        <f t="shared" si="71"/>
        <v>3.e-002</v>
      </c>
      <c r="CL76" s="750">
        <f t="shared" si="71"/>
        <v>6.5000000000000002e-002</v>
      </c>
      <c r="CM76" s="750">
        <f t="shared" si="71"/>
        <v>6.5000000000000002e-002</v>
      </c>
      <c r="CN76" s="750">
        <f t="shared" si="71"/>
        <v>8.4000000000000005e-002</v>
      </c>
      <c r="CO76" s="750">
        <f t="shared" si="71"/>
        <v>8.1000000000000003e-002</v>
      </c>
      <c r="CP76" s="750">
        <f t="shared" si="71"/>
        <v>8.1000000000000003e-002</v>
      </c>
      <c r="CQ76" s="750">
        <f t="shared" si="71"/>
        <v>8.6999999999999994e-002</v>
      </c>
      <c r="CR76" s="750">
        <f t="shared" si="71"/>
        <v>5.7000000000000002e-002</v>
      </c>
      <c r="CS76" s="750">
        <f t="shared" si="71"/>
        <v>5.7000000000000002e-002</v>
      </c>
      <c r="CT76" s="750">
        <f t="shared" si="71"/>
        <v>5.7000000000000002e-002</v>
      </c>
      <c r="CU76" s="750">
        <f t="shared" si="71"/>
        <v>2.1000000000000001e-002</v>
      </c>
      <c r="CV76" s="750">
        <f t="shared" si="71"/>
        <v>2.1000000000000001e-002</v>
      </c>
      <c r="CW76" s="750">
        <f t="shared" si="71"/>
        <v>1.4999999999999999e-002</v>
      </c>
      <c r="CX76" s="750">
        <f t="shared" si="71"/>
        <v>1.4999999999999999e-002</v>
      </c>
      <c r="CY76" s="750">
        <f t="shared" si="71"/>
        <v>1.4999999999999999e-002</v>
      </c>
      <c r="CZ76" s="750">
        <f t="shared" si="71"/>
        <v>8.5000000000000006e-002</v>
      </c>
      <c r="DA76" s="750">
        <f t="shared" si="71"/>
        <v>4.7e-002</v>
      </c>
      <c r="DC76" s="749" t="s">
        <v>615</v>
      </c>
      <c r="DD76" s="750">
        <f t="shared" si="72"/>
        <v>0.46703296703296698</v>
      </c>
      <c r="DE76" s="750">
        <f t="shared" si="72"/>
        <v>0.46703296703296698</v>
      </c>
      <c r="DF76" s="750">
        <f t="shared" si="72"/>
        <v>0.46703296703296698</v>
      </c>
      <c r="DG76" s="750">
        <f t="shared" si="72"/>
        <v>0.518987341772152</v>
      </c>
      <c r="DH76" s="750">
        <f t="shared" si="72"/>
        <v>0.58750000000000002</v>
      </c>
      <c r="DI76" s="750">
        <f t="shared" si="72"/>
        <v>0.58750000000000002</v>
      </c>
      <c r="DJ76" s="750">
        <f t="shared" si="72"/>
        <v>0.45454545454545497</v>
      </c>
      <c r="DK76" s="750">
        <f t="shared" si="72"/>
        <v>0.59090909090909105</v>
      </c>
      <c r="DL76" s="750">
        <f t="shared" si="72"/>
        <v>0.59090909090909105</v>
      </c>
      <c r="DM76" s="750">
        <f t="shared" si="72"/>
        <v>0.56000000000000005</v>
      </c>
      <c r="DN76" s="750">
        <f t="shared" si="72"/>
        <v>0.60447761194029803</v>
      </c>
      <c r="DO76" s="750">
        <f t="shared" si="72"/>
        <v>0.60447761194029803</v>
      </c>
      <c r="DP76" s="750">
        <f t="shared" si="72"/>
        <v>0.56129032258064504</v>
      </c>
      <c r="DQ76" s="750">
        <f t="shared" si="72"/>
        <v>0.50442477876106195</v>
      </c>
      <c r="DR76" s="750">
        <f t="shared" si="72"/>
        <v>0.50442477876106195</v>
      </c>
      <c r="DS76" s="750">
        <f t="shared" si="72"/>
        <v>0.50442477876106195</v>
      </c>
      <c r="DT76" s="750">
        <f t="shared" si="72"/>
        <v>0.38888888888888901</v>
      </c>
      <c r="DU76" s="750">
        <f t="shared" si="72"/>
        <v>0.38888888888888901</v>
      </c>
      <c r="DV76" s="750">
        <f t="shared" si="72"/>
        <v>0.41666666666666702</v>
      </c>
      <c r="DW76" s="750">
        <f t="shared" si="72"/>
        <v>0.41666666666666702</v>
      </c>
      <c r="DX76" s="750">
        <f t="shared" si="72"/>
        <v>0.41666666666666702</v>
      </c>
      <c r="DY76" s="750">
        <f t="shared" si="72"/>
        <v>0.46703296703296698</v>
      </c>
      <c r="DZ76" s="750">
        <f t="shared" si="72"/>
        <v>0.58750000000000002</v>
      </c>
    </row>
    <row r="77" spans="80:130">
      <c r="CB77" s="749">
        <v>16</v>
      </c>
      <c r="CC77" s="749">
        <v>4</v>
      </c>
      <c r="CD77" s="749" t="str">
        <f t="shared" si="64"/>
        <v>処遇加算Ⅲ特定加算Ⅱベア加算なしから新加算Ⅳ</v>
      </c>
      <c r="CE77" s="750">
        <f t="shared" si="71"/>
        <v>4.8000000000000001e-002</v>
      </c>
      <c r="CF77" s="750">
        <f t="shared" si="71"/>
        <v>4.8000000000000001e-002</v>
      </c>
      <c r="CG77" s="750">
        <f t="shared" si="71"/>
        <v>4.8000000000000001e-002</v>
      </c>
      <c r="CH77" s="750">
        <f t="shared" si="71"/>
        <v>2.5000000000000001e-002</v>
      </c>
      <c r="CI77" s="750">
        <f t="shared" si="71"/>
        <v>3.1e-002</v>
      </c>
      <c r="CJ77" s="750">
        <f t="shared" si="71"/>
        <v>3.1e-002</v>
      </c>
      <c r="CK77" s="750">
        <f t="shared" si="71"/>
        <v>1.7000000000000001e-002</v>
      </c>
      <c r="CL77" s="750">
        <f t="shared" si="71"/>
        <v>4.2999999999999997e-002</v>
      </c>
      <c r="CM77" s="750">
        <f t="shared" si="71"/>
        <v>4.2999999999999997e-002</v>
      </c>
      <c r="CN77" s="750">
        <f t="shared" si="71"/>
        <v>5.6000000000000001e-002</v>
      </c>
      <c r="CO77" s="750">
        <f t="shared" si="71"/>
        <v>5.2999999999999999e-002</v>
      </c>
      <c r="CP77" s="750">
        <f t="shared" si="71"/>
        <v>5.2999999999999999e-002</v>
      </c>
      <c r="CQ77" s="750">
        <f t="shared" si="71"/>
        <v>5.7000000000000002e-002</v>
      </c>
      <c r="CR77" s="750">
        <f t="shared" si="71"/>
        <v>3.4000000000000002e-002</v>
      </c>
      <c r="CS77" s="750">
        <f t="shared" si="71"/>
        <v>3.4000000000000002e-002</v>
      </c>
      <c r="CT77" s="750">
        <f t="shared" si="71"/>
        <v>3.4000000000000002e-002</v>
      </c>
      <c r="CU77" s="750">
        <f t="shared" si="71"/>
        <v>1.0999999999999999e-002</v>
      </c>
      <c r="CV77" s="750">
        <f t="shared" si="71"/>
        <v>1.0999999999999999e-002</v>
      </c>
      <c r="CW77" s="750">
        <f t="shared" si="71"/>
        <v>8.0000000000000002e-003</v>
      </c>
      <c r="CX77" s="750">
        <f t="shared" si="71"/>
        <v>8.0000000000000002e-003</v>
      </c>
      <c r="CY77" s="750">
        <f t="shared" si="71"/>
        <v>8.0000000000000002e-003</v>
      </c>
      <c r="CZ77" s="750">
        <f t="shared" si="71"/>
        <v>4.8000000000000001e-002</v>
      </c>
      <c r="DA77" s="750">
        <f t="shared" si="71"/>
        <v>3.1e-002</v>
      </c>
      <c r="DC77" s="749" t="s">
        <v>1905</v>
      </c>
      <c r="DD77" s="750">
        <f t="shared" si="72"/>
        <v>0.33103448275862102</v>
      </c>
      <c r="DE77" s="750">
        <f t="shared" si="72"/>
        <v>0.33103448275862102</v>
      </c>
      <c r="DF77" s="750">
        <f t="shared" si="72"/>
        <v>0.33103448275862102</v>
      </c>
      <c r="DG77" s="750">
        <f t="shared" si="72"/>
        <v>0.39682539682539703</v>
      </c>
      <c r="DH77" s="750">
        <f t="shared" si="72"/>
        <v>0.484375</v>
      </c>
      <c r="DI77" s="750">
        <f t="shared" si="72"/>
        <v>0.484375</v>
      </c>
      <c r="DJ77" s="750">
        <f t="shared" si="72"/>
        <v>0.320754716981132</v>
      </c>
      <c r="DK77" s="750">
        <f t="shared" si="72"/>
        <v>0.48863636363636398</v>
      </c>
      <c r="DL77" s="750">
        <f t="shared" si="72"/>
        <v>0.48863636363636398</v>
      </c>
      <c r="DM77" s="750">
        <f t="shared" si="72"/>
        <v>0.45901639344262302</v>
      </c>
      <c r="DN77" s="750">
        <f t="shared" si="72"/>
        <v>0.5</v>
      </c>
      <c r="DO77" s="750">
        <f t="shared" si="72"/>
        <v>0.5</v>
      </c>
      <c r="DP77" s="750">
        <f t="shared" si="72"/>
        <v>0.45600000000000002</v>
      </c>
      <c r="DQ77" s="750">
        <f t="shared" si="72"/>
        <v>0.37777777777777799</v>
      </c>
      <c r="DR77" s="750">
        <f t="shared" si="72"/>
        <v>0.37777777777777799</v>
      </c>
      <c r="DS77" s="750">
        <f t="shared" si="72"/>
        <v>0.37777777777777799</v>
      </c>
      <c r="DT77" s="750">
        <f t="shared" si="72"/>
        <v>0.25</v>
      </c>
      <c r="DU77" s="750">
        <f t="shared" si="72"/>
        <v>0.25</v>
      </c>
      <c r="DV77" s="750">
        <f t="shared" si="72"/>
        <v>0.27586206896551702</v>
      </c>
      <c r="DW77" s="750">
        <f t="shared" si="72"/>
        <v>0.27586206896551702</v>
      </c>
      <c r="DX77" s="750">
        <f t="shared" si="72"/>
        <v>0.27586206896551702</v>
      </c>
      <c r="DY77" s="750">
        <f t="shared" si="72"/>
        <v>0.33103448275862102</v>
      </c>
      <c r="DZ77" s="750">
        <f t="shared" si="72"/>
        <v>0.484375</v>
      </c>
    </row>
    <row r="78" spans="80:130" ht="24">
      <c r="CB78" s="749">
        <v>16</v>
      </c>
      <c r="CC78" s="749">
        <v>16</v>
      </c>
      <c r="CD78" s="749" t="str">
        <f t="shared" si="64"/>
        <v>処遇加算Ⅲ特定加算Ⅱベア加算なしから新加算Ⅴ（12）</v>
      </c>
      <c r="CE78" s="750">
        <f t="shared" ref="CE78:DA78" si="73">BD18-AD$18</f>
        <v>2.1000000000000001e-002</v>
      </c>
      <c r="CF78" s="750">
        <f t="shared" si="73"/>
        <v>2.1000000000000001e-002</v>
      </c>
      <c r="CG78" s="750">
        <f t="shared" si="73"/>
        <v>2.1000000000000001e-002</v>
      </c>
      <c r="CH78" s="750">
        <f t="shared" si="73"/>
        <v>1.e-002</v>
      </c>
      <c r="CI78" s="750">
        <f t="shared" si="73"/>
        <v>1.e-002</v>
      </c>
      <c r="CJ78" s="750">
        <f t="shared" si="73"/>
        <v>1.e-002</v>
      </c>
      <c r="CK78" s="750">
        <f t="shared" si="73"/>
        <v>8.9999999999999993e-003</v>
      </c>
      <c r="CL78" s="750">
        <f t="shared" si="73"/>
        <v>1.2999999999999999e-002</v>
      </c>
      <c r="CM78" s="750">
        <f t="shared" si="73"/>
        <v>1.2999999999999999e-002</v>
      </c>
      <c r="CN78" s="750">
        <f t="shared" si="73"/>
        <v>2.3e-002</v>
      </c>
      <c r="CO78" s="750">
        <f t="shared" si="73"/>
        <v>1.4999999999999999e-002</v>
      </c>
      <c r="CP78" s="750">
        <f t="shared" si="73"/>
        <v>1.4999999999999999e-002</v>
      </c>
      <c r="CQ78" s="750">
        <f t="shared" si="73"/>
        <v>2.1000000000000001e-002</v>
      </c>
      <c r="CR78" s="750">
        <f t="shared" si="73"/>
        <v>1.4e-002</v>
      </c>
      <c r="CS78" s="750">
        <f t="shared" si="73"/>
        <v>1.4e-002</v>
      </c>
      <c r="CT78" s="750">
        <f t="shared" si="73"/>
        <v>1.4e-002</v>
      </c>
      <c r="CU78" s="750">
        <f t="shared" si="73"/>
        <v>7.0000000000000001e-003</v>
      </c>
      <c r="CV78" s="750">
        <f t="shared" si="73"/>
        <v>7.0000000000000001e-003</v>
      </c>
      <c r="CW78" s="750">
        <f t="shared" si="73"/>
        <v>5.0000000000000001e-003</v>
      </c>
      <c r="CX78" s="750">
        <f t="shared" si="73"/>
        <v>5.0000000000000001e-003</v>
      </c>
      <c r="CY78" s="750">
        <f t="shared" si="73"/>
        <v>5.0000000000000001e-003</v>
      </c>
      <c r="CZ78" s="750">
        <f t="shared" si="73"/>
        <v>2.1000000000000001e-002</v>
      </c>
      <c r="DA78" s="750">
        <f t="shared" si="73"/>
        <v>1.e-002</v>
      </c>
      <c r="DC78" s="749" t="s">
        <v>2248</v>
      </c>
      <c r="DD78" s="750">
        <f t="shared" ref="DD78:DZ78" si="74">CE78/BD18</f>
        <v>0.177966101694915</v>
      </c>
      <c r="DE78" s="750">
        <f t="shared" si="74"/>
        <v>0.177966101694915</v>
      </c>
      <c r="DF78" s="750">
        <f t="shared" si="74"/>
        <v>0.177966101694915</v>
      </c>
      <c r="DG78" s="750">
        <f t="shared" si="74"/>
        <v>0.20833333333333301</v>
      </c>
      <c r="DH78" s="750">
        <f t="shared" si="74"/>
        <v>0.232558139534884</v>
      </c>
      <c r="DI78" s="750">
        <f t="shared" si="74"/>
        <v>0.232558139534884</v>
      </c>
      <c r="DJ78" s="750">
        <f t="shared" si="74"/>
        <v>0.2</v>
      </c>
      <c r="DK78" s="750">
        <f t="shared" si="74"/>
        <v>0.22413793103448301</v>
      </c>
      <c r="DL78" s="750">
        <f t="shared" si="74"/>
        <v>0.22413793103448301</v>
      </c>
      <c r="DM78" s="750">
        <f t="shared" si="74"/>
        <v>0.25842696629213502</v>
      </c>
      <c r="DN78" s="750">
        <f t="shared" si="74"/>
        <v>0.220588235294118</v>
      </c>
      <c r="DO78" s="750">
        <f t="shared" si="74"/>
        <v>0.220588235294118</v>
      </c>
      <c r="DP78" s="750">
        <f t="shared" si="74"/>
        <v>0.235955056179775</v>
      </c>
      <c r="DQ78" s="750">
        <f t="shared" si="74"/>
        <v>0.2</v>
      </c>
      <c r="DR78" s="750">
        <f t="shared" si="74"/>
        <v>0.2</v>
      </c>
      <c r="DS78" s="750">
        <f t="shared" si="74"/>
        <v>0.2</v>
      </c>
      <c r="DT78" s="750">
        <f t="shared" si="74"/>
        <v>0.17499999999999999</v>
      </c>
      <c r="DU78" s="750">
        <f t="shared" si="74"/>
        <v>0.17499999999999999</v>
      </c>
      <c r="DV78" s="750">
        <f t="shared" si="74"/>
        <v>0.19230769230769201</v>
      </c>
      <c r="DW78" s="750">
        <f t="shared" si="74"/>
        <v>0.19230769230769201</v>
      </c>
      <c r="DX78" s="750">
        <f t="shared" si="74"/>
        <v>0.19230769230769201</v>
      </c>
      <c r="DY78" s="750">
        <f t="shared" si="74"/>
        <v>0.177966101694915</v>
      </c>
      <c r="DZ78" s="750">
        <f t="shared" si="74"/>
        <v>0.232558139534884</v>
      </c>
    </row>
    <row r="79" spans="80:130">
      <c r="CB79" s="749">
        <v>17</v>
      </c>
      <c r="CC79" s="749">
        <v>1</v>
      </c>
      <c r="CD79" s="749" t="str">
        <f t="shared" si="64"/>
        <v>処遇加算Ⅲ特定加算なしベア加算から新加算Ⅰ</v>
      </c>
      <c r="CE79" s="750">
        <f t="shared" ref="CE79:DA82" si="75">BD3-AD$19</f>
        <v>0.16600000000000001</v>
      </c>
      <c r="CF79" s="750">
        <f t="shared" si="75"/>
        <v>0.16600000000000001</v>
      </c>
      <c r="CG79" s="750">
        <f t="shared" si="75"/>
        <v>0.16600000000000001</v>
      </c>
      <c r="CH79" s="750">
        <f t="shared" si="75"/>
        <v>6.6000000000000003e-002</v>
      </c>
      <c r="CI79" s="750">
        <f t="shared" si="75"/>
        <v>5.8000000000000003e-002</v>
      </c>
      <c r="CJ79" s="750">
        <f t="shared" si="75"/>
        <v>5.8000000000000003e-002</v>
      </c>
      <c r="CK79" s="750">
        <f t="shared" si="75"/>
        <v>5.7000000000000002e-002</v>
      </c>
      <c r="CL79" s="750">
        <f t="shared" si="75"/>
        <v>8.e-002</v>
      </c>
      <c r="CM79" s="750">
        <f t="shared" si="75"/>
        <v>8.e-002</v>
      </c>
      <c r="CN79" s="750">
        <f t="shared" si="75"/>
        <v>0.11600000000000001</v>
      </c>
      <c r="CO79" s="750">
        <f t="shared" si="75"/>
        <v>9.0999999999999998e-002</v>
      </c>
      <c r="CP79" s="750">
        <f t="shared" si="75"/>
        <v>9.0999999999999998e-002</v>
      </c>
      <c r="CQ79" s="750">
        <f t="shared" si="75"/>
        <v>0.11799999999999999</v>
      </c>
      <c r="CR79" s="750">
        <f t="shared" si="75"/>
        <v>9.0999999999999998e-002</v>
      </c>
      <c r="CS79" s="750">
        <f t="shared" si="75"/>
        <v>9.0999999999999998e-002</v>
      </c>
      <c r="CT79" s="750">
        <f t="shared" si="75"/>
        <v>9.0999999999999998e-002</v>
      </c>
      <c r="CU79" s="750">
        <f t="shared" si="75"/>
        <v>5.0999999999999997e-002</v>
      </c>
      <c r="CV79" s="750">
        <f t="shared" si="75"/>
        <v>5.0999999999999997e-002</v>
      </c>
      <c r="CW79" s="750">
        <f t="shared" si="75"/>
        <v>3.5999999999999997e-002</v>
      </c>
      <c r="CX79" s="750">
        <f t="shared" si="75"/>
        <v>3.5999999999999997e-002</v>
      </c>
      <c r="CY79" s="750">
        <f t="shared" si="75"/>
        <v>3.5999999999999997e-002</v>
      </c>
      <c r="CZ79" s="750">
        <f t="shared" si="75"/>
        <v>0.16600000000000001</v>
      </c>
      <c r="DA79" s="750">
        <f t="shared" si="75"/>
        <v>5.8000000000000003e-002</v>
      </c>
      <c r="DC79" s="749" t="s">
        <v>2249</v>
      </c>
      <c r="DD79" s="750">
        <f t="shared" ref="DD79:DZ82" si="76">CE79/BD3</f>
        <v>0.67755102040816295</v>
      </c>
      <c r="DE79" s="750">
        <f t="shared" si="76"/>
        <v>0.67755102040816295</v>
      </c>
      <c r="DF79" s="750">
        <f t="shared" si="76"/>
        <v>0.67755102040816295</v>
      </c>
      <c r="DG79" s="750">
        <f t="shared" si="76"/>
        <v>0.66</v>
      </c>
      <c r="DH79" s="750">
        <f t="shared" si="76"/>
        <v>0.63043478260869601</v>
      </c>
      <c r="DI79" s="750">
        <f t="shared" si="76"/>
        <v>0.63043478260869601</v>
      </c>
      <c r="DJ79" s="750">
        <f t="shared" si="76"/>
        <v>0.662790697674419</v>
      </c>
      <c r="DK79" s="750">
        <f t="shared" si="76"/>
        <v>0.625</v>
      </c>
      <c r="DL79" s="750">
        <f t="shared" si="76"/>
        <v>0.625</v>
      </c>
      <c r="DM79" s="750">
        <f t="shared" si="76"/>
        <v>0.64088397790055252</v>
      </c>
      <c r="DN79" s="750">
        <f t="shared" si="76"/>
        <v>0.61073825503355705</v>
      </c>
      <c r="DO79" s="750">
        <f t="shared" si="76"/>
        <v>0.61073825503355705</v>
      </c>
      <c r="DP79" s="750">
        <f t="shared" si="76"/>
        <v>0.63440860215053796</v>
      </c>
      <c r="DQ79" s="750">
        <f t="shared" si="76"/>
        <v>0.65</v>
      </c>
      <c r="DR79" s="750">
        <f t="shared" si="76"/>
        <v>0.65</v>
      </c>
      <c r="DS79" s="750">
        <f t="shared" si="76"/>
        <v>0.65</v>
      </c>
      <c r="DT79" s="750">
        <f t="shared" si="76"/>
        <v>0.68</v>
      </c>
      <c r="DU79" s="750">
        <f t="shared" si="76"/>
        <v>0.68</v>
      </c>
      <c r="DV79" s="750">
        <f t="shared" si="76"/>
        <v>0.70588235294117652</v>
      </c>
      <c r="DW79" s="750">
        <f t="shared" si="76"/>
        <v>0.70588235294117652</v>
      </c>
      <c r="DX79" s="750">
        <f t="shared" si="76"/>
        <v>0.70588235294117652</v>
      </c>
      <c r="DY79" s="750">
        <f t="shared" si="76"/>
        <v>0.67755102040816295</v>
      </c>
      <c r="DZ79" s="750">
        <f t="shared" si="76"/>
        <v>0.63043478260869601</v>
      </c>
    </row>
    <row r="80" spans="80:130">
      <c r="CB80" s="749">
        <v>17</v>
      </c>
      <c r="CC80" s="749">
        <v>2</v>
      </c>
      <c r="CD80" s="749" t="str">
        <f t="shared" si="64"/>
        <v>処遇加算Ⅲ特定加算なしベア加算から新加算Ⅱ</v>
      </c>
      <c r="CE80" s="750">
        <f t="shared" si="75"/>
        <v>0.14499999999999999</v>
      </c>
      <c r="CF80" s="750">
        <f t="shared" si="75"/>
        <v>0.14499999999999999</v>
      </c>
      <c r="CG80" s="750">
        <f t="shared" si="75"/>
        <v>0.14499999999999999</v>
      </c>
      <c r="CH80" s="750">
        <f t="shared" si="75"/>
        <v>6.e-002</v>
      </c>
      <c r="CI80" s="750">
        <f t="shared" si="75"/>
        <v>5.6000000000000001e-002</v>
      </c>
      <c r="CJ80" s="750">
        <f t="shared" si="75"/>
        <v>5.6000000000000001e-002</v>
      </c>
      <c r="CK80" s="750">
        <f t="shared" si="75"/>
        <v>5.3999999999999999e-002</v>
      </c>
      <c r="CL80" s="750">
        <f t="shared" si="75"/>
        <v>7.3999999999999996e-002</v>
      </c>
      <c r="CM80" s="750">
        <f t="shared" si="75"/>
        <v>7.3999999999999996e-002</v>
      </c>
      <c r="CN80" s="750">
        <f t="shared" si="75"/>
        <v>0.109</v>
      </c>
      <c r="CO80" s="750">
        <f t="shared" si="75"/>
        <v>8.7999999999999995e-002</v>
      </c>
      <c r="CP80" s="750">
        <f t="shared" si="75"/>
        <v>8.7999999999999995e-002</v>
      </c>
      <c r="CQ80" s="750">
        <f t="shared" si="75"/>
        <v>0.11</v>
      </c>
      <c r="CR80" s="750">
        <f t="shared" si="75"/>
        <v>8.6999999999999994e-002</v>
      </c>
      <c r="CS80" s="750">
        <f t="shared" si="75"/>
        <v>8.6999999999999994e-002</v>
      </c>
      <c r="CT80" s="750">
        <f t="shared" si="75"/>
        <v>8.6999999999999994e-002</v>
      </c>
      <c r="CU80" s="750">
        <f t="shared" si="75"/>
        <v>4.7e-002</v>
      </c>
      <c r="CV80" s="750">
        <f t="shared" si="75"/>
        <v>4.7e-002</v>
      </c>
      <c r="CW80" s="750">
        <f t="shared" si="75"/>
        <v>3.2000000000000001e-002</v>
      </c>
      <c r="CX80" s="750">
        <f t="shared" si="75"/>
        <v>3.2000000000000001e-002</v>
      </c>
      <c r="CY80" s="750">
        <f t="shared" si="75"/>
        <v>3.2000000000000001e-002</v>
      </c>
      <c r="CZ80" s="750">
        <f t="shared" si="75"/>
        <v>0.14499999999999999</v>
      </c>
      <c r="DA80" s="750">
        <f t="shared" si="75"/>
        <v>5.6000000000000001e-002</v>
      </c>
      <c r="DC80" s="749" t="s">
        <v>2250</v>
      </c>
      <c r="DD80" s="750">
        <f t="shared" si="76"/>
        <v>0.64732142857142849</v>
      </c>
      <c r="DE80" s="750">
        <f t="shared" si="76"/>
        <v>0.64732142857142849</v>
      </c>
      <c r="DF80" s="750">
        <f t="shared" si="76"/>
        <v>0.64732142857142849</v>
      </c>
      <c r="DG80" s="750">
        <f t="shared" si="76"/>
        <v>0.63829787234042501</v>
      </c>
      <c r="DH80" s="750">
        <f t="shared" si="76"/>
        <v>0.62222222222222201</v>
      </c>
      <c r="DI80" s="750">
        <f t="shared" si="76"/>
        <v>0.62222222222222201</v>
      </c>
      <c r="DJ80" s="750">
        <f t="shared" si="76"/>
        <v>0.65060240963855398</v>
      </c>
      <c r="DK80" s="750">
        <f t="shared" si="76"/>
        <v>0.60655737704918</v>
      </c>
      <c r="DL80" s="750">
        <f t="shared" si="76"/>
        <v>0.60655737704918</v>
      </c>
      <c r="DM80" s="750">
        <f t="shared" si="76"/>
        <v>0.62643678160919503</v>
      </c>
      <c r="DN80" s="750">
        <f t="shared" si="76"/>
        <v>0.602739726027397</v>
      </c>
      <c r="DO80" s="750">
        <f t="shared" si="76"/>
        <v>0.602739726027397</v>
      </c>
      <c r="DP80" s="750">
        <f t="shared" si="76"/>
        <v>0.61797752808988804</v>
      </c>
      <c r="DQ80" s="750">
        <f t="shared" si="76"/>
        <v>0.63970588235294101</v>
      </c>
      <c r="DR80" s="750">
        <f t="shared" si="76"/>
        <v>0.63970588235294101</v>
      </c>
      <c r="DS80" s="750">
        <f t="shared" si="76"/>
        <v>0.63970588235294101</v>
      </c>
      <c r="DT80" s="750">
        <f t="shared" si="76"/>
        <v>0.6619718309859155</v>
      </c>
      <c r="DU80" s="750">
        <f t="shared" si="76"/>
        <v>0.6619718309859155</v>
      </c>
      <c r="DV80" s="750">
        <f t="shared" si="76"/>
        <v>0.680851063829787</v>
      </c>
      <c r="DW80" s="750">
        <f t="shared" si="76"/>
        <v>0.680851063829787</v>
      </c>
      <c r="DX80" s="750">
        <f t="shared" si="76"/>
        <v>0.680851063829787</v>
      </c>
      <c r="DY80" s="750">
        <f t="shared" si="76"/>
        <v>0.64732142857142849</v>
      </c>
      <c r="DZ80" s="750">
        <f t="shared" si="76"/>
        <v>0.62222222222222201</v>
      </c>
    </row>
    <row r="81" spans="80:130">
      <c r="CB81" s="749">
        <v>17</v>
      </c>
      <c r="CC81" s="749">
        <v>3</v>
      </c>
      <c r="CD81" s="749" t="str">
        <f t="shared" si="64"/>
        <v>処遇加算Ⅲ特定加算なしベア加算から新加算Ⅲ</v>
      </c>
      <c r="CE81" s="750">
        <f t="shared" si="75"/>
        <v>0.10299999999999999</v>
      </c>
      <c r="CF81" s="750">
        <f t="shared" si="75"/>
        <v>0.10299999999999999</v>
      </c>
      <c r="CG81" s="750">
        <f t="shared" si="75"/>
        <v>0.10299999999999999</v>
      </c>
      <c r="CH81" s="750">
        <f t="shared" si="75"/>
        <v>4.4999999999999998e-002</v>
      </c>
      <c r="CI81" s="750">
        <f t="shared" si="75"/>
        <v>4.5999999999999999e-002</v>
      </c>
      <c r="CJ81" s="750">
        <f t="shared" si="75"/>
        <v>4.5999999999999999e-002</v>
      </c>
      <c r="CK81" s="750">
        <f t="shared" si="75"/>
        <v>3.6999999999999998e-002</v>
      </c>
      <c r="CL81" s="750">
        <f t="shared" si="75"/>
        <v>6.2e-002</v>
      </c>
      <c r="CM81" s="750">
        <f t="shared" si="75"/>
        <v>6.2e-002</v>
      </c>
      <c r="CN81" s="750">
        <f t="shared" si="75"/>
        <v>8.5000000000000006e-002</v>
      </c>
      <c r="CO81" s="750">
        <f t="shared" si="75"/>
        <v>7.5999999999999998e-002</v>
      </c>
      <c r="CP81" s="750">
        <f t="shared" si="75"/>
        <v>7.5999999999999998e-002</v>
      </c>
      <c r="CQ81" s="750">
        <f t="shared" si="75"/>
        <v>8.6999999999999994e-002</v>
      </c>
      <c r="CR81" s="750">
        <f t="shared" si="75"/>
        <v>6.4000000000000001e-002</v>
      </c>
      <c r="CS81" s="750">
        <f t="shared" si="75"/>
        <v>6.4000000000000001e-002</v>
      </c>
      <c r="CT81" s="750">
        <f t="shared" si="75"/>
        <v>6.4000000000000001e-002</v>
      </c>
      <c r="CU81" s="750">
        <f t="shared" si="75"/>
        <v>3.e-002</v>
      </c>
      <c r="CV81" s="750">
        <f t="shared" si="75"/>
        <v>3.e-002</v>
      </c>
      <c r="CW81" s="750">
        <f t="shared" si="75"/>
        <v>2.1000000000000001e-002</v>
      </c>
      <c r="CX81" s="750">
        <f t="shared" si="75"/>
        <v>2.1000000000000001e-002</v>
      </c>
      <c r="CY81" s="750">
        <f t="shared" si="75"/>
        <v>2.1000000000000001e-002</v>
      </c>
      <c r="CZ81" s="750">
        <f t="shared" si="75"/>
        <v>0.10299999999999999</v>
      </c>
      <c r="DA81" s="750">
        <f t="shared" si="75"/>
        <v>4.5999999999999999e-002</v>
      </c>
      <c r="DC81" s="749" t="s">
        <v>506</v>
      </c>
      <c r="DD81" s="750">
        <f t="shared" si="76"/>
        <v>0.56593406593406603</v>
      </c>
      <c r="DE81" s="750">
        <f t="shared" si="76"/>
        <v>0.56593406593406603</v>
      </c>
      <c r="DF81" s="750">
        <f t="shared" si="76"/>
        <v>0.56593406593406603</v>
      </c>
      <c r="DG81" s="750">
        <f t="shared" si="76"/>
        <v>0.569620253164557</v>
      </c>
      <c r="DH81" s="750">
        <f t="shared" si="76"/>
        <v>0.57499999999999996</v>
      </c>
      <c r="DI81" s="750">
        <f t="shared" si="76"/>
        <v>0.57499999999999996</v>
      </c>
      <c r="DJ81" s="750">
        <f t="shared" si="76"/>
        <v>0.560606060606061</v>
      </c>
      <c r="DK81" s="750">
        <f t="shared" si="76"/>
        <v>0.56363636363636405</v>
      </c>
      <c r="DL81" s="750">
        <f t="shared" si="76"/>
        <v>0.56363636363636405</v>
      </c>
      <c r="DM81" s="750">
        <f t="shared" si="76"/>
        <v>0.56666666666666698</v>
      </c>
      <c r="DN81" s="750">
        <f t="shared" si="76"/>
        <v>0.56716417910447803</v>
      </c>
      <c r="DO81" s="750">
        <f t="shared" si="76"/>
        <v>0.56716417910447803</v>
      </c>
      <c r="DP81" s="750">
        <f t="shared" si="76"/>
        <v>0.56129032258064504</v>
      </c>
      <c r="DQ81" s="750">
        <f t="shared" si="76"/>
        <v>0.56637168141592897</v>
      </c>
      <c r="DR81" s="750">
        <f t="shared" si="76"/>
        <v>0.56637168141592897</v>
      </c>
      <c r="DS81" s="750">
        <f t="shared" si="76"/>
        <v>0.56637168141592897</v>
      </c>
      <c r="DT81" s="750">
        <f t="shared" si="76"/>
        <v>0.55555555555555602</v>
      </c>
      <c r="DU81" s="750">
        <f t="shared" si="76"/>
        <v>0.55555555555555602</v>
      </c>
      <c r="DV81" s="750">
        <f t="shared" si="76"/>
        <v>0.58333333333333304</v>
      </c>
      <c r="DW81" s="750">
        <f t="shared" si="76"/>
        <v>0.58333333333333304</v>
      </c>
      <c r="DX81" s="750">
        <f t="shared" si="76"/>
        <v>0.58333333333333304</v>
      </c>
      <c r="DY81" s="750">
        <f t="shared" si="76"/>
        <v>0.56593406593406603</v>
      </c>
      <c r="DZ81" s="750">
        <f t="shared" si="76"/>
        <v>0.57499999999999996</v>
      </c>
    </row>
    <row r="82" spans="80:130">
      <c r="CB82" s="749">
        <v>17</v>
      </c>
      <c r="CC82" s="749">
        <v>4</v>
      </c>
      <c r="CD82" s="749" t="str">
        <f t="shared" si="64"/>
        <v>処遇加算Ⅲ特定加算なしベア加算から新加算Ⅳ</v>
      </c>
      <c r="CE82" s="750">
        <f t="shared" si="75"/>
        <v>6.6000000000000003e-002</v>
      </c>
      <c r="CF82" s="750">
        <f t="shared" si="75"/>
        <v>6.6000000000000003e-002</v>
      </c>
      <c r="CG82" s="750">
        <f t="shared" si="75"/>
        <v>6.6000000000000003e-002</v>
      </c>
      <c r="CH82" s="750">
        <f t="shared" si="75"/>
        <v>2.9000000000000001e-002</v>
      </c>
      <c r="CI82" s="750">
        <f t="shared" si="75"/>
        <v>3.e-002</v>
      </c>
      <c r="CJ82" s="750">
        <f t="shared" si="75"/>
        <v>3.e-002</v>
      </c>
      <c r="CK82" s="750">
        <f t="shared" si="75"/>
        <v>2.4e-002</v>
      </c>
      <c r="CL82" s="750">
        <f t="shared" si="75"/>
        <v>4.e-002</v>
      </c>
      <c r="CM82" s="750">
        <f t="shared" si="75"/>
        <v>4.e-002</v>
      </c>
      <c r="CN82" s="750">
        <f t="shared" si="75"/>
        <v>5.7000000000000002e-002</v>
      </c>
      <c r="CO82" s="750">
        <f t="shared" si="75"/>
        <v>4.8000000000000001e-002</v>
      </c>
      <c r="CP82" s="750">
        <f t="shared" si="75"/>
        <v>4.8000000000000001e-002</v>
      </c>
      <c r="CQ82" s="750">
        <f t="shared" si="75"/>
        <v>5.7000000000000002e-002</v>
      </c>
      <c r="CR82" s="750">
        <f t="shared" si="75"/>
        <v>4.1000000000000002e-002</v>
      </c>
      <c r="CS82" s="750">
        <f t="shared" si="75"/>
        <v>4.1000000000000002e-002</v>
      </c>
      <c r="CT82" s="750">
        <f t="shared" si="75"/>
        <v>4.1000000000000002e-002</v>
      </c>
      <c r="CU82" s="750">
        <f t="shared" si="75"/>
        <v>2.e-002</v>
      </c>
      <c r="CV82" s="750">
        <f t="shared" si="75"/>
        <v>2.e-002</v>
      </c>
      <c r="CW82" s="750">
        <f t="shared" si="75"/>
        <v>1.4e-002</v>
      </c>
      <c r="CX82" s="750">
        <f t="shared" si="75"/>
        <v>1.4e-002</v>
      </c>
      <c r="CY82" s="750">
        <f t="shared" si="75"/>
        <v>1.4e-002</v>
      </c>
      <c r="CZ82" s="750">
        <f t="shared" si="75"/>
        <v>6.6000000000000003e-002</v>
      </c>
      <c r="DA82" s="750">
        <f t="shared" si="75"/>
        <v>3.e-002</v>
      </c>
      <c r="DC82" s="749" t="s">
        <v>2144</v>
      </c>
      <c r="DD82" s="750">
        <f t="shared" si="76"/>
        <v>0.45517241379310402</v>
      </c>
      <c r="DE82" s="750">
        <f t="shared" si="76"/>
        <v>0.45517241379310402</v>
      </c>
      <c r="DF82" s="750">
        <f t="shared" si="76"/>
        <v>0.45517241379310402</v>
      </c>
      <c r="DG82" s="750">
        <f t="shared" si="76"/>
        <v>0.46031746031746001</v>
      </c>
      <c r="DH82" s="750">
        <f t="shared" si="76"/>
        <v>0.46875</v>
      </c>
      <c r="DI82" s="750">
        <f t="shared" si="76"/>
        <v>0.46875</v>
      </c>
      <c r="DJ82" s="750">
        <f t="shared" si="76"/>
        <v>0.45283018867924502</v>
      </c>
      <c r="DK82" s="750">
        <f t="shared" si="76"/>
        <v>0.45454545454545459</v>
      </c>
      <c r="DL82" s="750">
        <f t="shared" si="76"/>
        <v>0.45454545454545459</v>
      </c>
      <c r="DM82" s="750">
        <f t="shared" si="76"/>
        <v>0.46721311475409799</v>
      </c>
      <c r="DN82" s="750">
        <f t="shared" si="76"/>
        <v>0.45283018867924502</v>
      </c>
      <c r="DO82" s="750">
        <f t="shared" si="76"/>
        <v>0.45283018867924502</v>
      </c>
      <c r="DP82" s="750">
        <f t="shared" si="76"/>
        <v>0.45600000000000002</v>
      </c>
      <c r="DQ82" s="750">
        <f t="shared" si="76"/>
        <v>0.4555555555555556</v>
      </c>
      <c r="DR82" s="750">
        <f t="shared" si="76"/>
        <v>0.4555555555555556</v>
      </c>
      <c r="DS82" s="750">
        <f t="shared" si="76"/>
        <v>0.4555555555555556</v>
      </c>
      <c r="DT82" s="750">
        <f t="shared" si="76"/>
        <v>0.45454545454545497</v>
      </c>
      <c r="DU82" s="750">
        <f t="shared" si="76"/>
        <v>0.45454545454545497</v>
      </c>
      <c r="DV82" s="750">
        <f t="shared" si="76"/>
        <v>0.48275862068965503</v>
      </c>
      <c r="DW82" s="750">
        <f t="shared" si="76"/>
        <v>0.48275862068965503</v>
      </c>
      <c r="DX82" s="750">
        <f t="shared" si="76"/>
        <v>0.48275862068965503</v>
      </c>
      <c r="DY82" s="750">
        <f t="shared" si="76"/>
        <v>0.45517241379310402</v>
      </c>
      <c r="DZ82" s="750">
        <f t="shared" si="76"/>
        <v>0.46875</v>
      </c>
    </row>
    <row r="83" spans="80:130">
      <c r="CB83" s="749">
        <v>17</v>
      </c>
      <c r="CC83" s="749">
        <v>17</v>
      </c>
      <c r="CD83" s="749" t="str">
        <f t="shared" si="64"/>
        <v>処遇加算Ⅲ特定加算なしベア加算から新加算Ⅴ（13）</v>
      </c>
      <c r="CE83" s="750">
        <f t="shared" ref="CE83:DA83" si="77">BD19-AD$19</f>
        <v>2.1000000000000001e-002</v>
      </c>
      <c r="CF83" s="750">
        <f t="shared" si="77"/>
        <v>2.1000000000000001e-002</v>
      </c>
      <c r="CG83" s="750">
        <f t="shared" si="77"/>
        <v>2.1000000000000001e-002</v>
      </c>
      <c r="CH83" s="750">
        <f t="shared" si="77"/>
        <v>1.e-002</v>
      </c>
      <c r="CI83" s="750">
        <f t="shared" si="77"/>
        <v>1.e-002</v>
      </c>
      <c r="CJ83" s="750">
        <f t="shared" si="77"/>
        <v>1.e-002</v>
      </c>
      <c r="CK83" s="750">
        <f t="shared" si="77"/>
        <v>8.9999999999999993e-003</v>
      </c>
      <c r="CL83" s="750">
        <f t="shared" si="77"/>
        <v>1.2999999999999999e-002</v>
      </c>
      <c r="CM83" s="750">
        <f t="shared" si="77"/>
        <v>1.2999999999999999e-002</v>
      </c>
      <c r="CN83" s="750">
        <f t="shared" si="77"/>
        <v>2.3e-002</v>
      </c>
      <c r="CO83" s="750">
        <f t="shared" si="77"/>
        <v>1.4999999999999999e-002</v>
      </c>
      <c r="CP83" s="750">
        <f t="shared" si="77"/>
        <v>1.4999999999999999e-002</v>
      </c>
      <c r="CQ83" s="750">
        <f t="shared" si="77"/>
        <v>2.1000000000000001e-002</v>
      </c>
      <c r="CR83" s="750">
        <f t="shared" si="77"/>
        <v>1.4e-002</v>
      </c>
      <c r="CS83" s="750">
        <f t="shared" si="77"/>
        <v>1.4e-002</v>
      </c>
      <c r="CT83" s="750">
        <f t="shared" si="77"/>
        <v>1.4e-002</v>
      </c>
      <c r="CU83" s="750">
        <f t="shared" si="77"/>
        <v>7.0000000000000001e-003</v>
      </c>
      <c r="CV83" s="750">
        <f t="shared" si="77"/>
        <v>7.0000000000000001e-003</v>
      </c>
      <c r="CW83" s="750">
        <f t="shared" si="77"/>
        <v>5.0000000000000001e-003</v>
      </c>
      <c r="CX83" s="750">
        <f t="shared" si="77"/>
        <v>5.0000000000000001e-003</v>
      </c>
      <c r="CY83" s="750">
        <f t="shared" si="77"/>
        <v>5.0000000000000001e-003</v>
      </c>
      <c r="CZ83" s="750">
        <f t="shared" si="77"/>
        <v>2.1000000000000001e-002</v>
      </c>
      <c r="DA83" s="750">
        <f t="shared" si="77"/>
        <v>1.e-002</v>
      </c>
      <c r="DC83" s="749" t="s">
        <v>2251</v>
      </c>
      <c r="DD83" s="750">
        <f t="shared" ref="DD83:DZ83" si="78">CE83/BD19</f>
        <v>0.21</v>
      </c>
      <c r="DE83" s="750">
        <f t="shared" si="78"/>
        <v>0.21</v>
      </c>
      <c r="DF83" s="750">
        <f t="shared" si="78"/>
        <v>0.21</v>
      </c>
      <c r="DG83" s="750">
        <f t="shared" si="78"/>
        <v>0.22727272727272699</v>
      </c>
      <c r="DH83" s="750">
        <f t="shared" si="78"/>
        <v>0.22727272727272699</v>
      </c>
      <c r="DI83" s="750">
        <f t="shared" si="78"/>
        <v>0.22727272727272699</v>
      </c>
      <c r="DJ83" s="750">
        <f t="shared" si="78"/>
        <v>0.23684210526315799</v>
      </c>
      <c r="DK83" s="750">
        <f t="shared" si="78"/>
        <v>0.213114754098361</v>
      </c>
      <c r="DL83" s="750">
        <f t="shared" si="78"/>
        <v>0.213114754098361</v>
      </c>
      <c r="DM83" s="750">
        <f t="shared" si="78"/>
        <v>0.26136363636363602</v>
      </c>
      <c r="DN83" s="750">
        <f t="shared" si="78"/>
        <v>0.20547945205479454</v>
      </c>
      <c r="DO83" s="750">
        <f t="shared" si="78"/>
        <v>0.20547945205479454</v>
      </c>
      <c r="DP83" s="750">
        <f t="shared" si="78"/>
        <v>0.235955056179775</v>
      </c>
      <c r="DQ83" s="750">
        <f t="shared" si="78"/>
        <v>0.22222222222222199</v>
      </c>
      <c r="DR83" s="750">
        <f t="shared" si="78"/>
        <v>0.22222222222222199</v>
      </c>
      <c r="DS83" s="750">
        <f t="shared" si="78"/>
        <v>0.22222222222222199</v>
      </c>
      <c r="DT83" s="750">
        <f t="shared" si="78"/>
        <v>0.225806451612903</v>
      </c>
      <c r="DU83" s="750">
        <f t="shared" si="78"/>
        <v>0.225806451612903</v>
      </c>
      <c r="DV83" s="750">
        <f t="shared" si="78"/>
        <v>0.25</v>
      </c>
      <c r="DW83" s="750">
        <f t="shared" si="78"/>
        <v>0.25</v>
      </c>
      <c r="DX83" s="750">
        <f t="shared" si="78"/>
        <v>0.25</v>
      </c>
      <c r="DY83" s="750">
        <f t="shared" si="78"/>
        <v>0.21</v>
      </c>
      <c r="DZ83" s="750">
        <f t="shared" si="78"/>
        <v>0.22727272727272699</v>
      </c>
    </row>
    <row r="84" spans="80:130">
      <c r="CB84" s="749">
        <v>18</v>
      </c>
      <c r="CC84" s="749">
        <v>1</v>
      </c>
      <c r="CD84" s="749" t="str">
        <f t="shared" si="64"/>
        <v>処遇加算Ⅲ特定加算なしベア加算なしから新加算Ⅰ</v>
      </c>
      <c r="CE84" s="750">
        <f t="shared" ref="CE84:DA87" si="79">BD3-AD$20</f>
        <v>0.19</v>
      </c>
      <c r="CF84" s="750">
        <f t="shared" si="79"/>
        <v>0.19</v>
      </c>
      <c r="CG84" s="750">
        <f t="shared" si="79"/>
        <v>0.19</v>
      </c>
      <c r="CH84" s="750">
        <f t="shared" si="79"/>
        <v>7.6999999999999999e-002</v>
      </c>
      <c r="CI84" s="750">
        <f t="shared" si="79"/>
        <v>6.9000000000000006e-002</v>
      </c>
      <c r="CJ84" s="750">
        <f t="shared" si="79"/>
        <v>6.9000000000000006e-002</v>
      </c>
      <c r="CK84" s="750">
        <f t="shared" si="79"/>
        <v>6.7000000000000004e-002</v>
      </c>
      <c r="CL84" s="750">
        <f t="shared" si="79"/>
        <v>9.5000000000000001e-002</v>
      </c>
      <c r="CM84" s="750">
        <f t="shared" si="79"/>
        <v>9.5000000000000001e-002</v>
      </c>
      <c r="CN84" s="750">
        <f t="shared" si="79"/>
        <v>0.13900000000000001</v>
      </c>
      <c r="CO84" s="750">
        <f t="shared" si="79"/>
        <v>0.108</v>
      </c>
      <c r="CP84" s="750">
        <f t="shared" si="79"/>
        <v>0.108</v>
      </c>
      <c r="CQ84" s="750">
        <f t="shared" si="79"/>
        <v>0.14099999999999999</v>
      </c>
      <c r="CR84" s="750">
        <f t="shared" si="79"/>
        <v>0.107</v>
      </c>
      <c r="CS84" s="750">
        <f t="shared" si="79"/>
        <v>0.107</v>
      </c>
      <c r="CT84" s="750">
        <f t="shared" si="79"/>
        <v>0.107</v>
      </c>
      <c r="CU84" s="750">
        <f t="shared" si="79"/>
        <v>5.8999999999999997e-002</v>
      </c>
      <c r="CV84" s="750">
        <f t="shared" si="79"/>
        <v>5.8999999999999997e-002</v>
      </c>
      <c r="CW84" s="750">
        <f t="shared" si="79"/>
        <v>4.1000000000000002e-002</v>
      </c>
      <c r="CX84" s="750">
        <f t="shared" si="79"/>
        <v>4.1000000000000002e-002</v>
      </c>
      <c r="CY84" s="750">
        <f t="shared" si="79"/>
        <v>4.1000000000000002e-002</v>
      </c>
      <c r="CZ84" s="750">
        <f t="shared" si="79"/>
        <v>0.19</v>
      </c>
      <c r="DA84" s="750">
        <f t="shared" si="79"/>
        <v>6.9000000000000006e-002</v>
      </c>
      <c r="DC84" s="749" t="s">
        <v>63</v>
      </c>
      <c r="DD84" s="750">
        <f t="shared" ref="DD84:DZ87" si="80">CE84/BD3</f>
        <v>0.77551020408163296</v>
      </c>
      <c r="DE84" s="750">
        <f t="shared" si="80"/>
        <v>0.77551020408163296</v>
      </c>
      <c r="DF84" s="750">
        <f t="shared" si="80"/>
        <v>0.77551020408163296</v>
      </c>
      <c r="DG84" s="750">
        <f t="shared" si="80"/>
        <v>0.77</v>
      </c>
      <c r="DH84" s="750">
        <f t="shared" si="80"/>
        <v>0.75</v>
      </c>
      <c r="DI84" s="750">
        <f t="shared" si="80"/>
        <v>0.75</v>
      </c>
      <c r="DJ84" s="750">
        <f t="shared" si="80"/>
        <v>0.77906976744186063</v>
      </c>
      <c r="DK84" s="750">
        <f t="shared" si="80"/>
        <v>0.7421875</v>
      </c>
      <c r="DL84" s="750">
        <f t="shared" si="80"/>
        <v>0.7421875</v>
      </c>
      <c r="DM84" s="750">
        <f t="shared" si="80"/>
        <v>0.76795580110497252</v>
      </c>
      <c r="DN84" s="750">
        <f t="shared" si="80"/>
        <v>0.72483221476510096</v>
      </c>
      <c r="DO84" s="750">
        <f t="shared" si="80"/>
        <v>0.72483221476510096</v>
      </c>
      <c r="DP84" s="750">
        <f t="shared" si="80"/>
        <v>0.75806451612903203</v>
      </c>
      <c r="DQ84" s="750">
        <f t="shared" si="80"/>
        <v>0.76428571428571401</v>
      </c>
      <c r="DR84" s="750">
        <f t="shared" si="80"/>
        <v>0.76428571428571401</v>
      </c>
      <c r="DS84" s="750">
        <f t="shared" si="80"/>
        <v>0.76428571428571401</v>
      </c>
      <c r="DT84" s="750">
        <f t="shared" si="80"/>
        <v>0.78666666666666696</v>
      </c>
      <c r="DU84" s="750">
        <f t="shared" si="80"/>
        <v>0.78666666666666696</v>
      </c>
      <c r="DV84" s="750">
        <f t="shared" si="80"/>
        <v>0.80392156862745101</v>
      </c>
      <c r="DW84" s="750">
        <f t="shared" si="80"/>
        <v>0.80392156862745101</v>
      </c>
      <c r="DX84" s="750">
        <f t="shared" si="80"/>
        <v>0.80392156862745101</v>
      </c>
      <c r="DY84" s="750">
        <f t="shared" si="80"/>
        <v>0.77551020408163296</v>
      </c>
      <c r="DZ84" s="750">
        <f t="shared" si="80"/>
        <v>0.75</v>
      </c>
    </row>
    <row r="85" spans="80:130">
      <c r="CB85" s="749">
        <v>18</v>
      </c>
      <c r="CC85" s="749">
        <v>2</v>
      </c>
      <c r="CD85" s="749" t="str">
        <f t="shared" si="64"/>
        <v>処遇加算Ⅲ特定加算なしベア加算なしから新加算Ⅱ</v>
      </c>
      <c r="CE85" s="750">
        <f t="shared" si="79"/>
        <v>0.16900000000000001</v>
      </c>
      <c r="CF85" s="750">
        <f t="shared" si="79"/>
        <v>0.16900000000000001</v>
      </c>
      <c r="CG85" s="750">
        <f t="shared" si="79"/>
        <v>0.16900000000000001</v>
      </c>
      <c r="CH85" s="750">
        <f t="shared" si="79"/>
        <v>7.0999999999999994e-002</v>
      </c>
      <c r="CI85" s="750">
        <f t="shared" si="79"/>
        <v>6.7000000000000004e-002</v>
      </c>
      <c r="CJ85" s="750">
        <f t="shared" si="79"/>
        <v>6.7000000000000004e-002</v>
      </c>
      <c r="CK85" s="750">
        <f t="shared" si="79"/>
        <v>6.4000000000000001e-002</v>
      </c>
      <c r="CL85" s="750">
        <f t="shared" si="79"/>
        <v>8.8999999999999996e-002</v>
      </c>
      <c r="CM85" s="750">
        <f t="shared" si="79"/>
        <v>8.8999999999999996e-002</v>
      </c>
      <c r="CN85" s="750">
        <f t="shared" si="79"/>
        <v>0.13200000000000001</v>
      </c>
      <c r="CO85" s="750">
        <f t="shared" si="79"/>
        <v>0.105</v>
      </c>
      <c r="CP85" s="750">
        <f t="shared" si="79"/>
        <v>0.105</v>
      </c>
      <c r="CQ85" s="750">
        <f t="shared" si="79"/>
        <v>0.13300000000000001</v>
      </c>
      <c r="CR85" s="750">
        <f t="shared" si="79"/>
        <v>0.10299999999999999</v>
      </c>
      <c r="CS85" s="750">
        <f t="shared" si="79"/>
        <v>0.10299999999999999</v>
      </c>
      <c r="CT85" s="750">
        <f t="shared" si="79"/>
        <v>0.10299999999999999</v>
      </c>
      <c r="CU85" s="750">
        <f t="shared" si="79"/>
        <v>5.5e-002</v>
      </c>
      <c r="CV85" s="750">
        <f t="shared" si="79"/>
        <v>5.5e-002</v>
      </c>
      <c r="CW85" s="750">
        <f t="shared" si="79"/>
        <v>3.6999999999999998e-002</v>
      </c>
      <c r="CX85" s="750">
        <f t="shared" si="79"/>
        <v>3.6999999999999998e-002</v>
      </c>
      <c r="CY85" s="750">
        <f t="shared" si="79"/>
        <v>3.6999999999999998e-002</v>
      </c>
      <c r="CZ85" s="750">
        <f t="shared" si="79"/>
        <v>0.16900000000000001</v>
      </c>
      <c r="DA85" s="750">
        <f t="shared" si="79"/>
        <v>6.7000000000000004e-002</v>
      </c>
      <c r="DC85" s="749" t="s">
        <v>458</v>
      </c>
      <c r="DD85" s="750">
        <f t="shared" si="80"/>
        <v>0.75446428571428603</v>
      </c>
      <c r="DE85" s="750">
        <f t="shared" si="80"/>
        <v>0.75446428571428603</v>
      </c>
      <c r="DF85" s="750">
        <f t="shared" si="80"/>
        <v>0.75446428571428603</v>
      </c>
      <c r="DG85" s="750">
        <f t="shared" si="80"/>
        <v>0.75531914893617003</v>
      </c>
      <c r="DH85" s="750">
        <f t="shared" si="80"/>
        <v>0.74444444444444402</v>
      </c>
      <c r="DI85" s="750">
        <f t="shared" si="80"/>
        <v>0.74444444444444402</v>
      </c>
      <c r="DJ85" s="750">
        <f t="shared" si="80"/>
        <v>0.77108433734939796</v>
      </c>
      <c r="DK85" s="750">
        <f t="shared" si="80"/>
        <v>0.72950819672131151</v>
      </c>
      <c r="DL85" s="750">
        <f t="shared" si="80"/>
        <v>0.72950819672131151</v>
      </c>
      <c r="DM85" s="750">
        <f t="shared" si="80"/>
        <v>0.75862068965517204</v>
      </c>
      <c r="DN85" s="750">
        <f t="shared" si="80"/>
        <v>0.71917808219178103</v>
      </c>
      <c r="DO85" s="750">
        <f t="shared" si="80"/>
        <v>0.71917808219178103</v>
      </c>
      <c r="DP85" s="750">
        <f t="shared" si="80"/>
        <v>0.74719101123595499</v>
      </c>
      <c r="DQ85" s="750">
        <f t="shared" si="80"/>
        <v>0.75735294117647045</v>
      </c>
      <c r="DR85" s="750">
        <f t="shared" si="80"/>
        <v>0.75735294117647045</v>
      </c>
      <c r="DS85" s="750">
        <f t="shared" si="80"/>
        <v>0.75735294117647045</v>
      </c>
      <c r="DT85" s="750">
        <f t="shared" si="80"/>
        <v>0.77464788732394396</v>
      </c>
      <c r="DU85" s="750">
        <f t="shared" si="80"/>
        <v>0.77464788732394396</v>
      </c>
      <c r="DV85" s="750">
        <f t="shared" si="80"/>
        <v>0.78723404255319096</v>
      </c>
      <c r="DW85" s="750">
        <f t="shared" si="80"/>
        <v>0.78723404255319096</v>
      </c>
      <c r="DX85" s="750">
        <f t="shared" si="80"/>
        <v>0.78723404255319096</v>
      </c>
      <c r="DY85" s="750">
        <f t="shared" si="80"/>
        <v>0.75446428571428603</v>
      </c>
      <c r="DZ85" s="750">
        <f t="shared" si="80"/>
        <v>0.74444444444444402</v>
      </c>
    </row>
    <row r="86" spans="80:130">
      <c r="CB86" s="749">
        <v>18</v>
      </c>
      <c r="CC86" s="749">
        <v>3</v>
      </c>
      <c r="CD86" s="749" t="str">
        <f t="shared" si="64"/>
        <v>処遇加算Ⅲ特定加算なしベア加算なしから新加算Ⅲ</v>
      </c>
      <c r="CE86" s="750">
        <f t="shared" si="79"/>
        <v>0.127</v>
      </c>
      <c r="CF86" s="750">
        <f t="shared" si="79"/>
        <v>0.127</v>
      </c>
      <c r="CG86" s="750">
        <f t="shared" si="79"/>
        <v>0.127</v>
      </c>
      <c r="CH86" s="750">
        <f t="shared" si="79"/>
        <v>5.6000000000000001e-002</v>
      </c>
      <c r="CI86" s="750">
        <f t="shared" si="79"/>
        <v>5.7000000000000002e-002</v>
      </c>
      <c r="CJ86" s="750">
        <f t="shared" si="79"/>
        <v>5.7000000000000002e-002</v>
      </c>
      <c r="CK86" s="750">
        <f t="shared" si="79"/>
        <v>4.7e-002</v>
      </c>
      <c r="CL86" s="750">
        <f t="shared" si="79"/>
        <v>7.6999999999999999e-002</v>
      </c>
      <c r="CM86" s="750">
        <f t="shared" si="79"/>
        <v>7.6999999999999999e-002</v>
      </c>
      <c r="CN86" s="750">
        <f t="shared" si="79"/>
        <v>0.108</v>
      </c>
      <c r="CO86" s="750">
        <f t="shared" si="79"/>
        <v>9.2999999999999999e-002</v>
      </c>
      <c r="CP86" s="750">
        <f t="shared" si="79"/>
        <v>9.2999999999999999e-002</v>
      </c>
      <c r="CQ86" s="750">
        <f t="shared" si="79"/>
        <v>0.11</v>
      </c>
      <c r="CR86" s="750">
        <f t="shared" si="79"/>
        <v>8.e-002</v>
      </c>
      <c r="CS86" s="750">
        <f t="shared" si="79"/>
        <v>8.e-002</v>
      </c>
      <c r="CT86" s="750">
        <f t="shared" si="79"/>
        <v>8.e-002</v>
      </c>
      <c r="CU86" s="750">
        <f t="shared" si="79"/>
        <v>3.7999999999999999e-002</v>
      </c>
      <c r="CV86" s="750">
        <f t="shared" si="79"/>
        <v>3.7999999999999999e-002</v>
      </c>
      <c r="CW86" s="750">
        <f t="shared" si="79"/>
        <v>2.5999999999999999e-002</v>
      </c>
      <c r="CX86" s="750">
        <f t="shared" si="79"/>
        <v>2.5999999999999999e-002</v>
      </c>
      <c r="CY86" s="750">
        <f t="shared" si="79"/>
        <v>2.5999999999999999e-002</v>
      </c>
      <c r="CZ86" s="750">
        <f t="shared" si="79"/>
        <v>0.127</v>
      </c>
      <c r="DA86" s="750">
        <f t="shared" si="79"/>
        <v>5.7000000000000002e-002</v>
      </c>
      <c r="DC86" s="749" t="s">
        <v>2247</v>
      </c>
      <c r="DD86" s="750">
        <f t="shared" si="80"/>
        <v>0.69780219780219799</v>
      </c>
      <c r="DE86" s="750">
        <f t="shared" si="80"/>
        <v>0.69780219780219799</v>
      </c>
      <c r="DF86" s="750">
        <f t="shared" si="80"/>
        <v>0.69780219780219799</v>
      </c>
      <c r="DG86" s="750">
        <f t="shared" si="80"/>
        <v>0.708860759493671</v>
      </c>
      <c r="DH86" s="750">
        <f t="shared" si="80"/>
        <v>0.71250000000000002</v>
      </c>
      <c r="DI86" s="750">
        <f t="shared" si="80"/>
        <v>0.71250000000000002</v>
      </c>
      <c r="DJ86" s="750">
        <f t="shared" si="80"/>
        <v>0.71212121212121204</v>
      </c>
      <c r="DK86" s="750">
        <f t="shared" si="80"/>
        <v>0.7</v>
      </c>
      <c r="DL86" s="750">
        <f t="shared" si="80"/>
        <v>0.7</v>
      </c>
      <c r="DM86" s="750">
        <f t="shared" si="80"/>
        <v>0.72</v>
      </c>
      <c r="DN86" s="750">
        <f t="shared" si="80"/>
        <v>0.69402985074626899</v>
      </c>
      <c r="DO86" s="750">
        <f t="shared" si="80"/>
        <v>0.69402985074626899</v>
      </c>
      <c r="DP86" s="750">
        <f t="shared" si="80"/>
        <v>0.70967741935483897</v>
      </c>
      <c r="DQ86" s="750">
        <f t="shared" si="80"/>
        <v>0.70796460176991105</v>
      </c>
      <c r="DR86" s="750">
        <f t="shared" si="80"/>
        <v>0.70796460176991105</v>
      </c>
      <c r="DS86" s="750">
        <f t="shared" si="80"/>
        <v>0.70796460176991105</v>
      </c>
      <c r="DT86" s="750">
        <f t="shared" si="80"/>
        <v>0.70370370370370405</v>
      </c>
      <c r="DU86" s="750">
        <f t="shared" si="80"/>
        <v>0.70370370370370405</v>
      </c>
      <c r="DV86" s="750">
        <f t="shared" si="80"/>
        <v>0.72222222222222199</v>
      </c>
      <c r="DW86" s="750">
        <f t="shared" si="80"/>
        <v>0.72222222222222199</v>
      </c>
      <c r="DX86" s="750">
        <f t="shared" si="80"/>
        <v>0.72222222222222199</v>
      </c>
      <c r="DY86" s="750">
        <f t="shared" si="80"/>
        <v>0.69780219780219799</v>
      </c>
      <c r="DZ86" s="750">
        <f t="shared" si="80"/>
        <v>0.71250000000000002</v>
      </c>
    </row>
    <row r="87" spans="80:130">
      <c r="CB87" s="749">
        <v>18</v>
      </c>
      <c r="CC87" s="749">
        <v>4</v>
      </c>
      <c r="CD87" s="749" t="str">
        <f t="shared" si="64"/>
        <v>処遇加算Ⅲ特定加算なしベア加算なしから新加算Ⅳ</v>
      </c>
      <c r="CE87" s="750">
        <f t="shared" si="79"/>
        <v>9.e-002</v>
      </c>
      <c r="CF87" s="750">
        <f t="shared" si="79"/>
        <v>9.e-002</v>
      </c>
      <c r="CG87" s="750">
        <f t="shared" si="79"/>
        <v>9.e-002</v>
      </c>
      <c r="CH87" s="750">
        <f t="shared" si="79"/>
        <v>4.e-002</v>
      </c>
      <c r="CI87" s="750">
        <f t="shared" si="79"/>
        <v>4.1000000000000002e-002</v>
      </c>
      <c r="CJ87" s="750">
        <f t="shared" si="79"/>
        <v>4.1000000000000002e-002</v>
      </c>
      <c r="CK87" s="750">
        <f t="shared" si="79"/>
        <v>3.4000000000000002e-002</v>
      </c>
      <c r="CL87" s="750">
        <f t="shared" si="79"/>
        <v>5.5e-002</v>
      </c>
      <c r="CM87" s="750">
        <f t="shared" si="79"/>
        <v>5.5e-002</v>
      </c>
      <c r="CN87" s="750">
        <f t="shared" si="79"/>
        <v>8.e-002</v>
      </c>
      <c r="CO87" s="750">
        <f t="shared" si="79"/>
        <v>6.5000000000000002e-002</v>
      </c>
      <c r="CP87" s="750">
        <f t="shared" si="79"/>
        <v>6.5000000000000002e-002</v>
      </c>
      <c r="CQ87" s="750">
        <f t="shared" si="79"/>
        <v>8.e-002</v>
      </c>
      <c r="CR87" s="750">
        <f t="shared" si="79"/>
        <v>5.7000000000000002e-002</v>
      </c>
      <c r="CS87" s="750">
        <f t="shared" si="79"/>
        <v>5.7000000000000002e-002</v>
      </c>
      <c r="CT87" s="750">
        <f t="shared" si="79"/>
        <v>5.7000000000000002e-002</v>
      </c>
      <c r="CU87" s="750">
        <f t="shared" si="79"/>
        <v>2.8000000000000001e-002</v>
      </c>
      <c r="CV87" s="750">
        <f t="shared" si="79"/>
        <v>2.8000000000000001e-002</v>
      </c>
      <c r="CW87" s="750">
        <f t="shared" si="79"/>
        <v>1.9e-002</v>
      </c>
      <c r="CX87" s="750">
        <f t="shared" si="79"/>
        <v>1.9e-002</v>
      </c>
      <c r="CY87" s="750">
        <f t="shared" si="79"/>
        <v>1.9e-002</v>
      </c>
      <c r="CZ87" s="750">
        <f t="shared" si="79"/>
        <v>9.e-002</v>
      </c>
      <c r="DA87" s="750">
        <f t="shared" si="79"/>
        <v>4.1000000000000002e-002</v>
      </c>
      <c r="DC87" s="749" t="s">
        <v>2072</v>
      </c>
      <c r="DD87" s="750">
        <f t="shared" si="80"/>
        <v>0.62068965517241403</v>
      </c>
      <c r="DE87" s="750">
        <f t="shared" si="80"/>
        <v>0.62068965517241403</v>
      </c>
      <c r="DF87" s="750">
        <f t="shared" si="80"/>
        <v>0.62068965517241403</v>
      </c>
      <c r="DG87" s="750">
        <f t="shared" si="80"/>
        <v>0.634920634920635</v>
      </c>
      <c r="DH87" s="750">
        <f t="shared" si="80"/>
        <v>0.640625</v>
      </c>
      <c r="DI87" s="750">
        <f t="shared" si="80"/>
        <v>0.640625</v>
      </c>
      <c r="DJ87" s="750">
        <f t="shared" si="80"/>
        <v>0.64150943396226401</v>
      </c>
      <c r="DK87" s="750">
        <f t="shared" si="80"/>
        <v>0.625</v>
      </c>
      <c r="DL87" s="750">
        <f t="shared" si="80"/>
        <v>0.625</v>
      </c>
      <c r="DM87" s="750">
        <f t="shared" si="80"/>
        <v>0.65573770491803296</v>
      </c>
      <c r="DN87" s="750">
        <f t="shared" si="80"/>
        <v>0.61320754716981096</v>
      </c>
      <c r="DO87" s="750">
        <f t="shared" si="80"/>
        <v>0.61320754716981096</v>
      </c>
      <c r="DP87" s="750">
        <f t="shared" si="80"/>
        <v>0.64</v>
      </c>
      <c r="DQ87" s="750">
        <f t="shared" si="80"/>
        <v>0.63333333333333297</v>
      </c>
      <c r="DR87" s="750">
        <f t="shared" si="80"/>
        <v>0.63333333333333297</v>
      </c>
      <c r="DS87" s="750">
        <f t="shared" si="80"/>
        <v>0.63333333333333297</v>
      </c>
      <c r="DT87" s="750">
        <f t="shared" si="80"/>
        <v>0.63636363636363602</v>
      </c>
      <c r="DU87" s="750">
        <f t="shared" si="80"/>
        <v>0.63636363636363602</v>
      </c>
      <c r="DV87" s="750">
        <f t="shared" si="80"/>
        <v>0.65517241379310298</v>
      </c>
      <c r="DW87" s="750">
        <f t="shared" si="80"/>
        <v>0.65517241379310298</v>
      </c>
      <c r="DX87" s="750">
        <f t="shared" si="80"/>
        <v>0.65517241379310298</v>
      </c>
      <c r="DY87" s="750">
        <f t="shared" si="80"/>
        <v>0.62068965517241403</v>
      </c>
      <c r="DZ87" s="750">
        <f t="shared" si="80"/>
        <v>0.640625</v>
      </c>
    </row>
    <row r="88" spans="80:130" ht="24">
      <c r="CB88" s="749">
        <v>18</v>
      </c>
      <c r="CC88" s="749">
        <v>18</v>
      </c>
      <c r="CD88" s="749" t="str">
        <f t="shared" si="64"/>
        <v>処遇加算Ⅲ特定加算なしベア加算なしから新加算Ⅴ（14）</v>
      </c>
      <c r="CE88" s="750">
        <f t="shared" ref="CE88:DA88" si="81">BD20-AD$20</f>
        <v>2.1000000000000001e-002</v>
      </c>
      <c r="CF88" s="750">
        <f t="shared" si="81"/>
        <v>2.1000000000000001e-002</v>
      </c>
      <c r="CG88" s="750">
        <f t="shared" si="81"/>
        <v>2.1000000000000001e-002</v>
      </c>
      <c r="CH88" s="750">
        <f t="shared" si="81"/>
        <v>1.e-002</v>
      </c>
      <c r="CI88" s="750">
        <f t="shared" si="81"/>
        <v>1.e-002</v>
      </c>
      <c r="CJ88" s="750">
        <f t="shared" si="81"/>
        <v>1.e-002</v>
      </c>
      <c r="CK88" s="750">
        <f t="shared" si="81"/>
        <v>8.9999999999999993e-003</v>
      </c>
      <c r="CL88" s="750">
        <f t="shared" si="81"/>
        <v>1.2999999999999999e-002</v>
      </c>
      <c r="CM88" s="750">
        <f t="shared" si="81"/>
        <v>1.2999999999999999e-002</v>
      </c>
      <c r="CN88" s="750">
        <f t="shared" si="81"/>
        <v>2.3e-002</v>
      </c>
      <c r="CO88" s="750">
        <f t="shared" si="81"/>
        <v>1.4999999999999999e-002</v>
      </c>
      <c r="CP88" s="750">
        <f t="shared" si="81"/>
        <v>1.4999999999999999e-002</v>
      </c>
      <c r="CQ88" s="750">
        <f t="shared" si="81"/>
        <v>2.1000000000000001e-002</v>
      </c>
      <c r="CR88" s="750">
        <f t="shared" si="81"/>
        <v>1.4e-002</v>
      </c>
      <c r="CS88" s="750">
        <f t="shared" si="81"/>
        <v>1.4e-002</v>
      </c>
      <c r="CT88" s="750">
        <f t="shared" si="81"/>
        <v>1.4e-002</v>
      </c>
      <c r="CU88" s="750">
        <f t="shared" si="81"/>
        <v>7.0000000000000001e-003</v>
      </c>
      <c r="CV88" s="750">
        <f t="shared" si="81"/>
        <v>7.0000000000000001e-003</v>
      </c>
      <c r="CW88" s="750">
        <f t="shared" si="81"/>
        <v>5.0000000000000001e-003</v>
      </c>
      <c r="CX88" s="750">
        <f t="shared" si="81"/>
        <v>5.0000000000000001e-003</v>
      </c>
      <c r="CY88" s="750">
        <f t="shared" si="81"/>
        <v>5.0000000000000001e-003</v>
      </c>
      <c r="CZ88" s="750">
        <f t="shared" si="81"/>
        <v>2.1000000000000001e-002</v>
      </c>
      <c r="DA88" s="750">
        <f t="shared" si="81"/>
        <v>1.e-002</v>
      </c>
      <c r="DC88" s="749" t="s">
        <v>2252</v>
      </c>
      <c r="DD88" s="750">
        <f t="shared" ref="DD88:DZ88" si="82">CE88/BD20</f>
        <v>0.27631578947368401</v>
      </c>
      <c r="DE88" s="750">
        <f t="shared" si="82"/>
        <v>0.27631578947368401</v>
      </c>
      <c r="DF88" s="750">
        <f t="shared" si="82"/>
        <v>0.27631578947368401</v>
      </c>
      <c r="DG88" s="750">
        <f t="shared" si="82"/>
        <v>0.30303030303030298</v>
      </c>
      <c r="DH88" s="750">
        <f t="shared" si="82"/>
        <v>0.30303030303030298</v>
      </c>
      <c r="DI88" s="750">
        <f t="shared" si="82"/>
        <v>0.30303030303030298</v>
      </c>
      <c r="DJ88" s="750">
        <f t="shared" si="82"/>
        <v>0.32142857142857101</v>
      </c>
      <c r="DK88" s="750">
        <f t="shared" si="82"/>
        <v>0.282608695652174</v>
      </c>
      <c r="DL88" s="750">
        <f t="shared" si="82"/>
        <v>0.282608695652174</v>
      </c>
      <c r="DM88" s="750">
        <f t="shared" si="82"/>
        <v>0.35384615384615398</v>
      </c>
      <c r="DN88" s="750">
        <f t="shared" si="82"/>
        <v>0.26785714285714302</v>
      </c>
      <c r="DO88" s="750">
        <f t="shared" si="82"/>
        <v>0.26785714285714302</v>
      </c>
      <c r="DP88" s="750">
        <f t="shared" si="82"/>
        <v>0.31818181818181801</v>
      </c>
      <c r="DQ88" s="750">
        <f t="shared" si="82"/>
        <v>0.29787234042553201</v>
      </c>
      <c r="DR88" s="750">
        <f t="shared" si="82"/>
        <v>0.29787234042553201</v>
      </c>
      <c r="DS88" s="750">
        <f t="shared" si="82"/>
        <v>0.29787234042553201</v>
      </c>
      <c r="DT88" s="750">
        <f t="shared" si="82"/>
        <v>0.30434782608695654</v>
      </c>
      <c r="DU88" s="750">
        <f t="shared" si="82"/>
        <v>0.30434782608695654</v>
      </c>
      <c r="DV88" s="750">
        <f t="shared" si="82"/>
        <v>0.33333333333333298</v>
      </c>
      <c r="DW88" s="750">
        <f t="shared" si="82"/>
        <v>0.33333333333333298</v>
      </c>
      <c r="DX88" s="750">
        <f t="shared" si="82"/>
        <v>0.33333333333333298</v>
      </c>
      <c r="DY88" s="750">
        <f t="shared" si="82"/>
        <v>0.27631578947368401</v>
      </c>
      <c r="DZ88" s="750">
        <f t="shared" si="82"/>
        <v>0.30303030303030298</v>
      </c>
    </row>
    <row r="89" spans="80:130">
      <c r="CB89" s="749">
        <v>19</v>
      </c>
      <c r="CC89" s="749">
        <v>1</v>
      </c>
      <c r="CD89" s="749" t="str">
        <f t="shared" si="64"/>
        <v>処遇加算なし特定加算なしベア加算なしから新加算Ⅰ</v>
      </c>
      <c r="CE89" s="750">
        <f t="shared" ref="CE89:DA106" si="83">BD3-AD$21</f>
        <v>0.245</v>
      </c>
      <c r="CF89" s="750">
        <f t="shared" si="83"/>
        <v>0.245</v>
      </c>
      <c r="CG89" s="750">
        <f t="shared" si="83"/>
        <v>0.245</v>
      </c>
      <c r="CH89" s="750">
        <f t="shared" si="83"/>
        <v>0.1</v>
      </c>
      <c r="CI89" s="750">
        <f t="shared" si="83"/>
        <v>9.1999999999999998e-002</v>
      </c>
      <c r="CJ89" s="750">
        <f t="shared" si="83"/>
        <v>9.1999999999999998e-002</v>
      </c>
      <c r="CK89" s="750">
        <f t="shared" si="83"/>
        <v>8.5999999999999993e-002</v>
      </c>
      <c r="CL89" s="750">
        <f t="shared" si="83"/>
        <v>0.128</v>
      </c>
      <c r="CM89" s="750">
        <f t="shared" si="83"/>
        <v>0.128</v>
      </c>
      <c r="CN89" s="750">
        <f t="shared" si="83"/>
        <v>0.18099999999999999</v>
      </c>
      <c r="CO89" s="750">
        <f t="shared" si="83"/>
        <v>0.14899999999999999</v>
      </c>
      <c r="CP89" s="750">
        <f t="shared" si="83"/>
        <v>0.14899999999999999</v>
      </c>
      <c r="CQ89" s="750">
        <f t="shared" si="83"/>
        <v>0.186</v>
      </c>
      <c r="CR89" s="750">
        <f t="shared" si="83"/>
        <v>0.14000000000000001</v>
      </c>
      <c r="CS89" s="750">
        <f t="shared" si="83"/>
        <v>0.14000000000000001</v>
      </c>
      <c r="CT89" s="750">
        <f t="shared" si="83"/>
        <v>0.14000000000000001</v>
      </c>
      <c r="CU89" s="750">
        <f t="shared" si="83"/>
        <v>7.4999999999999997e-002</v>
      </c>
      <c r="CV89" s="750">
        <f t="shared" si="83"/>
        <v>7.4999999999999997e-002</v>
      </c>
      <c r="CW89" s="750">
        <f t="shared" si="83"/>
        <v>5.0999999999999997e-002</v>
      </c>
      <c r="CX89" s="750">
        <f t="shared" si="83"/>
        <v>5.0999999999999997e-002</v>
      </c>
      <c r="CY89" s="750">
        <f t="shared" si="83"/>
        <v>5.0999999999999997e-002</v>
      </c>
      <c r="CZ89" s="750">
        <f t="shared" si="83"/>
        <v>0.245</v>
      </c>
      <c r="DA89" s="750">
        <f t="shared" si="83"/>
        <v>9.1999999999999998e-002</v>
      </c>
      <c r="DC89" s="749" t="s">
        <v>2253</v>
      </c>
      <c r="DD89" s="750">
        <f t="shared" ref="DD89:DZ106" si="84">CE89/BD3</f>
        <v>1</v>
      </c>
      <c r="DE89" s="750">
        <f t="shared" si="84"/>
        <v>1</v>
      </c>
      <c r="DF89" s="750">
        <f t="shared" si="84"/>
        <v>1</v>
      </c>
      <c r="DG89" s="750">
        <f t="shared" si="84"/>
        <v>1</v>
      </c>
      <c r="DH89" s="750">
        <f t="shared" si="84"/>
        <v>1</v>
      </c>
      <c r="DI89" s="750">
        <f t="shared" si="84"/>
        <v>1</v>
      </c>
      <c r="DJ89" s="750">
        <f t="shared" si="84"/>
        <v>1</v>
      </c>
      <c r="DK89" s="750">
        <f t="shared" si="84"/>
        <v>1</v>
      </c>
      <c r="DL89" s="750">
        <f t="shared" si="84"/>
        <v>1</v>
      </c>
      <c r="DM89" s="750">
        <f t="shared" si="84"/>
        <v>1</v>
      </c>
      <c r="DN89" s="750">
        <f t="shared" si="84"/>
        <v>1</v>
      </c>
      <c r="DO89" s="750">
        <f t="shared" si="84"/>
        <v>1</v>
      </c>
      <c r="DP89" s="750">
        <f t="shared" si="84"/>
        <v>1</v>
      </c>
      <c r="DQ89" s="750">
        <f t="shared" si="84"/>
        <v>1</v>
      </c>
      <c r="DR89" s="750">
        <f t="shared" si="84"/>
        <v>1</v>
      </c>
      <c r="DS89" s="750">
        <f t="shared" si="84"/>
        <v>1</v>
      </c>
      <c r="DT89" s="750">
        <f t="shared" si="84"/>
        <v>1</v>
      </c>
      <c r="DU89" s="750">
        <f t="shared" si="84"/>
        <v>1</v>
      </c>
      <c r="DV89" s="750">
        <f t="shared" si="84"/>
        <v>1</v>
      </c>
      <c r="DW89" s="750">
        <f t="shared" si="84"/>
        <v>1</v>
      </c>
      <c r="DX89" s="750">
        <f t="shared" si="84"/>
        <v>1</v>
      </c>
      <c r="DY89" s="750">
        <f t="shared" si="84"/>
        <v>1</v>
      </c>
      <c r="DZ89" s="750">
        <f t="shared" si="84"/>
        <v>1</v>
      </c>
    </row>
    <row r="90" spans="80:130">
      <c r="CB90" s="749">
        <v>19</v>
      </c>
      <c r="CC90" s="749">
        <v>2</v>
      </c>
      <c r="CD90" s="749" t="str">
        <f t="shared" si="64"/>
        <v>処遇加算なし特定加算なしベア加算なしから新加算Ⅱ</v>
      </c>
      <c r="CE90" s="750">
        <f t="shared" si="83"/>
        <v>0.224</v>
      </c>
      <c r="CF90" s="750">
        <f t="shared" si="83"/>
        <v>0.224</v>
      </c>
      <c r="CG90" s="750">
        <f t="shared" si="83"/>
        <v>0.224</v>
      </c>
      <c r="CH90" s="750">
        <f t="shared" si="83"/>
        <v>9.4e-002</v>
      </c>
      <c r="CI90" s="750">
        <f t="shared" si="83"/>
        <v>9.e-002</v>
      </c>
      <c r="CJ90" s="750">
        <f t="shared" si="83"/>
        <v>9.e-002</v>
      </c>
      <c r="CK90" s="750">
        <f t="shared" si="83"/>
        <v>8.3000000000000004e-002</v>
      </c>
      <c r="CL90" s="750">
        <f t="shared" si="83"/>
        <v>0.122</v>
      </c>
      <c r="CM90" s="750">
        <f t="shared" si="83"/>
        <v>0.122</v>
      </c>
      <c r="CN90" s="750">
        <f t="shared" si="83"/>
        <v>0.17399999999999999</v>
      </c>
      <c r="CO90" s="750">
        <f t="shared" si="83"/>
        <v>0.14599999999999999</v>
      </c>
      <c r="CP90" s="750">
        <f t="shared" si="83"/>
        <v>0.14599999999999999</v>
      </c>
      <c r="CQ90" s="750">
        <f t="shared" si="83"/>
        <v>0.17799999999999999</v>
      </c>
      <c r="CR90" s="750">
        <f t="shared" si="83"/>
        <v>0.13600000000000001</v>
      </c>
      <c r="CS90" s="750">
        <f t="shared" si="83"/>
        <v>0.13600000000000001</v>
      </c>
      <c r="CT90" s="750">
        <f t="shared" si="83"/>
        <v>0.13600000000000001</v>
      </c>
      <c r="CU90" s="750">
        <f t="shared" si="83"/>
        <v>7.0999999999999994e-002</v>
      </c>
      <c r="CV90" s="750">
        <f t="shared" si="83"/>
        <v>7.0999999999999994e-002</v>
      </c>
      <c r="CW90" s="750">
        <f t="shared" si="83"/>
        <v>4.7e-002</v>
      </c>
      <c r="CX90" s="750">
        <f t="shared" si="83"/>
        <v>4.7e-002</v>
      </c>
      <c r="CY90" s="750">
        <f t="shared" si="83"/>
        <v>4.7e-002</v>
      </c>
      <c r="CZ90" s="750">
        <f t="shared" si="83"/>
        <v>0.224</v>
      </c>
      <c r="DA90" s="750">
        <f t="shared" si="83"/>
        <v>9.e-002</v>
      </c>
      <c r="DC90" s="749" t="s">
        <v>2254</v>
      </c>
      <c r="DD90" s="750">
        <f t="shared" si="84"/>
        <v>1</v>
      </c>
      <c r="DE90" s="750">
        <f t="shared" si="84"/>
        <v>1</v>
      </c>
      <c r="DF90" s="750">
        <f t="shared" si="84"/>
        <v>1</v>
      </c>
      <c r="DG90" s="750">
        <f t="shared" si="84"/>
        <v>1</v>
      </c>
      <c r="DH90" s="750">
        <f t="shared" si="84"/>
        <v>1</v>
      </c>
      <c r="DI90" s="750">
        <f t="shared" si="84"/>
        <v>1</v>
      </c>
      <c r="DJ90" s="750">
        <f t="shared" si="84"/>
        <v>1</v>
      </c>
      <c r="DK90" s="750">
        <f t="shared" si="84"/>
        <v>1</v>
      </c>
      <c r="DL90" s="750">
        <f t="shared" si="84"/>
        <v>1</v>
      </c>
      <c r="DM90" s="750">
        <f t="shared" si="84"/>
        <v>1</v>
      </c>
      <c r="DN90" s="750">
        <f t="shared" si="84"/>
        <v>1</v>
      </c>
      <c r="DO90" s="750">
        <f t="shared" si="84"/>
        <v>1</v>
      </c>
      <c r="DP90" s="750">
        <f t="shared" si="84"/>
        <v>1</v>
      </c>
      <c r="DQ90" s="750">
        <f t="shared" si="84"/>
        <v>1</v>
      </c>
      <c r="DR90" s="750">
        <f t="shared" si="84"/>
        <v>1</v>
      </c>
      <c r="DS90" s="750">
        <f t="shared" si="84"/>
        <v>1</v>
      </c>
      <c r="DT90" s="750">
        <f t="shared" si="84"/>
        <v>1</v>
      </c>
      <c r="DU90" s="750">
        <f t="shared" si="84"/>
        <v>1</v>
      </c>
      <c r="DV90" s="750">
        <f t="shared" si="84"/>
        <v>1</v>
      </c>
      <c r="DW90" s="750">
        <f t="shared" si="84"/>
        <v>1</v>
      </c>
      <c r="DX90" s="750">
        <f t="shared" si="84"/>
        <v>1</v>
      </c>
      <c r="DY90" s="750">
        <f t="shared" si="84"/>
        <v>1</v>
      </c>
      <c r="DZ90" s="750">
        <f t="shared" si="84"/>
        <v>1</v>
      </c>
    </row>
    <row r="91" spans="80:130">
      <c r="CB91" s="749">
        <v>19</v>
      </c>
      <c r="CC91" s="749">
        <v>3</v>
      </c>
      <c r="CD91" s="749" t="str">
        <f t="shared" si="64"/>
        <v>処遇加算なし特定加算なしベア加算なしから新加算Ⅲ</v>
      </c>
      <c r="CE91" s="750">
        <f t="shared" si="83"/>
        <v>0.182</v>
      </c>
      <c r="CF91" s="750">
        <f t="shared" si="83"/>
        <v>0.182</v>
      </c>
      <c r="CG91" s="750">
        <f t="shared" si="83"/>
        <v>0.182</v>
      </c>
      <c r="CH91" s="750">
        <f t="shared" si="83"/>
        <v>7.9000000000000001e-002</v>
      </c>
      <c r="CI91" s="750">
        <f t="shared" si="83"/>
        <v>8.e-002</v>
      </c>
      <c r="CJ91" s="750">
        <f t="shared" si="83"/>
        <v>8.e-002</v>
      </c>
      <c r="CK91" s="750">
        <f t="shared" si="83"/>
        <v>6.6000000000000003e-002</v>
      </c>
      <c r="CL91" s="750">
        <f t="shared" si="83"/>
        <v>0.11</v>
      </c>
      <c r="CM91" s="750">
        <f t="shared" si="83"/>
        <v>0.11</v>
      </c>
      <c r="CN91" s="750">
        <f t="shared" si="83"/>
        <v>0.15</v>
      </c>
      <c r="CO91" s="750">
        <f t="shared" si="83"/>
        <v>0.13400000000000001</v>
      </c>
      <c r="CP91" s="750">
        <f t="shared" si="83"/>
        <v>0.13400000000000001</v>
      </c>
      <c r="CQ91" s="750">
        <f t="shared" si="83"/>
        <v>0.155</v>
      </c>
      <c r="CR91" s="750">
        <f t="shared" si="83"/>
        <v>0.113</v>
      </c>
      <c r="CS91" s="750">
        <f t="shared" si="83"/>
        <v>0.113</v>
      </c>
      <c r="CT91" s="750">
        <f t="shared" si="83"/>
        <v>0.113</v>
      </c>
      <c r="CU91" s="750">
        <f t="shared" si="83"/>
        <v>5.3999999999999999e-002</v>
      </c>
      <c r="CV91" s="750">
        <f t="shared" si="83"/>
        <v>5.3999999999999999e-002</v>
      </c>
      <c r="CW91" s="750">
        <f t="shared" si="83"/>
        <v>3.5999999999999997e-002</v>
      </c>
      <c r="CX91" s="750">
        <f t="shared" si="83"/>
        <v>3.5999999999999997e-002</v>
      </c>
      <c r="CY91" s="750">
        <f t="shared" si="83"/>
        <v>3.5999999999999997e-002</v>
      </c>
      <c r="CZ91" s="750">
        <f t="shared" si="83"/>
        <v>0.182</v>
      </c>
      <c r="DA91" s="750">
        <f t="shared" si="83"/>
        <v>8.e-002</v>
      </c>
      <c r="DC91" s="749" t="s">
        <v>2255</v>
      </c>
      <c r="DD91" s="750">
        <f t="shared" si="84"/>
        <v>1</v>
      </c>
      <c r="DE91" s="750">
        <f t="shared" si="84"/>
        <v>1</v>
      </c>
      <c r="DF91" s="750">
        <f t="shared" si="84"/>
        <v>1</v>
      </c>
      <c r="DG91" s="750">
        <f t="shared" si="84"/>
        <v>1</v>
      </c>
      <c r="DH91" s="750">
        <f t="shared" si="84"/>
        <v>1</v>
      </c>
      <c r="DI91" s="750">
        <f t="shared" si="84"/>
        <v>1</v>
      </c>
      <c r="DJ91" s="750">
        <f t="shared" si="84"/>
        <v>1</v>
      </c>
      <c r="DK91" s="750">
        <f t="shared" si="84"/>
        <v>1</v>
      </c>
      <c r="DL91" s="750">
        <f t="shared" si="84"/>
        <v>1</v>
      </c>
      <c r="DM91" s="750">
        <f t="shared" si="84"/>
        <v>1</v>
      </c>
      <c r="DN91" s="750">
        <f t="shared" si="84"/>
        <v>1</v>
      </c>
      <c r="DO91" s="750">
        <f t="shared" si="84"/>
        <v>1</v>
      </c>
      <c r="DP91" s="750">
        <f t="shared" si="84"/>
        <v>1</v>
      </c>
      <c r="DQ91" s="750">
        <f t="shared" si="84"/>
        <v>1</v>
      </c>
      <c r="DR91" s="750">
        <f t="shared" si="84"/>
        <v>1</v>
      </c>
      <c r="DS91" s="750">
        <f t="shared" si="84"/>
        <v>1</v>
      </c>
      <c r="DT91" s="750">
        <f t="shared" si="84"/>
        <v>1</v>
      </c>
      <c r="DU91" s="750">
        <f t="shared" si="84"/>
        <v>1</v>
      </c>
      <c r="DV91" s="750">
        <f t="shared" si="84"/>
        <v>1</v>
      </c>
      <c r="DW91" s="750">
        <f t="shared" si="84"/>
        <v>1</v>
      </c>
      <c r="DX91" s="750">
        <f t="shared" si="84"/>
        <v>1</v>
      </c>
      <c r="DY91" s="750">
        <f t="shared" si="84"/>
        <v>1</v>
      </c>
      <c r="DZ91" s="750">
        <f t="shared" si="84"/>
        <v>1</v>
      </c>
    </row>
    <row r="92" spans="80:130">
      <c r="CB92" s="749">
        <v>19</v>
      </c>
      <c r="CC92" s="749">
        <v>4</v>
      </c>
      <c r="CD92" s="749" t="str">
        <f t="shared" si="64"/>
        <v>処遇加算なし特定加算なしベア加算なしから新加算Ⅳ</v>
      </c>
      <c r="CE92" s="750">
        <f t="shared" si="83"/>
        <v>0.14499999999999999</v>
      </c>
      <c r="CF92" s="750">
        <f t="shared" si="83"/>
        <v>0.14499999999999999</v>
      </c>
      <c r="CG92" s="750">
        <f t="shared" si="83"/>
        <v>0.14499999999999999</v>
      </c>
      <c r="CH92" s="750">
        <f t="shared" si="83"/>
        <v>6.3e-002</v>
      </c>
      <c r="CI92" s="750">
        <f t="shared" si="83"/>
        <v>6.4000000000000001e-002</v>
      </c>
      <c r="CJ92" s="750">
        <f t="shared" si="83"/>
        <v>6.4000000000000001e-002</v>
      </c>
      <c r="CK92" s="750">
        <f t="shared" si="83"/>
        <v>5.2999999999999999e-002</v>
      </c>
      <c r="CL92" s="750">
        <f t="shared" si="83"/>
        <v>8.7999999999999995e-002</v>
      </c>
      <c r="CM92" s="750">
        <f t="shared" si="83"/>
        <v>8.7999999999999995e-002</v>
      </c>
      <c r="CN92" s="750">
        <f t="shared" si="83"/>
        <v>0.122</v>
      </c>
      <c r="CO92" s="750">
        <f t="shared" si="83"/>
        <v>0.106</v>
      </c>
      <c r="CP92" s="750">
        <f t="shared" si="83"/>
        <v>0.106</v>
      </c>
      <c r="CQ92" s="750">
        <f t="shared" si="83"/>
        <v>0.125</v>
      </c>
      <c r="CR92" s="750">
        <f t="shared" si="83"/>
        <v>9.e-002</v>
      </c>
      <c r="CS92" s="750">
        <f t="shared" si="83"/>
        <v>9.e-002</v>
      </c>
      <c r="CT92" s="750">
        <f t="shared" si="83"/>
        <v>9.e-002</v>
      </c>
      <c r="CU92" s="750">
        <f t="shared" si="83"/>
        <v>4.3999999999999997e-002</v>
      </c>
      <c r="CV92" s="750">
        <f t="shared" si="83"/>
        <v>4.3999999999999997e-002</v>
      </c>
      <c r="CW92" s="750">
        <f t="shared" si="83"/>
        <v>2.9000000000000001e-002</v>
      </c>
      <c r="CX92" s="750">
        <f t="shared" si="83"/>
        <v>2.9000000000000001e-002</v>
      </c>
      <c r="CY92" s="750">
        <f t="shared" si="83"/>
        <v>2.9000000000000001e-002</v>
      </c>
      <c r="CZ92" s="750">
        <f t="shared" si="83"/>
        <v>0.14499999999999999</v>
      </c>
      <c r="DA92" s="750">
        <f t="shared" si="83"/>
        <v>6.4000000000000001e-002</v>
      </c>
      <c r="DC92" s="749" t="s">
        <v>2256</v>
      </c>
      <c r="DD92" s="750">
        <f t="shared" si="84"/>
        <v>1</v>
      </c>
      <c r="DE92" s="750">
        <f t="shared" si="84"/>
        <v>1</v>
      </c>
      <c r="DF92" s="750">
        <f t="shared" si="84"/>
        <v>1</v>
      </c>
      <c r="DG92" s="750">
        <f t="shared" si="84"/>
        <v>1</v>
      </c>
      <c r="DH92" s="750">
        <f t="shared" si="84"/>
        <v>1</v>
      </c>
      <c r="DI92" s="750">
        <f t="shared" si="84"/>
        <v>1</v>
      </c>
      <c r="DJ92" s="750">
        <f t="shared" si="84"/>
        <v>1</v>
      </c>
      <c r="DK92" s="750">
        <f t="shared" si="84"/>
        <v>1</v>
      </c>
      <c r="DL92" s="750">
        <f t="shared" si="84"/>
        <v>1</v>
      </c>
      <c r="DM92" s="750">
        <f t="shared" si="84"/>
        <v>1</v>
      </c>
      <c r="DN92" s="750">
        <f t="shared" si="84"/>
        <v>1</v>
      </c>
      <c r="DO92" s="750">
        <f t="shared" si="84"/>
        <v>1</v>
      </c>
      <c r="DP92" s="750">
        <f t="shared" si="84"/>
        <v>1</v>
      </c>
      <c r="DQ92" s="750">
        <f t="shared" si="84"/>
        <v>1</v>
      </c>
      <c r="DR92" s="750">
        <f t="shared" si="84"/>
        <v>1</v>
      </c>
      <c r="DS92" s="750">
        <f t="shared" si="84"/>
        <v>1</v>
      </c>
      <c r="DT92" s="750">
        <f t="shared" si="84"/>
        <v>1</v>
      </c>
      <c r="DU92" s="750">
        <f t="shared" si="84"/>
        <v>1</v>
      </c>
      <c r="DV92" s="750">
        <f t="shared" si="84"/>
        <v>1</v>
      </c>
      <c r="DW92" s="750">
        <f t="shared" si="84"/>
        <v>1</v>
      </c>
      <c r="DX92" s="750">
        <f t="shared" si="84"/>
        <v>1</v>
      </c>
      <c r="DY92" s="750">
        <f t="shared" si="84"/>
        <v>1</v>
      </c>
      <c r="DZ92" s="750">
        <f t="shared" si="84"/>
        <v>1</v>
      </c>
    </row>
    <row r="93" spans="80:130" ht="24">
      <c r="CB93" s="749">
        <v>19</v>
      </c>
      <c r="CC93" s="749">
        <v>5</v>
      </c>
      <c r="CD93" s="749" t="str">
        <f t="shared" si="64"/>
        <v>処遇加算なし特定加算なしベア加算なしから新加算Ⅴ（１）</v>
      </c>
      <c r="CE93" s="750">
        <f t="shared" si="83"/>
        <v>0.221</v>
      </c>
      <c r="CF93" s="750">
        <f t="shared" si="83"/>
        <v>0.221</v>
      </c>
      <c r="CG93" s="750">
        <f t="shared" si="83"/>
        <v>0.221</v>
      </c>
      <c r="CH93" s="750">
        <f t="shared" si="83"/>
        <v>8.8999999999999996e-002</v>
      </c>
      <c r="CI93" s="750">
        <f t="shared" si="83"/>
        <v>8.1000000000000003e-002</v>
      </c>
      <c r="CJ93" s="750">
        <f t="shared" si="83"/>
        <v>8.1000000000000003e-002</v>
      </c>
      <c r="CK93" s="750">
        <f t="shared" si="83"/>
        <v>7.5999999999999998e-002</v>
      </c>
      <c r="CL93" s="750">
        <f t="shared" si="83"/>
        <v>0.113</v>
      </c>
      <c r="CM93" s="750">
        <f t="shared" si="83"/>
        <v>0.113</v>
      </c>
      <c r="CN93" s="750">
        <f t="shared" si="83"/>
        <v>0.158</v>
      </c>
      <c r="CO93" s="750">
        <f t="shared" si="83"/>
        <v>0.13200000000000001</v>
      </c>
      <c r="CP93" s="750">
        <f t="shared" si="83"/>
        <v>0.13200000000000001</v>
      </c>
      <c r="CQ93" s="750">
        <f t="shared" si="83"/>
        <v>0.16300000000000001</v>
      </c>
      <c r="CR93" s="750">
        <f t="shared" si="83"/>
        <v>0.124</v>
      </c>
      <c r="CS93" s="750">
        <f t="shared" si="83"/>
        <v>0.124</v>
      </c>
      <c r="CT93" s="750">
        <f t="shared" si="83"/>
        <v>0.124</v>
      </c>
      <c r="CU93" s="750">
        <f t="shared" si="83"/>
        <v>6.7000000000000004e-002</v>
      </c>
      <c r="CV93" s="750">
        <f t="shared" si="83"/>
        <v>6.7000000000000004e-002</v>
      </c>
      <c r="CW93" s="750">
        <f t="shared" si="83"/>
        <v>4.5999999999999999e-002</v>
      </c>
      <c r="CX93" s="750">
        <f t="shared" si="83"/>
        <v>4.5999999999999999e-002</v>
      </c>
      <c r="CY93" s="750">
        <f t="shared" si="83"/>
        <v>4.5999999999999999e-002</v>
      </c>
      <c r="CZ93" s="750">
        <f t="shared" si="83"/>
        <v>0.221</v>
      </c>
      <c r="DA93" s="750">
        <f t="shared" si="83"/>
        <v>8.1000000000000003e-002</v>
      </c>
      <c r="DC93" s="749" t="s">
        <v>2257</v>
      </c>
      <c r="DD93" s="750">
        <f t="shared" si="84"/>
        <v>1</v>
      </c>
      <c r="DE93" s="750">
        <f t="shared" si="84"/>
        <v>1</v>
      </c>
      <c r="DF93" s="750">
        <f t="shared" si="84"/>
        <v>1</v>
      </c>
      <c r="DG93" s="750">
        <f t="shared" si="84"/>
        <v>1</v>
      </c>
      <c r="DH93" s="750">
        <f t="shared" si="84"/>
        <v>1</v>
      </c>
      <c r="DI93" s="750">
        <f t="shared" si="84"/>
        <v>1</v>
      </c>
      <c r="DJ93" s="750">
        <f t="shared" si="84"/>
        <v>1</v>
      </c>
      <c r="DK93" s="750">
        <f t="shared" si="84"/>
        <v>1</v>
      </c>
      <c r="DL93" s="750">
        <f t="shared" si="84"/>
        <v>1</v>
      </c>
      <c r="DM93" s="750">
        <f t="shared" si="84"/>
        <v>1</v>
      </c>
      <c r="DN93" s="750">
        <f t="shared" si="84"/>
        <v>1</v>
      </c>
      <c r="DO93" s="750">
        <f t="shared" si="84"/>
        <v>1</v>
      </c>
      <c r="DP93" s="750">
        <f t="shared" si="84"/>
        <v>1</v>
      </c>
      <c r="DQ93" s="750">
        <f t="shared" si="84"/>
        <v>1</v>
      </c>
      <c r="DR93" s="750">
        <f t="shared" si="84"/>
        <v>1</v>
      </c>
      <c r="DS93" s="750">
        <f t="shared" si="84"/>
        <v>1</v>
      </c>
      <c r="DT93" s="750">
        <f t="shared" si="84"/>
        <v>1</v>
      </c>
      <c r="DU93" s="750">
        <f t="shared" si="84"/>
        <v>1</v>
      </c>
      <c r="DV93" s="750">
        <f t="shared" si="84"/>
        <v>1</v>
      </c>
      <c r="DW93" s="750">
        <f t="shared" si="84"/>
        <v>1</v>
      </c>
      <c r="DX93" s="750">
        <f t="shared" si="84"/>
        <v>1</v>
      </c>
      <c r="DY93" s="750">
        <f t="shared" si="84"/>
        <v>1</v>
      </c>
      <c r="DZ93" s="750">
        <f t="shared" si="84"/>
        <v>1</v>
      </c>
    </row>
    <row r="94" spans="80:130" ht="24">
      <c r="CB94" s="749">
        <v>19</v>
      </c>
      <c r="CC94" s="749">
        <v>6</v>
      </c>
      <c r="CD94" s="749" t="str">
        <f t="shared" si="64"/>
        <v>処遇加算なし特定加算なしベア加算なしから新加算Ⅴ（２）</v>
      </c>
      <c r="CE94" s="750">
        <f t="shared" si="83"/>
        <v>0.20799999999999999</v>
      </c>
      <c r="CF94" s="750">
        <f t="shared" si="83"/>
        <v>0.20799999999999999</v>
      </c>
      <c r="CG94" s="750">
        <f t="shared" si="83"/>
        <v>0.20799999999999999</v>
      </c>
      <c r="CH94" s="750">
        <f t="shared" si="83"/>
        <v>8.4000000000000005e-002</v>
      </c>
      <c r="CI94" s="750">
        <f t="shared" si="83"/>
        <v>7.5999999999999998e-002</v>
      </c>
      <c r="CJ94" s="750">
        <f t="shared" si="83"/>
        <v>7.5999999999999998e-002</v>
      </c>
      <c r="CK94" s="750">
        <f t="shared" si="83"/>
        <v>7.2999999999999995e-002</v>
      </c>
      <c r="CL94" s="750">
        <f t="shared" si="83"/>
        <v>0.106</v>
      </c>
      <c r="CM94" s="750">
        <f t="shared" si="83"/>
        <v>0.106</v>
      </c>
      <c r="CN94" s="750">
        <f t="shared" si="83"/>
        <v>0.153</v>
      </c>
      <c r="CO94" s="750">
        <f t="shared" si="83"/>
        <v>0.121</v>
      </c>
      <c r="CP94" s="750">
        <f t="shared" si="83"/>
        <v>0.121</v>
      </c>
      <c r="CQ94" s="750">
        <f t="shared" si="83"/>
        <v>0.156</v>
      </c>
      <c r="CR94" s="750">
        <f t="shared" si="83"/>
        <v>0.11700000000000001</v>
      </c>
      <c r="CS94" s="750">
        <f t="shared" si="83"/>
        <v>0.11700000000000001</v>
      </c>
      <c r="CT94" s="750">
        <f t="shared" si="83"/>
        <v>0.11700000000000001</v>
      </c>
      <c r="CU94" s="750">
        <f t="shared" si="83"/>
        <v>6.5000000000000002e-002</v>
      </c>
      <c r="CV94" s="750">
        <f t="shared" si="83"/>
        <v>6.5000000000000002e-002</v>
      </c>
      <c r="CW94" s="750">
        <f t="shared" si="83"/>
        <v>4.3999999999999997e-002</v>
      </c>
      <c r="CX94" s="750">
        <f t="shared" si="83"/>
        <v>4.3999999999999997e-002</v>
      </c>
      <c r="CY94" s="750">
        <f t="shared" si="83"/>
        <v>4.3999999999999997e-002</v>
      </c>
      <c r="CZ94" s="750">
        <f t="shared" si="83"/>
        <v>0.20799999999999999</v>
      </c>
      <c r="DA94" s="750">
        <f t="shared" si="83"/>
        <v>7.5999999999999998e-002</v>
      </c>
      <c r="DC94" s="749" t="s">
        <v>2258</v>
      </c>
      <c r="DD94" s="750">
        <f t="shared" si="84"/>
        <v>1</v>
      </c>
      <c r="DE94" s="750">
        <f t="shared" si="84"/>
        <v>1</v>
      </c>
      <c r="DF94" s="750">
        <f t="shared" si="84"/>
        <v>1</v>
      </c>
      <c r="DG94" s="750">
        <f t="shared" si="84"/>
        <v>1</v>
      </c>
      <c r="DH94" s="750">
        <f t="shared" si="84"/>
        <v>1</v>
      </c>
      <c r="DI94" s="750">
        <f t="shared" si="84"/>
        <v>1</v>
      </c>
      <c r="DJ94" s="750">
        <f t="shared" si="84"/>
        <v>1</v>
      </c>
      <c r="DK94" s="750">
        <f t="shared" si="84"/>
        <v>1</v>
      </c>
      <c r="DL94" s="750">
        <f t="shared" si="84"/>
        <v>1</v>
      </c>
      <c r="DM94" s="750">
        <f t="shared" si="84"/>
        <v>1</v>
      </c>
      <c r="DN94" s="750">
        <f t="shared" si="84"/>
        <v>1</v>
      </c>
      <c r="DO94" s="750">
        <f t="shared" si="84"/>
        <v>1</v>
      </c>
      <c r="DP94" s="750">
        <f t="shared" si="84"/>
        <v>1</v>
      </c>
      <c r="DQ94" s="750">
        <f t="shared" si="84"/>
        <v>1</v>
      </c>
      <c r="DR94" s="750">
        <f t="shared" si="84"/>
        <v>1</v>
      </c>
      <c r="DS94" s="750">
        <f t="shared" si="84"/>
        <v>1</v>
      </c>
      <c r="DT94" s="750">
        <f t="shared" si="84"/>
        <v>1</v>
      </c>
      <c r="DU94" s="750">
        <f t="shared" si="84"/>
        <v>1</v>
      </c>
      <c r="DV94" s="750">
        <f t="shared" si="84"/>
        <v>1</v>
      </c>
      <c r="DW94" s="750">
        <f t="shared" si="84"/>
        <v>1</v>
      </c>
      <c r="DX94" s="750">
        <f t="shared" si="84"/>
        <v>1</v>
      </c>
      <c r="DY94" s="750">
        <f t="shared" si="84"/>
        <v>1</v>
      </c>
      <c r="DZ94" s="750">
        <f t="shared" si="84"/>
        <v>1</v>
      </c>
    </row>
    <row r="95" spans="80:130" ht="24">
      <c r="CB95" s="749">
        <v>19</v>
      </c>
      <c r="CC95" s="749">
        <v>7</v>
      </c>
      <c r="CD95" s="749" t="str">
        <f t="shared" si="64"/>
        <v>処遇加算なし特定加算なしベア加算なしから新加算Ⅴ（３）</v>
      </c>
      <c r="CE95" s="750">
        <f t="shared" si="83"/>
        <v>0.2</v>
      </c>
      <c r="CF95" s="750">
        <f t="shared" si="83"/>
        <v>0.2</v>
      </c>
      <c r="CG95" s="750">
        <f t="shared" si="83"/>
        <v>0.2</v>
      </c>
      <c r="CH95" s="750">
        <f t="shared" si="83"/>
        <v>8.3000000000000004e-002</v>
      </c>
      <c r="CI95" s="750">
        <f t="shared" si="83"/>
        <v>7.9000000000000001e-002</v>
      </c>
      <c r="CJ95" s="750">
        <f t="shared" si="83"/>
        <v>7.9000000000000001e-002</v>
      </c>
      <c r="CK95" s="750">
        <f t="shared" si="83"/>
        <v>7.2999999999999995e-002</v>
      </c>
      <c r="CL95" s="750">
        <f t="shared" si="83"/>
        <v>0.107</v>
      </c>
      <c r="CM95" s="750">
        <f t="shared" si="83"/>
        <v>0.107</v>
      </c>
      <c r="CN95" s="750">
        <f t="shared" si="83"/>
        <v>0.151</v>
      </c>
      <c r="CO95" s="750">
        <f t="shared" si="83"/>
        <v>0.129</v>
      </c>
      <c r="CP95" s="750">
        <f t="shared" si="83"/>
        <v>0.129</v>
      </c>
      <c r="CQ95" s="750">
        <f t="shared" si="83"/>
        <v>0.155</v>
      </c>
      <c r="CR95" s="750">
        <f t="shared" si="83"/>
        <v>0.12</v>
      </c>
      <c r="CS95" s="750">
        <f t="shared" si="83"/>
        <v>0.12</v>
      </c>
      <c r="CT95" s="750">
        <f t="shared" si="83"/>
        <v>0.12</v>
      </c>
      <c r="CU95" s="750">
        <f t="shared" si="83"/>
        <v>6.3e-002</v>
      </c>
      <c r="CV95" s="750">
        <f t="shared" si="83"/>
        <v>6.3e-002</v>
      </c>
      <c r="CW95" s="750">
        <f t="shared" si="83"/>
        <v>4.2000000000000003e-002</v>
      </c>
      <c r="CX95" s="750">
        <f t="shared" si="83"/>
        <v>4.2000000000000003e-002</v>
      </c>
      <c r="CY95" s="750">
        <f t="shared" si="83"/>
        <v>4.2000000000000003e-002</v>
      </c>
      <c r="CZ95" s="750">
        <f t="shared" si="83"/>
        <v>0.2</v>
      </c>
      <c r="DA95" s="750">
        <f t="shared" si="83"/>
        <v>7.9000000000000001e-002</v>
      </c>
      <c r="DC95" s="749" t="s">
        <v>1059</v>
      </c>
      <c r="DD95" s="750">
        <f t="shared" si="84"/>
        <v>1</v>
      </c>
      <c r="DE95" s="750">
        <f t="shared" si="84"/>
        <v>1</v>
      </c>
      <c r="DF95" s="750">
        <f t="shared" si="84"/>
        <v>1</v>
      </c>
      <c r="DG95" s="750">
        <f t="shared" si="84"/>
        <v>1</v>
      </c>
      <c r="DH95" s="750">
        <f t="shared" si="84"/>
        <v>1</v>
      </c>
      <c r="DI95" s="750">
        <f t="shared" si="84"/>
        <v>1</v>
      </c>
      <c r="DJ95" s="750">
        <f t="shared" si="84"/>
        <v>1</v>
      </c>
      <c r="DK95" s="750">
        <f t="shared" si="84"/>
        <v>1</v>
      </c>
      <c r="DL95" s="750">
        <f t="shared" si="84"/>
        <v>1</v>
      </c>
      <c r="DM95" s="750">
        <f t="shared" si="84"/>
        <v>1</v>
      </c>
      <c r="DN95" s="750">
        <f t="shared" si="84"/>
        <v>1</v>
      </c>
      <c r="DO95" s="750">
        <f t="shared" si="84"/>
        <v>1</v>
      </c>
      <c r="DP95" s="750">
        <f t="shared" si="84"/>
        <v>1</v>
      </c>
      <c r="DQ95" s="750">
        <f t="shared" si="84"/>
        <v>1</v>
      </c>
      <c r="DR95" s="750">
        <f t="shared" si="84"/>
        <v>1</v>
      </c>
      <c r="DS95" s="750">
        <f t="shared" si="84"/>
        <v>1</v>
      </c>
      <c r="DT95" s="750">
        <f t="shared" si="84"/>
        <v>1</v>
      </c>
      <c r="DU95" s="750">
        <f t="shared" si="84"/>
        <v>1</v>
      </c>
      <c r="DV95" s="750">
        <f t="shared" si="84"/>
        <v>1</v>
      </c>
      <c r="DW95" s="750">
        <f t="shared" si="84"/>
        <v>1</v>
      </c>
      <c r="DX95" s="750">
        <f t="shared" si="84"/>
        <v>1</v>
      </c>
      <c r="DY95" s="750">
        <f t="shared" si="84"/>
        <v>1</v>
      </c>
      <c r="DZ95" s="750">
        <f t="shared" si="84"/>
        <v>1</v>
      </c>
    </row>
    <row r="96" spans="80:130" ht="24">
      <c r="CB96" s="749">
        <v>19</v>
      </c>
      <c r="CC96" s="749">
        <v>8</v>
      </c>
      <c r="CD96" s="749" t="str">
        <f t="shared" si="64"/>
        <v>処遇加算なし特定加算なしベア加算なしから新加算Ⅴ（４）</v>
      </c>
      <c r="CE96" s="750">
        <f t="shared" si="83"/>
        <v>0.187</v>
      </c>
      <c r="CF96" s="750">
        <f t="shared" si="83"/>
        <v>0.187</v>
      </c>
      <c r="CG96" s="750">
        <f t="shared" si="83"/>
        <v>0.187</v>
      </c>
      <c r="CH96" s="750">
        <f t="shared" si="83"/>
        <v>7.8e-002</v>
      </c>
      <c r="CI96" s="750">
        <f t="shared" si="83"/>
        <v>7.3999999999999996e-002</v>
      </c>
      <c r="CJ96" s="750">
        <f t="shared" si="83"/>
        <v>7.3999999999999996e-002</v>
      </c>
      <c r="CK96" s="750">
        <f t="shared" si="83"/>
        <v>7.0000000000000007e-002</v>
      </c>
      <c r="CL96" s="750">
        <f t="shared" si="83"/>
        <v>0.1</v>
      </c>
      <c r="CM96" s="750">
        <f t="shared" si="83"/>
        <v>0.1</v>
      </c>
      <c r="CN96" s="750">
        <f t="shared" si="83"/>
        <v>0.14599999999999999</v>
      </c>
      <c r="CO96" s="750">
        <f t="shared" si="83"/>
        <v>0.11799999999999999</v>
      </c>
      <c r="CP96" s="750">
        <f t="shared" si="83"/>
        <v>0.11799999999999999</v>
      </c>
      <c r="CQ96" s="750">
        <f t="shared" si="83"/>
        <v>0.14799999999999999</v>
      </c>
      <c r="CR96" s="750">
        <f t="shared" si="83"/>
        <v>0.113</v>
      </c>
      <c r="CS96" s="750">
        <f t="shared" si="83"/>
        <v>0.113</v>
      </c>
      <c r="CT96" s="750">
        <f t="shared" si="83"/>
        <v>0.113</v>
      </c>
      <c r="CU96" s="750">
        <f t="shared" si="83"/>
        <v>6.0999999999999999e-002</v>
      </c>
      <c r="CV96" s="750">
        <f t="shared" si="83"/>
        <v>6.0999999999999999e-002</v>
      </c>
      <c r="CW96" s="750">
        <f t="shared" si="83"/>
        <v>4.e-002</v>
      </c>
      <c r="CX96" s="750">
        <f t="shared" si="83"/>
        <v>4.e-002</v>
      </c>
      <c r="CY96" s="750">
        <f t="shared" si="83"/>
        <v>4.e-002</v>
      </c>
      <c r="CZ96" s="750">
        <f t="shared" si="83"/>
        <v>0.187</v>
      </c>
      <c r="DA96" s="750">
        <f t="shared" si="83"/>
        <v>7.3999999999999996e-002</v>
      </c>
      <c r="DC96" s="749" t="s">
        <v>2259</v>
      </c>
      <c r="DD96" s="750">
        <f t="shared" si="84"/>
        <v>1</v>
      </c>
      <c r="DE96" s="750">
        <f t="shared" si="84"/>
        <v>1</v>
      </c>
      <c r="DF96" s="750">
        <f t="shared" si="84"/>
        <v>1</v>
      </c>
      <c r="DG96" s="750">
        <f t="shared" si="84"/>
        <v>1</v>
      </c>
      <c r="DH96" s="750">
        <f t="shared" si="84"/>
        <v>1</v>
      </c>
      <c r="DI96" s="750">
        <f t="shared" si="84"/>
        <v>1</v>
      </c>
      <c r="DJ96" s="750">
        <f t="shared" si="84"/>
        <v>1</v>
      </c>
      <c r="DK96" s="750">
        <f t="shared" si="84"/>
        <v>1</v>
      </c>
      <c r="DL96" s="750">
        <f t="shared" si="84"/>
        <v>1</v>
      </c>
      <c r="DM96" s="750">
        <f t="shared" si="84"/>
        <v>1</v>
      </c>
      <c r="DN96" s="750">
        <f t="shared" si="84"/>
        <v>1</v>
      </c>
      <c r="DO96" s="750">
        <f t="shared" si="84"/>
        <v>1</v>
      </c>
      <c r="DP96" s="750">
        <f t="shared" si="84"/>
        <v>1</v>
      </c>
      <c r="DQ96" s="750">
        <f t="shared" si="84"/>
        <v>1</v>
      </c>
      <c r="DR96" s="750">
        <f t="shared" si="84"/>
        <v>1</v>
      </c>
      <c r="DS96" s="750">
        <f t="shared" si="84"/>
        <v>1</v>
      </c>
      <c r="DT96" s="750">
        <f t="shared" si="84"/>
        <v>1</v>
      </c>
      <c r="DU96" s="750">
        <f t="shared" si="84"/>
        <v>1</v>
      </c>
      <c r="DV96" s="750">
        <f t="shared" si="84"/>
        <v>1</v>
      </c>
      <c r="DW96" s="750">
        <f t="shared" si="84"/>
        <v>1</v>
      </c>
      <c r="DX96" s="750">
        <f t="shared" si="84"/>
        <v>1</v>
      </c>
      <c r="DY96" s="750">
        <f t="shared" si="84"/>
        <v>1</v>
      </c>
      <c r="DZ96" s="750">
        <f t="shared" si="84"/>
        <v>1</v>
      </c>
    </row>
    <row r="97" spans="80:130" ht="24">
      <c r="CB97" s="749">
        <v>19</v>
      </c>
      <c r="CC97" s="749">
        <v>9</v>
      </c>
      <c r="CD97" s="749" t="str">
        <f t="shared" si="64"/>
        <v>処遇加算なし特定加算なしベア加算なしから新加算Ⅴ（５）</v>
      </c>
      <c r="CE97" s="750">
        <f t="shared" si="83"/>
        <v>0.184</v>
      </c>
      <c r="CF97" s="750">
        <f t="shared" si="83"/>
        <v>0.184</v>
      </c>
      <c r="CG97" s="750">
        <f t="shared" si="83"/>
        <v>0.184</v>
      </c>
      <c r="CH97" s="750">
        <f t="shared" si="83"/>
        <v>7.2999999999999995e-002</v>
      </c>
      <c r="CI97" s="750">
        <f t="shared" si="83"/>
        <v>6.5000000000000002e-002</v>
      </c>
      <c r="CJ97" s="750">
        <f t="shared" si="83"/>
        <v>6.5000000000000002e-002</v>
      </c>
      <c r="CK97" s="750">
        <f t="shared" si="83"/>
        <v>6.3e-002</v>
      </c>
      <c r="CL97" s="750">
        <f t="shared" si="83"/>
        <v>9.0999999999999998e-002</v>
      </c>
      <c r="CM97" s="750">
        <f t="shared" si="83"/>
        <v>9.0999999999999998e-002</v>
      </c>
      <c r="CN97" s="750">
        <f t="shared" si="83"/>
        <v>0.13</v>
      </c>
      <c r="CO97" s="750">
        <f t="shared" si="83"/>
        <v>0.104</v>
      </c>
      <c r="CP97" s="750">
        <f t="shared" si="83"/>
        <v>0.104</v>
      </c>
      <c r="CQ97" s="750">
        <f t="shared" si="83"/>
        <v>0.13300000000000001</v>
      </c>
      <c r="CR97" s="750">
        <f t="shared" si="83"/>
        <v>0.10100000000000001</v>
      </c>
      <c r="CS97" s="750">
        <f t="shared" si="83"/>
        <v>0.10100000000000001</v>
      </c>
      <c r="CT97" s="750">
        <f t="shared" si="83"/>
        <v>0.10100000000000001</v>
      </c>
      <c r="CU97" s="750">
        <f t="shared" si="83"/>
        <v>5.7000000000000002e-002</v>
      </c>
      <c r="CV97" s="750">
        <f t="shared" si="83"/>
        <v>5.7000000000000002e-002</v>
      </c>
      <c r="CW97" s="750">
        <f t="shared" si="83"/>
        <v>3.9e-002</v>
      </c>
      <c r="CX97" s="750">
        <f t="shared" si="83"/>
        <v>3.9e-002</v>
      </c>
      <c r="CY97" s="750">
        <f t="shared" si="83"/>
        <v>3.9e-002</v>
      </c>
      <c r="CZ97" s="750">
        <f t="shared" si="83"/>
        <v>0.184</v>
      </c>
      <c r="DA97" s="750">
        <f t="shared" si="83"/>
        <v>6.5000000000000002e-002</v>
      </c>
      <c r="DC97" s="749" t="s">
        <v>1334</v>
      </c>
      <c r="DD97" s="750">
        <f t="shared" si="84"/>
        <v>1</v>
      </c>
      <c r="DE97" s="750">
        <f t="shared" si="84"/>
        <v>1</v>
      </c>
      <c r="DF97" s="750">
        <f t="shared" si="84"/>
        <v>1</v>
      </c>
      <c r="DG97" s="750">
        <f t="shared" si="84"/>
        <v>1</v>
      </c>
      <c r="DH97" s="750">
        <f t="shared" si="84"/>
        <v>1</v>
      </c>
      <c r="DI97" s="750">
        <f t="shared" si="84"/>
        <v>1</v>
      </c>
      <c r="DJ97" s="750">
        <f t="shared" si="84"/>
        <v>1</v>
      </c>
      <c r="DK97" s="750">
        <f t="shared" si="84"/>
        <v>1</v>
      </c>
      <c r="DL97" s="750">
        <f t="shared" si="84"/>
        <v>1</v>
      </c>
      <c r="DM97" s="750">
        <f t="shared" si="84"/>
        <v>1</v>
      </c>
      <c r="DN97" s="750">
        <f t="shared" si="84"/>
        <v>1</v>
      </c>
      <c r="DO97" s="750">
        <f t="shared" si="84"/>
        <v>1</v>
      </c>
      <c r="DP97" s="750">
        <f t="shared" si="84"/>
        <v>1</v>
      </c>
      <c r="DQ97" s="750">
        <f t="shared" si="84"/>
        <v>1</v>
      </c>
      <c r="DR97" s="750">
        <f t="shared" si="84"/>
        <v>1</v>
      </c>
      <c r="DS97" s="750">
        <f t="shared" si="84"/>
        <v>1</v>
      </c>
      <c r="DT97" s="750">
        <f t="shared" si="84"/>
        <v>1</v>
      </c>
      <c r="DU97" s="750">
        <f t="shared" si="84"/>
        <v>1</v>
      </c>
      <c r="DV97" s="750">
        <f t="shared" si="84"/>
        <v>1</v>
      </c>
      <c r="DW97" s="750">
        <f t="shared" si="84"/>
        <v>1</v>
      </c>
      <c r="DX97" s="750">
        <f t="shared" si="84"/>
        <v>1</v>
      </c>
      <c r="DY97" s="750">
        <f t="shared" si="84"/>
        <v>1</v>
      </c>
      <c r="DZ97" s="750">
        <f t="shared" si="84"/>
        <v>1</v>
      </c>
    </row>
    <row r="98" spans="80:130" ht="24">
      <c r="CB98" s="749">
        <v>19</v>
      </c>
      <c r="CC98" s="749">
        <v>10</v>
      </c>
      <c r="CD98" s="749" t="str">
        <f t="shared" si="64"/>
        <v>処遇加算なし特定加算なしベア加算なしから新加算Ⅴ（６）</v>
      </c>
      <c r="CE98" s="750">
        <f t="shared" si="83"/>
        <v>0.16300000000000001</v>
      </c>
      <c r="CF98" s="750">
        <f t="shared" si="83"/>
        <v>0.16300000000000001</v>
      </c>
      <c r="CG98" s="750">
        <f t="shared" si="83"/>
        <v>0.16300000000000001</v>
      </c>
      <c r="CH98" s="750">
        <f t="shared" si="83"/>
        <v>6.7000000000000004e-002</v>
      </c>
      <c r="CI98" s="750">
        <f t="shared" si="83"/>
        <v>6.3e-002</v>
      </c>
      <c r="CJ98" s="750">
        <f t="shared" si="83"/>
        <v>6.3e-002</v>
      </c>
      <c r="CK98" s="750">
        <f t="shared" si="83"/>
        <v>6.e-002</v>
      </c>
      <c r="CL98" s="750">
        <f t="shared" si="83"/>
        <v>8.5000000000000006e-002</v>
      </c>
      <c r="CM98" s="750">
        <f t="shared" si="83"/>
        <v>8.5000000000000006e-002</v>
      </c>
      <c r="CN98" s="750">
        <f t="shared" si="83"/>
        <v>0.123</v>
      </c>
      <c r="CO98" s="750">
        <f t="shared" si="83"/>
        <v>0.10100000000000001</v>
      </c>
      <c r="CP98" s="750">
        <f t="shared" si="83"/>
        <v>0.10100000000000001</v>
      </c>
      <c r="CQ98" s="750">
        <f t="shared" si="83"/>
        <v>0.125</v>
      </c>
      <c r="CR98" s="750">
        <f t="shared" si="83"/>
        <v>9.7000000000000003e-002</v>
      </c>
      <c r="CS98" s="750">
        <f t="shared" si="83"/>
        <v>9.7000000000000003e-002</v>
      </c>
      <c r="CT98" s="750">
        <f t="shared" si="83"/>
        <v>9.7000000000000003e-002</v>
      </c>
      <c r="CU98" s="750">
        <f t="shared" si="83"/>
        <v>5.2999999999999999e-002</v>
      </c>
      <c r="CV98" s="750">
        <f t="shared" si="83"/>
        <v>5.2999999999999999e-002</v>
      </c>
      <c r="CW98" s="750">
        <f t="shared" si="83"/>
        <v>3.5000000000000003e-002</v>
      </c>
      <c r="CX98" s="750">
        <f t="shared" si="83"/>
        <v>3.5000000000000003e-002</v>
      </c>
      <c r="CY98" s="750">
        <f t="shared" si="83"/>
        <v>3.5000000000000003e-002</v>
      </c>
      <c r="CZ98" s="750">
        <f t="shared" si="83"/>
        <v>0.16300000000000001</v>
      </c>
      <c r="DA98" s="750">
        <f t="shared" si="83"/>
        <v>6.3e-002</v>
      </c>
      <c r="DC98" s="749" t="s">
        <v>312</v>
      </c>
      <c r="DD98" s="750">
        <f t="shared" si="84"/>
        <v>1</v>
      </c>
      <c r="DE98" s="750">
        <f t="shared" si="84"/>
        <v>1</v>
      </c>
      <c r="DF98" s="750">
        <f t="shared" si="84"/>
        <v>1</v>
      </c>
      <c r="DG98" s="750">
        <f t="shared" si="84"/>
        <v>1</v>
      </c>
      <c r="DH98" s="750">
        <f t="shared" si="84"/>
        <v>1</v>
      </c>
      <c r="DI98" s="750">
        <f t="shared" si="84"/>
        <v>1</v>
      </c>
      <c r="DJ98" s="750">
        <f t="shared" si="84"/>
        <v>1</v>
      </c>
      <c r="DK98" s="750">
        <f t="shared" si="84"/>
        <v>1</v>
      </c>
      <c r="DL98" s="750">
        <f t="shared" si="84"/>
        <v>1</v>
      </c>
      <c r="DM98" s="750">
        <f t="shared" si="84"/>
        <v>1</v>
      </c>
      <c r="DN98" s="750">
        <f t="shared" si="84"/>
        <v>1</v>
      </c>
      <c r="DO98" s="750">
        <f t="shared" si="84"/>
        <v>1</v>
      </c>
      <c r="DP98" s="750">
        <f t="shared" si="84"/>
        <v>1</v>
      </c>
      <c r="DQ98" s="750">
        <f t="shared" si="84"/>
        <v>1</v>
      </c>
      <c r="DR98" s="750">
        <f t="shared" si="84"/>
        <v>1</v>
      </c>
      <c r="DS98" s="750">
        <f t="shared" si="84"/>
        <v>1</v>
      </c>
      <c r="DT98" s="750">
        <f t="shared" si="84"/>
        <v>1</v>
      </c>
      <c r="DU98" s="750">
        <f t="shared" si="84"/>
        <v>1</v>
      </c>
      <c r="DV98" s="750">
        <f t="shared" si="84"/>
        <v>1</v>
      </c>
      <c r="DW98" s="750">
        <f t="shared" si="84"/>
        <v>1</v>
      </c>
      <c r="DX98" s="750">
        <f t="shared" si="84"/>
        <v>1</v>
      </c>
      <c r="DY98" s="750">
        <f t="shared" si="84"/>
        <v>1</v>
      </c>
      <c r="DZ98" s="750">
        <f t="shared" si="84"/>
        <v>1</v>
      </c>
    </row>
    <row r="99" spans="80:130" ht="24">
      <c r="CB99" s="749">
        <v>19</v>
      </c>
      <c r="CC99" s="749">
        <v>11</v>
      </c>
      <c r="CD99" s="749" t="str">
        <f t="shared" si="64"/>
        <v>処遇加算なし特定加算なしベア加算なしから新加算Ⅴ（７）</v>
      </c>
      <c r="CE99" s="750">
        <f t="shared" si="83"/>
        <v>0.16300000000000001</v>
      </c>
      <c r="CF99" s="750">
        <f t="shared" si="83"/>
        <v>0.16300000000000001</v>
      </c>
      <c r="CG99" s="750">
        <f t="shared" si="83"/>
        <v>0.16300000000000001</v>
      </c>
      <c r="CH99" s="750">
        <f t="shared" si="83"/>
        <v>6.5000000000000002e-002</v>
      </c>
      <c r="CI99" s="750">
        <f t="shared" si="83"/>
        <v>5.6000000000000001e-002</v>
      </c>
      <c r="CJ99" s="750">
        <f t="shared" si="83"/>
        <v>5.6000000000000001e-002</v>
      </c>
      <c r="CK99" s="750">
        <f t="shared" si="83"/>
        <v>5.8000000000000003e-002</v>
      </c>
      <c r="CL99" s="750">
        <f t="shared" si="83"/>
        <v>7.9000000000000001e-002</v>
      </c>
      <c r="CM99" s="750">
        <f t="shared" si="83"/>
        <v>7.9000000000000001e-002</v>
      </c>
      <c r="CN99" s="750">
        <f t="shared" si="83"/>
        <v>0.11899999999999999</v>
      </c>
      <c r="CO99" s="750">
        <f t="shared" si="83"/>
        <v>8.7999999999999995e-002</v>
      </c>
      <c r="CP99" s="750">
        <f t="shared" si="83"/>
        <v>8.7999999999999995e-002</v>
      </c>
      <c r="CQ99" s="750">
        <f t="shared" si="83"/>
        <v>0.12</v>
      </c>
      <c r="CR99" s="750">
        <f t="shared" si="83"/>
        <v>9.e-002</v>
      </c>
      <c r="CS99" s="750">
        <f t="shared" si="83"/>
        <v>9.e-002</v>
      </c>
      <c r="CT99" s="750">
        <f t="shared" si="83"/>
        <v>9.e-002</v>
      </c>
      <c r="CU99" s="750">
        <f t="shared" si="83"/>
        <v>5.1999999999999998e-002</v>
      </c>
      <c r="CV99" s="750">
        <f t="shared" si="83"/>
        <v>5.1999999999999998e-002</v>
      </c>
      <c r="CW99" s="750">
        <f t="shared" si="83"/>
        <v>3.5000000000000003e-002</v>
      </c>
      <c r="CX99" s="750">
        <f t="shared" si="83"/>
        <v>3.5000000000000003e-002</v>
      </c>
      <c r="CY99" s="750">
        <f t="shared" si="83"/>
        <v>3.5000000000000003e-002</v>
      </c>
      <c r="CZ99" s="750">
        <f t="shared" si="83"/>
        <v>0.16300000000000001</v>
      </c>
      <c r="DA99" s="750">
        <f t="shared" si="83"/>
        <v>5.6000000000000001e-002</v>
      </c>
      <c r="DC99" s="749" t="s">
        <v>2260</v>
      </c>
      <c r="DD99" s="750">
        <f t="shared" si="84"/>
        <v>1</v>
      </c>
      <c r="DE99" s="750">
        <f t="shared" si="84"/>
        <v>1</v>
      </c>
      <c r="DF99" s="750">
        <f t="shared" si="84"/>
        <v>1</v>
      </c>
      <c r="DG99" s="750">
        <f t="shared" si="84"/>
        <v>1</v>
      </c>
      <c r="DH99" s="750">
        <f t="shared" si="84"/>
        <v>1</v>
      </c>
      <c r="DI99" s="750">
        <f t="shared" si="84"/>
        <v>1</v>
      </c>
      <c r="DJ99" s="750">
        <f t="shared" si="84"/>
        <v>1</v>
      </c>
      <c r="DK99" s="750">
        <f t="shared" si="84"/>
        <v>1</v>
      </c>
      <c r="DL99" s="750">
        <f t="shared" si="84"/>
        <v>1</v>
      </c>
      <c r="DM99" s="750">
        <f t="shared" si="84"/>
        <v>1</v>
      </c>
      <c r="DN99" s="750">
        <f t="shared" si="84"/>
        <v>1</v>
      </c>
      <c r="DO99" s="750">
        <f t="shared" si="84"/>
        <v>1</v>
      </c>
      <c r="DP99" s="750">
        <f t="shared" si="84"/>
        <v>1</v>
      </c>
      <c r="DQ99" s="750">
        <f t="shared" si="84"/>
        <v>1</v>
      </c>
      <c r="DR99" s="750">
        <f t="shared" si="84"/>
        <v>1</v>
      </c>
      <c r="DS99" s="750">
        <f t="shared" si="84"/>
        <v>1</v>
      </c>
      <c r="DT99" s="750">
        <f t="shared" si="84"/>
        <v>1</v>
      </c>
      <c r="DU99" s="750">
        <f t="shared" si="84"/>
        <v>1</v>
      </c>
      <c r="DV99" s="750">
        <f t="shared" si="84"/>
        <v>1</v>
      </c>
      <c r="DW99" s="750">
        <f t="shared" si="84"/>
        <v>1</v>
      </c>
      <c r="DX99" s="750">
        <f t="shared" si="84"/>
        <v>1</v>
      </c>
      <c r="DY99" s="750">
        <f t="shared" si="84"/>
        <v>1</v>
      </c>
      <c r="DZ99" s="750">
        <f t="shared" si="84"/>
        <v>1</v>
      </c>
    </row>
    <row r="100" spans="80:130" ht="24">
      <c r="CB100" s="749">
        <v>19</v>
      </c>
      <c r="CC100" s="749">
        <v>12</v>
      </c>
      <c r="CD100" s="749" t="str">
        <f t="shared" si="64"/>
        <v>処遇加算なし特定加算なしベア加算なしから新加算Ⅴ（８）</v>
      </c>
      <c r="CE100" s="750">
        <f t="shared" si="83"/>
        <v>0.158</v>
      </c>
      <c r="CF100" s="750">
        <f t="shared" si="83"/>
        <v>0.158</v>
      </c>
      <c r="CG100" s="750">
        <f t="shared" si="83"/>
        <v>0.158</v>
      </c>
      <c r="CH100" s="750">
        <f t="shared" si="83"/>
        <v>6.8000000000000005e-002</v>
      </c>
      <c r="CI100" s="750">
        <f t="shared" si="83"/>
        <v>6.9000000000000006e-002</v>
      </c>
      <c r="CJ100" s="750">
        <f t="shared" si="83"/>
        <v>6.9000000000000006e-002</v>
      </c>
      <c r="CK100" s="750">
        <f t="shared" si="83"/>
        <v>5.6000000000000001e-002</v>
      </c>
      <c r="CL100" s="750">
        <f t="shared" si="83"/>
        <v>9.5000000000000001e-002</v>
      </c>
      <c r="CM100" s="750">
        <f t="shared" si="83"/>
        <v>9.5000000000000001e-002</v>
      </c>
      <c r="CN100" s="750">
        <f t="shared" si="83"/>
        <v>0.127</v>
      </c>
      <c r="CO100" s="750">
        <f t="shared" si="83"/>
        <v>0.11700000000000001</v>
      </c>
      <c r="CP100" s="750">
        <f t="shared" si="83"/>
        <v>0.11700000000000001</v>
      </c>
      <c r="CQ100" s="750">
        <f t="shared" si="83"/>
        <v>0.13200000000000001</v>
      </c>
      <c r="CR100" s="750">
        <f t="shared" si="83"/>
        <v>9.7000000000000003e-002</v>
      </c>
      <c r="CS100" s="750">
        <f t="shared" si="83"/>
        <v>9.7000000000000003e-002</v>
      </c>
      <c r="CT100" s="750">
        <f t="shared" si="83"/>
        <v>9.7000000000000003e-002</v>
      </c>
      <c r="CU100" s="750">
        <f t="shared" si="83"/>
        <v>4.5999999999999999e-002</v>
      </c>
      <c r="CV100" s="750">
        <f t="shared" si="83"/>
        <v>4.5999999999999999e-002</v>
      </c>
      <c r="CW100" s="750">
        <f t="shared" si="83"/>
        <v>3.1e-002</v>
      </c>
      <c r="CX100" s="750">
        <f t="shared" si="83"/>
        <v>3.1e-002</v>
      </c>
      <c r="CY100" s="750">
        <f t="shared" si="83"/>
        <v>3.1e-002</v>
      </c>
      <c r="CZ100" s="750">
        <f t="shared" si="83"/>
        <v>0.158</v>
      </c>
      <c r="DA100" s="750">
        <f t="shared" si="83"/>
        <v>6.9000000000000006e-002</v>
      </c>
      <c r="DC100" s="749" t="s">
        <v>2261</v>
      </c>
      <c r="DD100" s="750">
        <f t="shared" si="84"/>
        <v>1</v>
      </c>
      <c r="DE100" s="750">
        <f t="shared" si="84"/>
        <v>1</v>
      </c>
      <c r="DF100" s="750">
        <f t="shared" si="84"/>
        <v>1</v>
      </c>
      <c r="DG100" s="750">
        <f t="shared" si="84"/>
        <v>1</v>
      </c>
      <c r="DH100" s="750">
        <f t="shared" si="84"/>
        <v>1</v>
      </c>
      <c r="DI100" s="750">
        <f t="shared" si="84"/>
        <v>1</v>
      </c>
      <c r="DJ100" s="750">
        <f t="shared" si="84"/>
        <v>1</v>
      </c>
      <c r="DK100" s="750">
        <f t="shared" si="84"/>
        <v>1</v>
      </c>
      <c r="DL100" s="750">
        <f t="shared" si="84"/>
        <v>1</v>
      </c>
      <c r="DM100" s="750">
        <f t="shared" si="84"/>
        <v>1</v>
      </c>
      <c r="DN100" s="750">
        <f t="shared" si="84"/>
        <v>1</v>
      </c>
      <c r="DO100" s="750">
        <f t="shared" si="84"/>
        <v>1</v>
      </c>
      <c r="DP100" s="750">
        <f t="shared" si="84"/>
        <v>1</v>
      </c>
      <c r="DQ100" s="750">
        <f t="shared" si="84"/>
        <v>1</v>
      </c>
      <c r="DR100" s="750">
        <f t="shared" si="84"/>
        <v>1</v>
      </c>
      <c r="DS100" s="750">
        <f t="shared" si="84"/>
        <v>1</v>
      </c>
      <c r="DT100" s="750">
        <f t="shared" si="84"/>
        <v>1</v>
      </c>
      <c r="DU100" s="750">
        <f t="shared" si="84"/>
        <v>1</v>
      </c>
      <c r="DV100" s="750">
        <f t="shared" si="84"/>
        <v>1</v>
      </c>
      <c r="DW100" s="750">
        <f t="shared" si="84"/>
        <v>1</v>
      </c>
      <c r="DX100" s="750">
        <f t="shared" si="84"/>
        <v>1</v>
      </c>
      <c r="DY100" s="750">
        <f t="shared" si="84"/>
        <v>1</v>
      </c>
      <c r="DZ100" s="750">
        <f t="shared" si="84"/>
        <v>1</v>
      </c>
    </row>
    <row r="101" spans="80:130" ht="24">
      <c r="CB101" s="749">
        <v>19</v>
      </c>
      <c r="CC101" s="749">
        <v>13</v>
      </c>
      <c r="CD101" s="749" t="str">
        <f t="shared" si="64"/>
        <v>処遇加算なし特定加算なしベア加算なしから新加算Ⅴ（９）</v>
      </c>
      <c r="CE101" s="750">
        <f t="shared" si="83"/>
        <v>0.14199999999999999</v>
      </c>
      <c r="CF101" s="750">
        <f t="shared" si="83"/>
        <v>0.14199999999999999</v>
      </c>
      <c r="CG101" s="750">
        <f t="shared" si="83"/>
        <v>0.14199999999999999</v>
      </c>
      <c r="CH101" s="750">
        <f t="shared" si="83"/>
        <v>5.8999999999999997e-002</v>
      </c>
      <c r="CI101" s="750">
        <f t="shared" si="83"/>
        <v>5.3999999999999999e-002</v>
      </c>
      <c r="CJ101" s="750">
        <f t="shared" si="83"/>
        <v>5.3999999999999999e-002</v>
      </c>
      <c r="CK101" s="750">
        <f t="shared" si="83"/>
        <v>5.5e-002</v>
      </c>
      <c r="CL101" s="750">
        <f t="shared" si="83"/>
        <v>7.2999999999999995e-002</v>
      </c>
      <c r="CM101" s="750">
        <f t="shared" si="83"/>
        <v>7.2999999999999995e-002</v>
      </c>
      <c r="CN101" s="750">
        <f t="shared" si="83"/>
        <v>0.112</v>
      </c>
      <c r="CO101" s="750">
        <f t="shared" si="83"/>
        <v>8.5000000000000006e-002</v>
      </c>
      <c r="CP101" s="750">
        <f t="shared" si="83"/>
        <v>8.5000000000000006e-002</v>
      </c>
      <c r="CQ101" s="750">
        <f t="shared" si="83"/>
        <v>0.112</v>
      </c>
      <c r="CR101" s="750">
        <f t="shared" si="83"/>
        <v>8.5999999999999993e-002</v>
      </c>
      <c r="CS101" s="750">
        <f t="shared" si="83"/>
        <v>8.5999999999999993e-002</v>
      </c>
      <c r="CT101" s="750">
        <f t="shared" si="83"/>
        <v>8.5999999999999993e-002</v>
      </c>
      <c r="CU101" s="750">
        <f t="shared" si="83"/>
        <v>4.8000000000000001e-002</v>
      </c>
      <c r="CV101" s="750">
        <f t="shared" si="83"/>
        <v>4.8000000000000001e-002</v>
      </c>
      <c r="CW101" s="750">
        <f t="shared" si="83"/>
        <v>3.1e-002</v>
      </c>
      <c r="CX101" s="750">
        <f t="shared" si="83"/>
        <v>3.1e-002</v>
      </c>
      <c r="CY101" s="750">
        <f t="shared" si="83"/>
        <v>3.1e-002</v>
      </c>
      <c r="CZ101" s="750">
        <f t="shared" si="83"/>
        <v>0.14199999999999999</v>
      </c>
      <c r="DA101" s="750">
        <f t="shared" si="83"/>
        <v>5.3999999999999999e-002</v>
      </c>
      <c r="DC101" s="749" t="s">
        <v>2262</v>
      </c>
      <c r="DD101" s="750">
        <f t="shared" si="84"/>
        <v>1</v>
      </c>
      <c r="DE101" s="750">
        <f t="shared" si="84"/>
        <v>1</v>
      </c>
      <c r="DF101" s="750">
        <f t="shared" si="84"/>
        <v>1</v>
      </c>
      <c r="DG101" s="750">
        <f t="shared" si="84"/>
        <v>1</v>
      </c>
      <c r="DH101" s="750">
        <f t="shared" si="84"/>
        <v>1</v>
      </c>
      <c r="DI101" s="750">
        <f t="shared" si="84"/>
        <v>1</v>
      </c>
      <c r="DJ101" s="750">
        <f t="shared" si="84"/>
        <v>1</v>
      </c>
      <c r="DK101" s="750">
        <f t="shared" si="84"/>
        <v>1</v>
      </c>
      <c r="DL101" s="750">
        <f t="shared" si="84"/>
        <v>1</v>
      </c>
      <c r="DM101" s="750">
        <f t="shared" si="84"/>
        <v>1</v>
      </c>
      <c r="DN101" s="750">
        <f t="shared" si="84"/>
        <v>1</v>
      </c>
      <c r="DO101" s="750">
        <f t="shared" si="84"/>
        <v>1</v>
      </c>
      <c r="DP101" s="750">
        <f t="shared" si="84"/>
        <v>1</v>
      </c>
      <c r="DQ101" s="750">
        <f t="shared" si="84"/>
        <v>1</v>
      </c>
      <c r="DR101" s="750">
        <f t="shared" si="84"/>
        <v>1</v>
      </c>
      <c r="DS101" s="750">
        <f t="shared" si="84"/>
        <v>1</v>
      </c>
      <c r="DT101" s="750">
        <f t="shared" si="84"/>
        <v>1</v>
      </c>
      <c r="DU101" s="750">
        <f t="shared" si="84"/>
        <v>1</v>
      </c>
      <c r="DV101" s="750">
        <f t="shared" si="84"/>
        <v>1</v>
      </c>
      <c r="DW101" s="750">
        <f t="shared" si="84"/>
        <v>1</v>
      </c>
      <c r="DX101" s="750">
        <f t="shared" si="84"/>
        <v>1</v>
      </c>
      <c r="DY101" s="750">
        <f t="shared" si="84"/>
        <v>1</v>
      </c>
      <c r="DZ101" s="750">
        <f t="shared" si="84"/>
        <v>1</v>
      </c>
    </row>
    <row r="102" spans="80:130" ht="24">
      <c r="CB102" s="749">
        <v>19</v>
      </c>
      <c r="CC102" s="749">
        <v>14</v>
      </c>
      <c r="CD102" s="749" t="str">
        <f t="shared" si="64"/>
        <v>処遇加算なし特定加算なしベア加算なしから新加算Ⅴ（10）</v>
      </c>
      <c r="CE102" s="750">
        <f t="shared" si="83"/>
        <v>0.13900000000000001</v>
      </c>
      <c r="CF102" s="750">
        <f t="shared" si="83"/>
        <v>0.13900000000000001</v>
      </c>
      <c r="CG102" s="750">
        <f t="shared" si="83"/>
        <v>0.13900000000000001</v>
      </c>
      <c r="CH102" s="750">
        <f t="shared" si="83"/>
        <v>5.3999999999999999e-002</v>
      </c>
      <c r="CI102" s="750">
        <f t="shared" si="83"/>
        <v>4.4999999999999998e-002</v>
      </c>
      <c r="CJ102" s="750">
        <f t="shared" si="83"/>
        <v>4.4999999999999998e-002</v>
      </c>
      <c r="CK102" s="750">
        <f t="shared" si="83"/>
        <v>4.8000000000000001e-002</v>
      </c>
      <c r="CL102" s="750">
        <f t="shared" si="83"/>
        <v>6.4000000000000001e-002</v>
      </c>
      <c r="CM102" s="750">
        <f t="shared" si="83"/>
        <v>6.4000000000000001e-002</v>
      </c>
      <c r="CN102" s="750">
        <f t="shared" si="83"/>
        <v>9.6000000000000002e-002</v>
      </c>
      <c r="CO102" s="750">
        <f t="shared" si="83"/>
        <v>7.0999999999999994e-002</v>
      </c>
      <c r="CP102" s="750">
        <f t="shared" si="83"/>
        <v>7.0999999999999994e-002</v>
      </c>
      <c r="CQ102" s="750">
        <f t="shared" si="83"/>
        <v>9.7000000000000003e-002</v>
      </c>
      <c r="CR102" s="750">
        <f t="shared" si="83"/>
        <v>7.3999999999999996e-002</v>
      </c>
      <c r="CS102" s="750">
        <f t="shared" si="83"/>
        <v>7.3999999999999996e-002</v>
      </c>
      <c r="CT102" s="750">
        <f t="shared" si="83"/>
        <v>7.3999999999999996e-002</v>
      </c>
      <c r="CU102" s="750">
        <f t="shared" si="83"/>
        <v>4.3999999999999997e-002</v>
      </c>
      <c r="CV102" s="750">
        <f t="shared" si="83"/>
        <v>4.3999999999999997e-002</v>
      </c>
      <c r="CW102" s="750">
        <f t="shared" si="83"/>
        <v>3.e-002</v>
      </c>
      <c r="CX102" s="750">
        <f t="shared" si="83"/>
        <v>3.e-002</v>
      </c>
      <c r="CY102" s="750">
        <f t="shared" si="83"/>
        <v>3.e-002</v>
      </c>
      <c r="CZ102" s="750">
        <f t="shared" si="83"/>
        <v>0.13900000000000001</v>
      </c>
      <c r="DA102" s="750">
        <f t="shared" si="83"/>
        <v>4.4999999999999998e-002</v>
      </c>
      <c r="DC102" s="749" t="s">
        <v>1548</v>
      </c>
      <c r="DD102" s="750">
        <f t="shared" si="84"/>
        <v>1</v>
      </c>
      <c r="DE102" s="750">
        <f t="shared" si="84"/>
        <v>1</v>
      </c>
      <c r="DF102" s="750">
        <f t="shared" si="84"/>
        <v>1</v>
      </c>
      <c r="DG102" s="750">
        <f t="shared" si="84"/>
        <v>1</v>
      </c>
      <c r="DH102" s="750">
        <f t="shared" si="84"/>
        <v>1</v>
      </c>
      <c r="DI102" s="750">
        <f t="shared" si="84"/>
        <v>1</v>
      </c>
      <c r="DJ102" s="750">
        <f t="shared" si="84"/>
        <v>1</v>
      </c>
      <c r="DK102" s="750">
        <f t="shared" si="84"/>
        <v>1</v>
      </c>
      <c r="DL102" s="750">
        <f t="shared" si="84"/>
        <v>1</v>
      </c>
      <c r="DM102" s="750">
        <f t="shared" si="84"/>
        <v>1</v>
      </c>
      <c r="DN102" s="750">
        <f t="shared" si="84"/>
        <v>1</v>
      </c>
      <c r="DO102" s="750">
        <f t="shared" si="84"/>
        <v>1</v>
      </c>
      <c r="DP102" s="750">
        <f t="shared" si="84"/>
        <v>1</v>
      </c>
      <c r="DQ102" s="750">
        <f t="shared" si="84"/>
        <v>1</v>
      </c>
      <c r="DR102" s="750">
        <f t="shared" si="84"/>
        <v>1</v>
      </c>
      <c r="DS102" s="750">
        <f t="shared" si="84"/>
        <v>1</v>
      </c>
      <c r="DT102" s="750">
        <f t="shared" si="84"/>
        <v>1</v>
      </c>
      <c r="DU102" s="750">
        <f t="shared" si="84"/>
        <v>1</v>
      </c>
      <c r="DV102" s="750">
        <f t="shared" si="84"/>
        <v>1</v>
      </c>
      <c r="DW102" s="750">
        <f t="shared" si="84"/>
        <v>1</v>
      </c>
      <c r="DX102" s="750">
        <f t="shared" si="84"/>
        <v>1</v>
      </c>
      <c r="DY102" s="750">
        <f t="shared" si="84"/>
        <v>1</v>
      </c>
      <c r="DZ102" s="750">
        <f t="shared" si="84"/>
        <v>1</v>
      </c>
    </row>
    <row r="103" spans="80:130" ht="24">
      <c r="CB103" s="749">
        <v>19</v>
      </c>
      <c r="CC103" s="749">
        <v>15</v>
      </c>
      <c r="CD103" s="749" t="str">
        <f t="shared" si="64"/>
        <v>処遇加算なし特定加算なしベア加算なしから新加算Ⅴ（11）</v>
      </c>
      <c r="CE103" s="750">
        <f t="shared" si="83"/>
        <v>0.121</v>
      </c>
      <c r="CF103" s="750">
        <f t="shared" si="83"/>
        <v>0.121</v>
      </c>
      <c r="CG103" s="750">
        <f t="shared" si="83"/>
        <v>0.121</v>
      </c>
      <c r="CH103" s="750">
        <f t="shared" si="83"/>
        <v>5.1999999999999998e-002</v>
      </c>
      <c r="CI103" s="750">
        <f t="shared" si="83"/>
        <v>5.2999999999999999e-002</v>
      </c>
      <c r="CJ103" s="750">
        <f t="shared" si="83"/>
        <v>5.2999999999999999e-002</v>
      </c>
      <c r="CK103" s="750">
        <f t="shared" si="83"/>
        <v>4.2999999999999997e-002</v>
      </c>
      <c r="CL103" s="750">
        <f t="shared" si="83"/>
        <v>7.2999999999999995e-002</v>
      </c>
      <c r="CM103" s="750">
        <f t="shared" si="83"/>
        <v>7.2999999999999995e-002</v>
      </c>
      <c r="CN103" s="750">
        <f t="shared" si="83"/>
        <v>9.9000000000000005e-002</v>
      </c>
      <c r="CO103" s="750">
        <f t="shared" si="83"/>
        <v>8.8999999999999996e-002</v>
      </c>
      <c r="CP103" s="750">
        <f t="shared" si="83"/>
        <v>8.8999999999999996e-002</v>
      </c>
      <c r="CQ103" s="750">
        <f t="shared" si="83"/>
        <v>0.10199999999999999</v>
      </c>
      <c r="CR103" s="750">
        <f t="shared" si="83"/>
        <v>7.3999999999999996e-002</v>
      </c>
      <c r="CS103" s="750">
        <f t="shared" si="83"/>
        <v>7.3999999999999996e-002</v>
      </c>
      <c r="CT103" s="750">
        <f t="shared" si="83"/>
        <v>7.3999999999999996e-002</v>
      </c>
      <c r="CU103" s="750">
        <f t="shared" si="83"/>
        <v>3.5999999999999997e-002</v>
      </c>
      <c r="CV103" s="750">
        <f t="shared" si="83"/>
        <v>3.5999999999999997e-002</v>
      </c>
      <c r="CW103" s="750">
        <f t="shared" si="83"/>
        <v>2.4e-002</v>
      </c>
      <c r="CX103" s="750">
        <f t="shared" si="83"/>
        <v>2.4e-002</v>
      </c>
      <c r="CY103" s="750">
        <f t="shared" si="83"/>
        <v>2.4e-002</v>
      </c>
      <c r="CZ103" s="750">
        <f t="shared" si="83"/>
        <v>0.121</v>
      </c>
      <c r="DA103" s="750">
        <f t="shared" si="83"/>
        <v>5.2999999999999999e-002</v>
      </c>
      <c r="DC103" s="749" t="s">
        <v>2263</v>
      </c>
      <c r="DD103" s="750">
        <f t="shared" si="84"/>
        <v>1</v>
      </c>
      <c r="DE103" s="750">
        <f t="shared" si="84"/>
        <v>1</v>
      </c>
      <c r="DF103" s="750">
        <f t="shared" si="84"/>
        <v>1</v>
      </c>
      <c r="DG103" s="750">
        <f t="shared" si="84"/>
        <v>1</v>
      </c>
      <c r="DH103" s="750">
        <f t="shared" si="84"/>
        <v>1</v>
      </c>
      <c r="DI103" s="750">
        <f t="shared" si="84"/>
        <v>1</v>
      </c>
      <c r="DJ103" s="750">
        <f t="shared" si="84"/>
        <v>1</v>
      </c>
      <c r="DK103" s="750">
        <f t="shared" si="84"/>
        <v>1</v>
      </c>
      <c r="DL103" s="750">
        <f t="shared" si="84"/>
        <v>1</v>
      </c>
      <c r="DM103" s="750">
        <f t="shared" si="84"/>
        <v>1</v>
      </c>
      <c r="DN103" s="750">
        <f t="shared" si="84"/>
        <v>1</v>
      </c>
      <c r="DO103" s="750">
        <f t="shared" si="84"/>
        <v>1</v>
      </c>
      <c r="DP103" s="750">
        <f t="shared" si="84"/>
        <v>1</v>
      </c>
      <c r="DQ103" s="750">
        <f t="shared" si="84"/>
        <v>1</v>
      </c>
      <c r="DR103" s="750">
        <f t="shared" si="84"/>
        <v>1</v>
      </c>
      <c r="DS103" s="750">
        <f t="shared" si="84"/>
        <v>1</v>
      </c>
      <c r="DT103" s="750">
        <f t="shared" si="84"/>
        <v>1</v>
      </c>
      <c r="DU103" s="750">
        <f t="shared" si="84"/>
        <v>1</v>
      </c>
      <c r="DV103" s="750">
        <f t="shared" si="84"/>
        <v>1</v>
      </c>
      <c r="DW103" s="750">
        <f t="shared" si="84"/>
        <v>1</v>
      </c>
      <c r="DX103" s="750">
        <f t="shared" si="84"/>
        <v>1</v>
      </c>
      <c r="DY103" s="750">
        <f t="shared" si="84"/>
        <v>1</v>
      </c>
      <c r="DZ103" s="750">
        <f t="shared" si="84"/>
        <v>1</v>
      </c>
    </row>
    <row r="104" spans="80:130" ht="24">
      <c r="CB104" s="749">
        <v>19</v>
      </c>
      <c r="CC104" s="749">
        <v>16</v>
      </c>
      <c r="CD104" s="749" t="str">
        <f t="shared" si="64"/>
        <v>処遇加算なし特定加算なしベア加算なしから新加算Ⅴ（12）</v>
      </c>
      <c r="CE104" s="750">
        <f t="shared" si="83"/>
        <v>0.11799999999999999</v>
      </c>
      <c r="CF104" s="750">
        <f t="shared" si="83"/>
        <v>0.11799999999999999</v>
      </c>
      <c r="CG104" s="750">
        <f t="shared" si="83"/>
        <v>0.11799999999999999</v>
      </c>
      <c r="CH104" s="750">
        <f t="shared" si="83"/>
        <v>4.8000000000000001e-002</v>
      </c>
      <c r="CI104" s="750">
        <f t="shared" si="83"/>
        <v>4.2999999999999997e-002</v>
      </c>
      <c r="CJ104" s="750">
        <f t="shared" si="83"/>
        <v>4.2999999999999997e-002</v>
      </c>
      <c r="CK104" s="750">
        <f t="shared" si="83"/>
        <v>4.4999999999999998e-002</v>
      </c>
      <c r="CL104" s="750">
        <f t="shared" si="83"/>
        <v>5.8000000000000003e-002</v>
      </c>
      <c r="CM104" s="750">
        <f t="shared" si="83"/>
        <v>5.8000000000000003e-002</v>
      </c>
      <c r="CN104" s="750">
        <f t="shared" si="83"/>
        <v>8.8999999999999996e-002</v>
      </c>
      <c r="CO104" s="750">
        <f t="shared" si="83"/>
        <v>6.8000000000000005e-002</v>
      </c>
      <c r="CP104" s="750">
        <f t="shared" si="83"/>
        <v>6.8000000000000005e-002</v>
      </c>
      <c r="CQ104" s="750">
        <f t="shared" si="83"/>
        <v>8.8999999999999996e-002</v>
      </c>
      <c r="CR104" s="750">
        <f t="shared" si="83"/>
        <v>7.0000000000000007e-002</v>
      </c>
      <c r="CS104" s="750">
        <f t="shared" si="83"/>
        <v>7.0000000000000007e-002</v>
      </c>
      <c r="CT104" s="750">
        <f t="shared" si="83"/>
        <v>7.0000000000000007e-002</v>
      </c>
      <c r="CU104" s="750">
        <f t="shared" si="83"/>
        <v>4.e-002</v>
      </c>
      <c r="CV104" s="750">
        <f t="shared" si="83"/>
        <v>4.e-002</v>
      </c>
      <c r="CW104" s="750">
        <f t="shared" si="83"/>
        <v>2.5999999999999999e-002</v>
      </c>
      <c r="CX104" s="750">
        <f t="shared" si="83"/>
        <v>2.5999999999999999e-002</v>
      </c>
      <c r="CY104" s="750">
        <f t="shared" si="83"/>
        <v>2.5999999999999999e-002</v>
      </c>
      <c r="CZ104" s="750">
        <f t="shared" si="83"/>
        <v>0.11799999999999999</v>
      </c>
      <c r="DA104" s="750">
        <f t="shared" si="83"/>
        <v>4.2999999999999997e-002</v>
      </c>
      <c r="DC104" s="749" t="s">
        <v>2264</v>
      </c>
      <c r="DD104" s="750">
        <f t="shared" si="84"/>
        <v>1</v>
      </c>
      <c r="DE104" s="750">
        <f t="shared" si="84"/>
        <v>1</v>
      </c>
      <c r="DF104" s="750">
        <f t="shared" si="84"/>
        <v>1</v>
      </c>
      <c r="DG104" s="750">
        <f t="shared" si="84"/>
        <v>1</v>
      </c>
      <c r="DH104" s="750">
        <f t="shared" si="84"/>
        <v>1</v>
      </c>
      <c r="DI104" s="750">
        <f t="shared" si="84"/>
        <v>1</v>
      </c>
      <c r="DJ104" s="750">
        <f t="shared" si="84"/>
        <v>1</v>
      </c>
      <c r="DK104" s="750">
        <f t="shared" si="84"/>
        <v>1</v>
      </c>
      <c r="DL104" s="750">
        <f t="shared" si="84"/>
        <v>1</v>
      </c>
      <c r="DM104" s="750">
        <f t="shared" si="84"/>
        <v>1</v>
      </c>
      <c r="DN104" s="750">
        <f t="shared" si="84"/>
        <v>1</v>
      </c>
      <c r="DO104" s="750">
        <f t="shared" si="84"/>
        <v>1</v>
      </c>
      <c r="DP104" s="750">
        <f t="shared" si="84"/>
        <v>1</v>
      </c>
      <c r="DQ104" s="750">
        <f t="shared" si="84"/>
        <v>1</v>
      </c>
      <c r="DR104" s="750">
        <f t="shared" si="84"/>
        <v>1</v>
      </c>
      <c r="DS104" s="750">
        <f t="shared" si="84"/>
        <v>1</v>
      </c>
      <c r="DT104" s="750">
        <f t="shared" si="84"/>
        <v>1</v>
      </c>
      <c r="DU104" s="750">
        <f t="shared" si="84"/>
        <v>1</v>
      </c>
      <c r="DV104" s="750">
        <f t="shared" si="84"/>
        <v>1</v>
      </c>
      <c r="DW104" s="750">
        <f t="shared" si="84"/>
        <v>1</v>
      </c>
      <c r="DX104" s="750">
        <f t="shared" si="84"/>
        <v>1</v>
      </c>
      <c r="DY104" s="750">
        <f t="shared" si="84"/>
        <v>1</v>
      </c>
      <c r="DZ104" s="750">
        <f t="shared" si="84"/>
        <v>1</v>
      </c>
    </row>
    <row r="105" spans="80:130" ht="24">
      <c r="CB105" s="749">
        <v>19</v>
      </c>
      <c r="CC105" s="749">
        <v>17</v>
      </c>
      <c r="CD105" s="749" t="str">
        <f t="shared" si="64"/>
        <v>処遇加算なし特定加算なしベア加算なしから新加算Ⅴ（13）</v>
      </c>
      <c r="CE105" s="750">
        <f t="shared" si="83"/>
        <v>0.1</v>
      </c>
      <c r="CF105" s="750">
        <f t="shared" si="83"/>
        <v>0.1</v>
      </c>
      <c r="CG105" s="750">
        <f t="shared" si="83"/>
        <v>0.1</v>
      </c>
      <c r="CH105" s="750">
        <f t="shared" si="83"/>
        <v>4.3999999999999997e-002</v>
      </c>
      <c r="CI105" s="750">
        <f t="shared" si="83"/>
        <v>4.3999999999999997e-002</v>
      </c>
      <c r="CJ105" s="750">
        <f t="shared" si="83"/>
        <v>4.3999999999999997e-002</v>
      </c>
      <c r="CK105" s="750">
        <f t="shared" si="83"/>
        <v>3.7999999999999999e-002</v>
      </c>
      <c r="CL105" s="750">
        <f t="shared" si="83"/>
        <v>6.0999999999999999e-002</v>
      </c>
      <c r="CM105" s="750">
        <f t="shared" si="83"/>
        <v>6.0999999999999999e-002</v>
      </c>
      <c r="CN105" s="750">
        <f t="shared" si="83"/>
        <v>8.7999999999999995e-002</v>
      </c>
      <c r="CO105" s="750">
        <f t="shared" si="83"/>
        <v>7.2999999999999995e-002</v>
      </c>
      <c r="CP105" s="750">
        <f t="shared" si="83"/>
        <v>7.2999999999999995e-002</v>
      </c>
      <c r="CQ105" s="750">
        <f t="shared" si="83"/>
        <v>8.8999999999999996e-002</v>
      </c>
      <c r="CR105" s="750">
        <f t="shared" si="83"/>
        <v>6.3e-002</v>
      </c>
      <c r="CS105" s="750">
        <f t="shared" si="83"/>
        <v>6.3e-002</v>
      </c>
      <c r="CT105" s="750">
        <f t="shared" si="83"/>
        <v>6.3e-002</v>
      </c>
      <c r="CU105" s="750">
        <f t="shared" si="83"/>
        <v>3.1e-002</v>
      </c>
      <c r="CV105" s="750">
        <f t="shared" si="83"/>
        <v>3.1e-002</v>
      </c>
      <c r="CW105" s="750">
        <f t="shared" si="83"/>
        <v>2.e-002</v>
      </c>
      <c r="CX105" s="750">
        <f t="shared" si="83"/>
        <v>2.e-002</v>
      </c>
      <c r="CY105" s="750">
        <f t="shared" si="83"/>
        <v>2.e-002</v>
      </c>
      <c r="CZ105" s="750">
        <f t="shared" si="83"/>
        <v>0.1</v>
      </c>
      <c r="DA105" s="750">
        <f t="shared" si="83"/>
        <v>4.3999999999999997e-002</v>
      </c>
      <c r="DC105" s="749" t="s">
        <v>2230</v>
      </c>
      <c r="DD105" s="750">
        <f t="shared" si="84"/>
        <v>1</v>
      </c>
      <c r="DE105" s="750">
        <f t="shared" si="84"/>
        <v>1</v>
      </c>
      <c r="DF105" s="750">
        <f t="shared" si="84"/>
        <v>1</v>
      </c>
      <c r="DG105" s="750">
        <f t="shared" si="84"/>
        <v>1</v>
      </c>
      <c r="DH105" s="750">
        <f t="shared" si="84"/>
        <v>1</v>
      </c>
      <c r="DI105" s="750">
        <f t="shared" si="84"/>
        <v>1</v>
      </c>
      <c r="DJ105" s="750">
        <f t="shared" si="84"/>
        <v>1</v>
      </c>
      <c r="DK105" s="750">
        <f t="shared" si="84"/>
        <v>1</v>
      </c>
      <c r="DL105" s="750">
        <f t="shared" si="84"/>
        <v>1</v>
      </c>
      <c r="DM105" s="750">
        <f t="shared" si="84"/>
        <v>1</v>
      </c>
      <c r="DN105" s="750">
        <f t="shared" si="84"/>
        <v>1</v>
      </c>
      <c r="DO105" s="750">
        <f t="shared" si="84"/>
        <v>1</v>
      </c>
      <c r="DP105" s="750">
        <f t="shared" si="84"/>
        <v>1</v>
      </c>
      <c r="DQ105" s="750">
        <f t="shared" si="84"/>
        <v>1</v>
      </c>
      <c r="DR105" s="750">
        <f t="shared" si="84"/>
        <v>1</v>
      </c>
      <c r="DS105" s="750">
        <f t="shared" si="84"/>
        <v>1</v>
      </c>
      <c r="DT105" s="750">
        <f t="shared" si="84"/>
        <v>1</v>
      </c>
      <c r="DU105" s="750">
        <f t="shared" si="84"/>
        <v>1</v>
      </c>
      <c r="DV105" s="750">
        <f t="shared" si="84"/>
        <v>1</v>
      </c>
      <c r="DW105" s="750">
        <f t="shared" si="84"/>
        <v>1</v>
      </c>
      <c r="DX105" s="750">
        <f t="shared" si="84"/>
        <v>1</v>
      </c>
      <c r="DY105" s="750">
        <f t="shared" si="84"/>
        <v>1</v>
      </c>
      <c r="DZ105" s="750">
        <f t="shared" si="84"/>
        <v>1</v>
      </c>
    </row>
    <row r="106" spans="80:130" ht="24">
      <c r="CB106" s="749">
        <v>19</v>
      </c>
      <c r="CC106" s="749">
        <v>18</v>
      </c>
      <c r="CD106" s="749" t="str">
        <f t="shared" si="64"/>
        <v>処遇加算なし特定加算なしベア加算なしから新加算Ⅴ（14）</v>
      </c>
      <c r="CE106" s="750">
        <f t="shared" si="83"/>
        <v>7.5999999999999998e-002</v>
      </c>
      <c r="CF106" s="750">
        <f t="shared" si="83"/>
        <v>7.5999999999999998e-002</v>
      </c>
      <c r="CG106" s="750">
        <f t="shared" si="83"/>
        <v>7.5999999999999998e-002</v>
      </c>
      <c r="CH106" s="750">
        <f t="shared" si="83"/>
        <v>3.3000000000000002e-002</v>
      </c>
      <c r="CI106" s="750">
        <f t="shared" si="83"/>
        <v>3.3000000000000002e-002</v>
      </c>
      <c r="CJ106" s="750">
        <f t="shared" si="83"/>
        <v>3.3000000000000002e-002</v>
      </c>
      <c r="CK106" s="750">
        <f t="shared" si="83"/>
        <v>2.8000000000000001e-002</v>
      </c>
      <c r="CL106" s="750">
        <f t="shared" si="83"/>
        <v>4.5999999999999999e-002</v>
      </c>
      <c r="CM106" s="750">
        <f t="shared" si="83"/>
        <v>4.5999999999999999e-002</v>
      </c>
      <c r="CN106" s="750">
        <f t="shared" si="83"/>
        <v>6.5000000000000002e-002</v>
      </c>
      <c r="CO106" s="750">
        <f t="shared" si="83"/>
        <v>5.6000000000000001e-002</v>
      </c>
      <c r="CP106" s="750">
        <f t="shared" si="83"/>
        <v>5.6000000000000001e-002</v>
      </c>
      <c r="CQ106" s="750">
        <f t="shared" si="83"/>
        <v>6.6000000000000003e-002</v>
      </c>
      <c r="CR106" s="750">
        <f t="shared" si="83"/>
        <v>4.7e-002</v>
      </c>
      <c r="CS106" s="750">
        <f t="shared" si="83"/>
        <v>4.7e-002</v>
      </c>
      <c r="CT106" s="750">
        <f t="shared" si="83"/>
        <v>4.7e-002</v>
      </c>
      <c r="CU106" s="750">
        <f t="shared" si="83"/>
        <v>2.3e-002</v>
      </c>
      <c r="CV106" s="750">
        <f t="shared" si="83"/>
        <v>2.3e-002</v>
      </c>
      <c r="CW106" s="750">
        <f t="shared" si="83"/>
        <v>1.4999999999999999e-002</v>
      </c>
      <c r="CX106" s="750">
        <f t="shared" si="83"/>
        <v>1.4999999999999999e-002</v>
      </c>
      <c r="CY106" s="750">
        <f t="shared" si="83"/>
        <v>1.4999999999999999e-002</v>
      </c>
      <c r="CZ106" s="750">
        <f t="shared" si="83"/>
        <v>7.5999999999999998e-002</v>
      </c>
      <c r="DA106" s="750">
        <f t="shared" si="83"/>
        <v>3.3000000000000002e-002</v>
      </c>
      <c r="DC106" s="749" t="s">
        <v>2265</v>
      </c>
      <c r="DD106" s="750">
        <f t="shared" si="84"/>
        <v>1</v>
      </c>
      <c r="DE106" s="750">
        <f t="shared" si="84"/>
        <v>1</v>
      </c>
      <c r="DF106" s="750">
        <f t="shared" si="84"/>
        <v>1</v>
      </c>
      <c r="DG106" s="750">
        <f t="shared" si="84"/>
        <v>1</v>
      </c>
      <c r="DH106" s="750">
        <f t="shared" si="84"/>
        <v>1</v>
      </c>
      <c r="DI106" s="750">
        <f t="shared" si="84"/>
        <v>1</v>
      </c>
      <c r="DJ106" s="750">
        <f t="shared" si="84"/>
        <v>1</v>
      </c>
      <c r="DK106" s="750">
        <f t="shared" si="84"/>
        <v>1</v>
      </c>
      <c r="DL106" s="750">
        <f t="shared" si="84"/>
        <v>1</v>
      </c>
      <c r="DM106" s="750">
        <f t="shared" si="84"/>
        <v>1</v>
      </c>
      <c r="DN106" s="750">
        <f t="shared" si="84"/>
        <v>1</v>
      </c>
      <c r="DO106" s="750">
        <f t="shared" si="84"/>
        <v>1</v>
      </c>
      <c r="DP106" s="750">
        <f t="shared" si="84"/>
        <v>1</v>
      </c>
      <c r="DQ106" s="750">
        <f t="shared" si="84"/>
        <v>1</v>
      </c>
      <c r="DR106" s="750">
        <f t="shared" si="84"/>
        <v>1</v>
      </c>
      <c r="DS106" s="750">
        <f t="shared" si="84"/>
        <v>1</v>
      </c>
      <c r="DT106" s="750">
        <f t="shared" si="84"/>
        <v>1</v>
      </c>
      <c r="DU106" s="750">
        <f t="shared" si="84"/>
        <v>1</v>
      </c>
      <c r="DV106" s="750">
        <f t="shared" si="84"/>
        <v>1</v>
      </c>
      <c r="DW106" s="750">
        <f t="shared" si="84"/>
        <v>1</v>
      </c>
      <c r="DX106" s="750">
        <f t="shared" si="84"/>
        <v>1</v>
      </c>
      <c r="DY106" s="750">
        <f t="shared" si="84"/>
        <v>1</v>
      </c>
      <c r="DZ106" s="750">
        <f t="shared" si="84"/>
        <v>1</v>
      </c>
    </row>
  </sheetData>
  <sheetProtection sheet="1" objects="1" scenarios="1"/>
  <mergeCells count="2">
    <mergeCell ref="AB2:AC2"/>
    <mergeCell ref="BB2:BC2"/>
  </mergeCells>
  <phoneticPr fontId="20"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大仲　初音</cp:lastModifiedBy>
  <cp:lastPrinted>2024-03-04T13:16:48Z</cp:lastPrinted>
  <dcterms:created xsi:type="dcterms:W3CDTF">2023-01-10T13:53:21Z</dcterms:created>
  <dcterms:modified xsi:type="dcterms:W3CDTF">2025-03-11T00:44:22Z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ContentTypeId">
    <vt:lpwstr>0x010100B46734693C3A90448B89DA794EB2C0AC</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2025-03-11T00:44:22Z</vt:filetime>
  </property>
</Properties>
</file>