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1企画係\11経営比較分析表\R5年度決算\02 提出\"/>
    </mc:Choice>
  </mc:AlternateContent>
  <workbookProtection workbookAlgorithmName="SHA-512" workbookHashValue="kz2DUHi7Mbns95lqulMV48MquLUkvkaH0Lky8Pqy/fwLlgE5nr5Z//QspcFIZNwUMV6ce26gKzvtqCFPyUoR/A==" workbookSaltValue="GRtnMLidPdyM/AKDJZ2ZU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<sst xmlns="http://schemas.openxmlformats.org/spreadsheetml/2006/main" count="231" uniqueCount="117">
  <si>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</si>
  <si>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</si>
  <si>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</si>
  <si>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</si>
  <si>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</si>
  <si>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</si>
  <si>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</si>
  <si>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</si>
  <si>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</si>
  <si>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</si>
  <si>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</si>
  <si>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</si>
  <si>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</si>
  <si>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</si>
  <si>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</si>
  <si>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</si>
  <si>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</si>
  <si>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</si>
  <si>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</si>
  <si>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</si>
  <si>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</si>
  <si>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</si>
  <si>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</si>
  <si>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</si>
  <si>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</si>
  <si>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</si>
  <si>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</si>
  <si>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</si>
  <si>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</si>
  <si>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</si>
  <si>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</si>
  <si>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</si>
  <si>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</si>
  <si>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</si>
  <si>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</si>
  <si>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</si>
  <si>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</si>
  <si>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</si>
  <si>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</si>
  <si>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</si>
  <si>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</si>
  <si>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</si>
  <si>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</si>
  <si>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</si>
  <si>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</si>
  <si>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</si>
  <si>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</si>
  <si>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</si>
  <si>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</si>
  <si>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</si>
  <si>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</si>
  <si>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</si>
  <si>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</si>
  <si>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</si>
  <si>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</si>
  <si>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</si>
  <si>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</si>
  <si>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</si>
  <si>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</si>
  <si>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</si>
  <si>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</si>
  <si>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</si>
  <si>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</si>
  <si>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</si>
  <si>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</si>
  <si>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</si>
  <si>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</si>
  <si>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</si>
  <si>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</si>
  <si>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</si>
  <si>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</si>
  <si>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</si>
  <si>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</si>
  <si>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</si>
  <si>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</si>
  <si>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</si>
  <si>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</si>
  <si>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</si>
  <si>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</si>
  <si>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</si>
  <si>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</si>
  <si>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</si>
  <si>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</si>
  <si>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</si>
  <si>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</si>
  <si>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</si>
  <si>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</si>
  <si>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</si>
  <si>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</si>
  <si>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</si>
  <si>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</si>
  <si>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</si>
  <si>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</si>
  <si>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</si>
  <si>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</si>
  <si>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</si>
  <si>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</si>
  <si>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</si>
  <si>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</si>
  <si>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</si>
  <si>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</si>
  <si>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</si>
  <si>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</si>
  <si>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</si>
  <si>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</si>
  <si>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</si>
  <si>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</si>
  <si>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</si>
  <si>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</si>
  <si>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</si>
  <si>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</si>
  <si>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</si>
  <si>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</si>
  <si>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</si>
  <si>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有形固定資産減価償却率は、類似団体平均値と比較して高い水準であり、上昇傾向にある。これは、法定耐用年数に達する資産が増えていることを示している。
　なお、管渠については、供用開始から20年程度であることから、当面は法定耐用年数は経過せず老朽化率の上昇はないと見込まれる。
　現在、老朽化による事故や機能停止といったリスクを未然に防ぐことを目的にストックマネジメント計画を策定し、これに基づき順次、改築、耐震化を進めているため、これらの確実な進捗が重要である。</t>
    <phoneticPr fontId="4"/>
  </si>
  <si>
    <t>　経常収支比率は、令和2年度に他会計補助金の減少により100％を下回ったが、令和3年度からは他会計補助金の増加により、100％を上回り、累積欠損金も発生していない。
　流動比率は100％を上回っていることから、短期的な債務に対する支払能力は確保されている。
　経費回収率は、100％を下回っており、使用料で回収すべき経費を使用料以外の収入である他会計補助金に頼っている状態である。令和5年度は、人口減少に伴い下水道使用料収入が減少する一方、労務単価上昇、物価高騰等により委託料等が増加したため、当該数値は低下した。また、汚水処理原価についても、維持管理費が同様の理由により増となったため増加した。
　施設利用率は、類似団体平均値に比べて高いが、人口減少等により処理水量が減少していることから前年度と比較して微減となっている。
　水洗化率については、類似団体平均値と比較し高い水準である。</t>
    <rPh sb="112" eb="113">
      <t>タイ</t>
    </rPh>
    <rPh sb="197" eb="199">
      <t>ジンコウ</t>
    </rPh>
    <rPh sb="199" eb="201">
      <t>ゲンショウ</t>
    </rPh>
    <rPh sb="202" eb="203">
      <t>トモナ</t>
    </rPh>
    <rPh sb="217" eb="219">
      <t>イッポウ</t>
    </rPh>
    <rPh sb="227" eb="229">
      <t>ブッカ</t>
    </rPh>
    <rPh sb="229" eb="231">
      <t>コウトウ</t>
    </rPh>
    <rPh sb="231" eb="232">
      <t>トウ</t>
    </rPh>
    <rPh sb="249" eb="251">
      <t>スウチ</t>
    </rPh>
    <rPh sb="252" eb="254">
      <t>テイカ</t>
    </rPh>
    <rPh sb="260" eb="262">
      <t>オスイ</t>
    </rPh>
    <rPh sb="262" eb="264">
      <t>ショリ</t>
    </rPh>
    <rPh sb="264" eb="266">
      <t>ゲンカ</t>
    </rPh>
    <rPh sb="272" eb="274">
      <t>イジ</t>
    </rPh>
    <rPh sb="274" eb="277">
      <t>カンリヒ</t>
    </rPh>
    <rPh sb="278" eb="280">
      <t>ドウヨウ</t>
    </rPh>
    <rPh sb="281" eb="283">
      <t>リユウ</t>
    </rPh>
    <rPh sb="286" eb="287">
      <t>ゾウ</t>
    </rPh>
    <rPh sb="293" eb="295">
      <t>ゾウカ</t>
    </rPh>
    <rPh sb="311" eb="314">
      <t>ヘイキンチ</t>
    </rPh>
    <rPh sb="318" eb="319">
      <t>タカ</t>
    </rPh>
    <rPh sb="322" eb="324">
      <t>ジンコウ</t>
    </rPh>
    <rPh sb="324" eb="326">
      <t>ゲンショウ</t>
    </rPh>
    <rPh sb="326" eb="327">
      <t>トウ</t>
    </rPh>
    <rPh sb="330" eb="332">
      <t>ショリ</t>
    </rPh>
    <rPh sb="332" eb="334">
      <t>スイリョウ</t>
    </rPh>
    <rPh sb="335" eb="337">
      <t>ゲンショウ</t>
    </rPh>
    <rPh sb="345" eb="348">
      <t>ゼンネンド</t>
    </rPh>
    <rPh sb="349" eb="351">
      <t>ヒカク</t>
    </rPh>
    <rPh sb="353" eb="355">
      <t>ビゲン</t>
    </rPh>
    <rPh sb="364" eb="367">
      <t>スイセンカ</t>
    </rPh>
    <rPh sb="367" eb="368">
      <t>リツ</t>
    </rPh>
    <rPh sb="382" eb="384">
      <t>ヒカク</t>
    </rPh>
    <phoneticPr fontId="4"/>
  </si>
  <si>
    <t>　本市特定環境保全公共下水道事業は、整備を完了し、維持管理を中心とした事業となっている。
　経常収支比率が他会計補助金の増加により100％を上回ったが、総収益のうち約5割を他会計補助金が占めている状況であり、限られた使用料収入の中で、いかに効率的に事業運営を行うかが大きな課題である。
　特定環境保全公共下水道事業は、公共下水道事業と同一の会計で一体的に経営を行なっており、公共下水道事業同様、使用料の改定や費用の縮減により、経費回収率や汚水処理原価を改善させることが今後の課題となる。よって、経営戦略の取り組みを着実に推進し、経営基盤の強化に努めていく必要がある。</t>
    <rPh sb="46" eb="48">
      <t>ケイジョウ</t>
    </rPh>
    <rPh sb="48" eb="50">
      <t>シュウシ</t>
    </rPh>
    <rPh sb="50" eb="52">
      <t>ヒリツ</t>
    </rPh>
    <rPh sb="53" eb="54">
      <t>タ</t>
    </rPh>
    <rPh sb="54" eb="56">
      <t>カイケイ</t>
    </rPh>
    <rPh sb="56" eb="59">
      <t>ホジョキン</t>
    </rPh>
    <rPh sb="60" eb="62">
      <t>ゾウカ</t>
    </rPh>
    <rPh sb="70" eb="72">
      <t>ウワマワ</t>
    </rPh>
    <rPh sb="76" eb="79">
      <t>ソウシュウエキ</t>
    </rPh>
    <rPh sb="82" eb="83">
      <t>ヤク</t>
    </rPh>
    <rPh sb="84" eb="85">
      <t>ワ</t>
    </rPh>
    <rPh sb="86" eb="87">
      <t>タ</t>
    </rPh>
    <rPh sb="87" eb="89">
      <t>カイケイ</t>
    </rPh>
    <rPh sb="89" eb="91">
      <t>ホジョ</t>
    </rPh>
    <rPh sb="91" eb="92">
      <t>キン</t>
    </rPh>
    <rPh sb="93" eb="94">
      <t>シ</t>
    </rPh>
    <rPh sb="98" eb="100">
      <t>ジョウキョウ</t>
    </rPh>
    <rPh sb="187" eb="189">
      <t>コウキョウ</t>
    </rPh>
    <rPh sb="189" eb="192">
      <t>ゲスイドウ</t>
    </rPh>
    <rPh sb="192" eb="194">
      <t>ジギョウ</t>
    </rPh>
    <rPh sb="194" eb="196">
      <t>ドウヨウ</t>
    </rPh>
    <rPh sb="277" eb="2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</si>
</sst>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21-4400-8809-1A2F13FDE2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CA21-4400-8809-1A2F13FDE2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103.74</c:v>
                </c:pt>
                <c:pt idx="1">
                  <c:v>72.41</c:v>
                </c:pt>
                <c:pt idx="2">
                  <c:v>104.81</c:v>
                </c:pt>
                <c:pt idx="3">
                  <c:v>102.91</c:v>
                </c:pt>
                <c:pt idx="4">
                  <c:v>100.58</c:v>
                </c:pt>
              </c:numCache>
            </c:numRef>
          </c:val>
          <c:extLst>
            <c:ext xmlns:c16="http://schemas.microsoft.com/office/drawing/2014/chart" uri="{C3380CC4-5D6E-409C-BE32-E72D297353CC}">
              <c16:uniqueId val="{00000000-8414-4903-95BB-D1B79270D99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8414-4903-95BB-D1B79270D99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36.049999999999997</c:v>
                </c:pt>
                <c:pt idx="1">
                  <c:v>38.06</c:v>
                </c:pt>
                <c:pt idx="2">
                  <c:v>40.04</c:v>
                </c:pt>
                <c:pt idx="3">
                  <c:v>41.95</c:v>
                </c:pt>
                <c:pt idx="4">
                  <c:v>43.8</c:v>
                </c:pt>
              </c:numCache>
            </c:numRef>
          </c:val>
          <c:extLst>
            <c:ext xmlns:c16="http://schemas.microsoft.com/office/drawing/2014/chart" uri="{C3380CC4-5D6E-409C-BE32-E72D297353CC}">
              <c16:uniqueId val="{00000000-738A-49B2-BEAD-D99C8F552F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738A-49B2-BEAD-D99C8F552F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3B-4A31-81AB-4624DCFFEB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D23B-4A31-81AB-4624DCFFEB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F8-4DB6-AB81-4406D9D2F89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63F8-4DB6-AB81-4406D9D2F89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366.25</c:v>
                </c:pt>
                <c:pt idx="1">
                  <c:v>440.32</c:v>
                </c:pt>
                <c:pt idx="2">
                  <c:v>388.87</c:v>
                </c:pt>
                <c:pt idx="3">
                  <c:v>374.98</c:v>
                </c:pt>
                <c:pt idx="4">
                  <c:v>347.7</c:v>
                </c:pt>
              </c:numCache>
            </c:numRef>
          </c:val>
          <c:extLst>
            <c:ext xmlns:c16="http://schemas.microsoft.com/office/drawing/2014/chart" uri="{C3380CC4-5D6E-409C-BE32-E72D297353CC}">
              <c16:uniqueId val="{00000000-DEE2-4C8D-967B-A9D5D787413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DEE2-4C8D-967B-A9D5D787413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399.81</c:v>
                </c:pt>
                <c:pt idx="1">
                  <c:v>391.87</c:v>
                </c:pt>
                <c:pt idx="2">
                  <c:v>327.05</c:v>
                </c:pt>
                <c:pt idx="3">
                  <c:v>218.49</c:v>
                </c:pt>
                <c:pt idx="4">
                  <c:v>108.03</c:v>
                </c:pt>
              </c:numCache>
            </c:numRef>
          </c:val>
          <c:extLst>
            <c:ext xmlns:c16="http://schemas.microsoft.com/office/drawing/2014/chart" uri="{C3380CC4-5D6E-409C-BE32-E72D297353CC}">
              <c16:uniqueId val="{00000000-7A8E-487F-8F61-5B419DC3457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7A8E-487F-8F61-5B419DC3457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39.979999999999997</c:v>
                </c:pt>
                <c:pt idx="1">
                  <c:v>52.17</c:v>
                </c:pt>
                <c:pt idx="2">
                  <c:v>58.08</c:v>
                </c:pt>
                <c:pt idx="3">
                  <c:v>47.6</c:v>
                </c:pt>
                <c:pt idx="4">
                  <c:v>44.58</c:v>
                </c:pt>
              </c:numCache>
            </c:numRef>
          </c:val>
          <c:extLst>
            <c:ext xmlns:c16="http://schemas.microsoft.com/office/drawing/2014/chart" uri="{C3380CC4-5D6E-409C-BE32-E72D297353CC}">
              <c16:uniqueId val="{00000000-948F-4BBA-A6F5-35C99FD3EEC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948F-4BBA-A6F5-35C99FD3EEC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391.64</c:v>
                </c:pt>
                <c:pt idx="1">
                  <c:v>315.75</c:v>
                </c:pt>
                <c:pt idx="2">
                  <c:v>275.3</c:v>
                </c:pt>
                <c:pt idx="3">
                  <c:v>332.04</c:v>
                </c:pt>
                <c:pt idx="4">
                  <c:v>360.89</c:v>
                </c:pt>
              </c:numCache>
            </c:numRef>
          </c:val>
          <c:extLst>
            <c:ext xmlns:c16="http://schemas.microsoft.com/office/drawing/2014/chart" uri="{C3380CC4-5D6E-409C-BE32-E72D297353CC}">
              <c16:uniqueId val="{00000000-5925-414B-B707-ABED2AEAF4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5925-414B-B707-ABED2AEAF4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55.75</c:v>
                </c:pt>
                <c:pt idx="1">
                  <c:v>51.7</c:v>
                </c:pt>
                <c:pt idx="2">
                  <c:v>52.55</c:v>
                </c:pt>
                <c:pt idx="3">
                  <c:v>50.6</c:v>
                </c:pt>
                <c:pt idx="4">
                  <c:v>50.2</c:v>
                </c:pt>
              </c:numCache>
            </c:numRef>
          </c:val>
          <c:extLst>
            <c:ext xmlns:c16="http://schemas.microsoft.com/office/drawing/2014/chart" uri="{C3380CC4-5D6E-409C-BE32-E72D297353CC}">
              <c16:uniqueId val="{00000000-0096-43A8-BCFF-04CC87A88FA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0096-43A8-BCFF-04CC87A88FA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93.97</c:v>
                </c:pt>
                <c:pt idx="1">
                  <c:v>94.18</c:v>
                </c:pt>
                <c:pt idx="2">
                  <c:v>95.41</c:v>
                </c:pt>
                <c:pt idx="3">
                  <c:v>96.01</c:v>
                </c:pt>
                <c:pt idx="4">
                  <c:v>96.24</c:v>
                </c:pt>
              </c:numCache>
            </c:numRef>
          </c:val>
          <c:extLst>
            <c:ext xmlns:c16="http://schemas.microsoft.com/office/drawing/2014/chart" uri="{C3380CC4-5D6E-409C-BE32-E72D297353CC}">
              <c16:uniqueId val="{00000000-F5EA-43B9-A11A-7E8CFBE1E44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F5EA-43B9-A11A-7E8CFBE1E44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山口県　下関市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自治体職員</v>
      </c>
      <c r="AE8" s="40"/>
      <c r="AF8" s="40"/>
      <c r="AG8" s="40"/>
      <c r="AH8" s="40"/>
      <c r="AI8" s="40"/>
      <c r="AJ8" s="40"/>
      <c r="AK8" s="3"/>
      <c r="AL8" s="41">
        <f>データ!S6</f>
        <v>247000</v>
      </c>
      <c r="AM8" s="41"/>
      <c r="AN8" s="41"/>
      <c r="AO8" s="41"/>
      <c r="AP8" s="41"/>
      <c r="AQ8" s="41"/>
      <c r="AR8" s="41"/>
      <c r="AS8" s="41"/>
      <c r="AT8" s="34">
        <f>データ!T6</f>
        <v>716.28</v>
      </c>
      <c r="AU8" s="34"/>
      <c r="AV8" s="34"/>
      <c r="AW8" s="34"/>
      <c r="AX8" s="34"/>
      <c r="AY8" s="34"/>
      <c r="AZ8" s="34"/>
      <c r="BA8" s="34"/>
      <c r="BB8" s="34">
        <f>データ!U6</f>
        <v>344.84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89.33</v>
      </c>
      <c r="J10" s="34"/>
      <c r="K10" s="34"/>
      <c r="L10" s="34"/>
      <c r="M10" s="34"/>
      <c r="N10" s="34"/>
      <c r="O10" s="34"/>
      <c r="P10" s="34">
        <f>データ!P6</f>
        <v>1.1399999999999999</v>
      </c>
      <c r="Q10" s="34"/>
      <c r="R10" s="34"/>
      <c r="S10" s="34"/>
      <c r="T10" s="34"/>
      <c r="U10" s="34"/>
      <c r="V10" s="34"/>
      <c r="W10" s="34">
        <f>データ!Q6</f>
        <v>89.29</v>
      </c>
      <c r="X10" s="34"/>
      <c r="Y10" s="34"/>
      <c r="Z10" s="34"/>
      <c r="AA10" s="34"/>
      <c r="AB10" s="34"/>
      <c r="AC10" s="34"/>
      <c r="AD10" s="41">
        <f>データ!R6</f>
        <v>3336</v>
      </c>
      <c r="AE10" s="41"/>
      <c r="AF10" s="41"/>
      <c r="AG10" s="41"/>
      <c r="AH10" s="41"/>
      <c r="AI10" s="41"/>
      <c r="AJ10" s="41"/>
      <c r="AK10" s="2"/>
      <c r="AL10" s="41">
        <f>データ!V6</f>
        <v>2793</v>
      </c>
      <c r="AM10" s="41"/>
      <c r="AN10" s="41"/>
      <c r="AO10" s="41"/>
      <c r="AP10" s="41"/>
      <c r="AQ10" s="41"/>
      <c r="AR10" s="41"/>
      <c r="AS10" s="41"/>
      <c r="AT10" s="34">
        <f>データ!W6</f>
        <v>1.71</v>
      </c>
      <c r="AU10" s="34"/>
      <c r="AV10" s="34"/>
      <c r="AW10" s="34"/>
      <c r="AX10" s="34"/>
      <c r="AY10" s="34"/>
      <c r="AZ10" s="34"/>
      <c r="BA10" s="34"/>
      <c r="BB10" s="34">
        <f>データ!X6</f>
        <v>1633.33</v>
      </c>
      <c r="BC10" s="34"/>
      <c r="BD10" s="34"/>
      <c r="BE10" s="34"/>
      <c r="BF10" s="34"/>
      <c r="BG10" s="34"/>
      <c r="BH10" s="34"/>
      <c r="BI10" s="34"/>
      <c r="BJ10" s="2"/>
      <c r="BK10" s="2"/>
      <c r="BL10" s="72" t="s">
        <v>22</v>
      </c>
      <c r="BM10" s="73"/>
      <c r="BN10" s="74" t="s">
        <v>23</v>
      </c>
      <c r="BO10" s="74"/>
      <c r="BP10" s="74"/>
      <c r="BQ10" s="74"/>
      <c r="BR10" s="74"/>
      <c r="BS10" s="74"/>
      <c r="BT10" s="74"/>
      <c r="BU10" s="74"/>
      <c r="BV10" s="74"/>
      <c r="BW10" s="74"/>
      <c r="BX10" s="74"/>
      <c r="BY10" s="7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26</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6" t="s">
        <v>115</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6" t="s">
        <v>114</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6"/>
      <c r="BM58" s="67"/>
      <c r="BN58" s="67"/>
      <c r="BO58" s="67"/>
      <c r="BP58" s="67"/>
      <c r="BQ58" s="67"/>
      <c r="BR58" s="67"/>
      <c r="BS58" s="67"/>
      <c r="BT58" s="67"/>
      <c r="BU58" s="67"/>
      <c r="BV58" s="67"/>
      <c r="BW58" s="67"/>
      <c r="BX58" s="67"/>
      <c r="BY58" s="67"/>
      <c r="BZ58" s="6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6"/>
      <c r="BM59" s="67"/>
      <c r="BN59" s="67"/>
      <c r="BO59" s="67"/>
      <c r="BP59" s="67"/>
      <c r="BQ59" s="67"/>
      <c r="BR59" s="67"/>
      <c r="BS59" s="67"/>
      <c r="BT59" s="67"/>
      <c r="BU59" s="67"/>
      <c r="BV59" s="67"/>
      <c r="BW59" s="67"/>
      <c r="BX59" s="67"/>
      <c r="BY59" s="67"/>
      <c r="BZ59" s="68"/>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6" t="s">
        <v>116</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6"/>
      <c r="BM80" s="67"/>
      <c r="BN80" s="67"/>
      <c r="BO80" s="67"/>
      <c r="BP80" s="67"/>
      <c r="BQ80" s="67"/>
      <c r="BR80" s="67"/>
      <c r="BS80" s="67"/>
      <c r="BT80" s="67"/>
      <c r="BU80" s="67"/>
      <c r="BV80" s="67"/>
      <c r="BW80" s="67"/>
      <c r="BX80" s="67"/>
      <c r="BY80" s="67"/>
      <c r="BZ80" s="6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6"/>
      <c r="BM81" s="67"/>
      <c r="BN81" s="67"/>
      <c r="BO81" s="67"/>
      <c r="BP81" s="67"/>
      <c r="BQ81" s="67"/>
      <c r="BR81" s="67"/>
      <c r="BS81" s="67"/>
      <c r="BT81" s="67"/>
      <c r="BU81" s="67"/>
      <c r="BV81" s="67"/>
      <c r="BW81" s="67"/>
      <c r="BX81" s="67"/>
      <c r="BY81" s="67"/>
      <c r="BZ81" s="6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9"/>
      <c r="BM82" s="70"/>
      <c r="BN82" s="70"/>
      <c r="BO82" s="70"/>
      <c r="BP82" s="70"/>
      <c r="BQ82" s="70"/>
      <c r="BR82" s="70"/>
      <c r="BS82" s="70"/>
      <c r="BT82" s="70"/>
      <c r="BU82" s="70"/>
      <c r="BV82" s="70"/>
      <c r="BW82" s="70"/>
      <c r="BX82" s="70"/>
      <c r="BY82" s="70"/>
      <c r="BZ82" s="71"/>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WUU+ZqaB6NIEfuRy+CPpdyp5iG3AVLUFPvSH9k/LKk40yOroLbDa6huMQYfUnzVDRb6cTLousS779T460KJj9w==" saltValue="DO/BH3RdTtBdMmE1soGNd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352012</v>
      </c>
      <c r="D6" s="19">
        <f t="shared" si="3"/>
        <v>46</v>
      </c>
      <c r="E6" s="19">
        <f t="shared" si="3"/>
        <v>17</v>
      </c>
      <c r="F6" s="19">
        <f t="shared" si="3"/>
        <v>4</v>
      </c>
      <c r="G6" s="19">
        <f t="shared" si="3"/>
        <v>0</v>
      </c>
      <c r="H6" s="19" t="str">
        <f t="shared" si="3"/>
        <v>山口県　下関市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89.33</v>
      </c>
      <c r="P6" s="20">
        <f t="shared" si="3"/>
        <v>1.1399999999999999</v>
      </c>
      <c r="Q6" s="20">
        <f t="shared" si="3"/>
        <v>89.29</v>
      </c>
      <c r="R6" s="20">
        <f t="shared" si="3"/>
        <v>3336</v>
      </c>
      <c r="S6" s="20">
        <f t="shared" si="3"/>
        <v>247000</v>
      </c>
      <c r="T6" s="20">
        <f t="shared" si="3"/>
        <v>716.28</v>
      </c>
      <c r="U6" s="20">
        <f t="shared" si="3"/>
        <v>344.84</v>
      </c>
      <c r="V6" s="20">
        <f t="shared" si="3"/>
        <v>2793</v>
      </c>
      <c r="W6" s="20">
        <f t="shared" si="3"/>
        <v>1.71</v>
      </c>
      <c r="X6" s="20">
        <f t="shared" si="3"/>
        <v>1633.33</v>
      </c>
      <c r="Y6" s="21">
        <f>IF(Y7="",NA(),Y7)</f>
        <v>103.74</v>
      </c>
      <c r="Z6" s="21">
        <f t="shared" ref="Z6:AH6" si="4">IF(Z7="",NA(),Z7)</f>
        <v>72.41</v>
      </c>
      <c r="AA6" s="21">
        <f t="shared" si="4"/>
        <v>104.81</v>
      </c>
      <c r="AB6" s="21">
        <f t="shared" si="4"/>
        <v>102.91</v>
      </c>
      <c r="AC6" s="21">
        <f t="shared" si="4"/>
        <v>100.58</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366.25</v>
      </c>
      <c r="AV6" s="21">
        <f t="shared" ref="AV6:BD6" si="6">IF(AV7="",NA(),AV7)</f>
        <v>440.32</v>
      </c>
      <c r="AW6" s="21">
        <f t="shared" si="6"/>
        <v>388.87</v>
      </c>
      <c r="AX6" s="21">
        <f t="shared" si="6"/>
        <v>374.98</v>
      </c>
      <c r="AY6" s="21">
        <f t="shared" si="6"/>
        <v>347.7</v>
      </c>
      <c r="AZ6" s="21">
        <f t="shared" si="6"/>
        <v>47.72</v>
      </c>
      <c r="BA6" s="21">
        <f t="shared" si="6"/>
        <v>44.24</v>
      </c>
      <c r="BB6" s="21">
        <f t="shared" si="6"/>
        <v>43.07</v>
      </c>
      <c r="BC6" s="21">
        <f t="shared" si="6"/>
        <v>45.42</v>
      </c>
      <c r="BD6" s="21">
        <f t="shared" si="6"/>
        <v>50.63</v>
      </c>
      <c r="BE6" s="20" t="str">
        <f>IF(BE7="","",IF(BE7="-","【-】","【"&amp;SUBSTITUTE(TEXT(BE7,"#,##0.00"),"-","△")&amp;"】"))</f>
        <v>【48.91】</v>
      </c>
      <c r="BF6" s="21">
        <f>IF(BF7="",NA(),BF7)</f>
        <v>399.81</v>
      </c>
      <c r="BG6" s="21">
        <f t="shared" ref="BG6:BO6" si="7">IF(BG7="",NA(),BG7)</f>
        <v>391.87</v>
      </c>
      <c r="BH6" s="21">
        <f t="shared" si="7"/>
        <v>327.05</v>
      </c>
      <c r="BI6" s="21">
        <f t="shared" si="7"/>
        <v>218.49</v>
      </c>
      <c r="BJ6" s="21">
        <f t="shared" si="7"/>
        <v>108.03</v>
      </c>
      <c r="BK6" s="21">
        <f t="shared" si="7"/>
        <v>1206.79</v>
      </c>
      <c r="BL6" s="21">
        <f t="shared" si="7"/>
        <v>1258.43</v>
      </c>
      <c r="BM6" s="21">
        <f t="shared" si="7"/>
        <v>1163.75</v>
      </c>
      <c r="BN6" s="21">
        <f t="shared" si="7"/>
        <v>1195.47</v>
      </c>
      <c r="BO6" s="21">
        <f t="shared" si="7"/>
        <v>1168.69</v>
      </c>
      <c r="BP6" s="20" t="str">
        <f>IF(BP7="","",IF(BP7="-","【-】","【"&amp;SUBSTITUTE(TEXT(BP7,"#,##0.00"),"-","△")&amp;"】"))</f>
        <v>【1,156.82】</v>
      </c>
      <c r="BQ6" s="21">
        <f>IF(BQ7="",NA(),BQ7)</f>
        <v>39.979999999999997</v>
      </c>
      <c r="BR6" s="21">
        <f t="shared" ref="BR6:BZ6" si="8">IF(BR7="",NA(),BR7)</f>
        <v>52.17</v>
      </c>
      <c r="BS6" s="21">
        <f t="shared" si="8"/>
        <v>58.08</v>
      </c>
      <c r="BT6" s="21">
        <f t="shared" si="8"/>
        <v>47.6</v>
      </c>
      <c r="BU6" s="21">
        <f t="shared" si="8"/>
        <v>44.58</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391.64</v>
      </c>
      <c r="CC6" s="21">
        <f t="shared" ref="CC6:CK6" si="9">IF(CC7="",NA(),CC7)</f>
        <v>315.75</v>
      </c>
      <c r="CD6" s="21">
        <f t="shared" si="9"/>
        <v>275.3</v>
      </c>
      <c r="CE6" s="21">
        <f t="shared" si="9"/>
        <v>332.04</v>
      </c>
      <c r="CF6" s="21">
        <f t="shared" si="9"/>
        <v>360.89</v>
      </c>
      <c r="CG6" s="21">
        <f t="shared" si="9"/>
        <v>228.47</v>
      </c>
      <c r="CH6" s="21">
        <f t="shared" si="9"/>
        <v>224.88</v>
      </c>
      <c r="CI6" s="21">
        <f t="shared" si="9"/>
        <v>228.64</v>
      </c>
      <c r="CJ6" s="21">
        <f t="shared" si="9"/>
        <v>239.46</v>
      </c>
      <c r="CK6" s="21">
        <f t="shared" si="9"/>
        <v>233.15</v>
      </c>
      <c r="CL6" s="20" t="str">
        <f>IF(CL7="","",IF(CL7="-","【-】","【"&amp;SUBSTITUTE(TEXT(CL7,"#,##0.00"),"-","△")&amp;"】"))</f>
        <v>【215.73】</v>
      </c>
      <c r="CM6" s="21">
        <f>IF(CM7="",NA(),CM7)</f>
        <v>55.75</v>
      </c>
      <c r="CN6" s="21">
        <f t="shared" ref="CN6:CV6" si="10">IF(CN7="",NA(),CN7)</f>
        <v>51.7</v>
      </c>
      <c r="CO6" s="21">
        <f t="shared" si="10"/>
        <v>52.55</v>
      </c>
      <c r="CP6" s="21">
        <f t="shared" si="10"/>
        <v>50.6</v>
      </c>
      <c r="CQ6" s="21">
        <f t="shared" si="10"/>
        <v>50.2</v>
      </c>
      <c r="CR6" s="21">
        <f t="shared" si="10"/>
        <v>42.47</v>
      </c>
      <c r="CS6" s="21">
        <f t="shared" si="10"/>
        <v>42.4</v>
      </c>
      <c r="CT6" s="21">
        <f t="shared" si="10"/>
        <v>42.28</v>
      </c>
      <c r="CU6" s="21">
        <f t="shared" si="10"/>
        <v>41.06</v>
      </c>
      <c r="CV6" s="21">
        <f t="shared" si="10"/>
        <v>42.09</v>
      </c>
      <c r="CW6" s="20" t="str">
        <f>IF(CW7="","",IF(CW7="-","【-】","【"&amp;SUBSTITUTE(TEXT(CW7,"#,##0.00"),"-","△")&amp;"】"))</f>
        <v>【43.28】</v>
      </c>
      <c r="CX6" s="21">
        <f>IF(CX7="",NA(),CX7)</f>
        <v>93.97</v>
      </c>
      <c r="CY6" s="21">
        <f t="shared" ref="CY6:DG6" si="11">IF(CY7="",NA(),CY7)</f>
        <v>94.18</v>
      </c>
      <c r="CZ6" s="21">
        <f t="shared" si="11"/>
        <v>95.41</v>
      </c>
      <c r="DA6" s="21">
        <f t="shared" si="11"/>
        <v>96.01</v>
      </c>
      <c r="DB6" s="21">
        <f t="shared" si="11"/>
        <v>96.24</v>
      </c>
      <c r="DC6" s="21">
        <f t="shared" si="11"/>
        <v>83.75</v>
      </c>
      <c r="DD6" s="21">
        <f t="shared" si="11"/>
        <v>84.19</v>
      </c>
      <c r="DE6" s="21">
        <f t="shared" si="11"/>
        <v>84.34</v>
      </c>
      <c r="DF6" s="21">
        <f t="shared" si="11"/>
        <v>84.34</v>
      </c>
      <c r="DG6" s="21">
        <f t="shared" si="11"/>
        <v>84.73</v>
      </c>
      <c r="DH6" s="20" t="str">
        <f>IF(DH7="","",IF(DH7="-","【-】","【"&amp;SUBSTITUTE(TEXT(DH7,"#,##0.00"),"-","△")&amp;"】"))</f>
        <v>【86.21】</v>
      </c>
      <c r="DI6" s="21">
        <f>IF(DI7="",NA(),DI7)</f>
        <v>36.049999999999997</v>
      </c>
      <c r="DJ6" s="21">
        <f t="shared" ref="DJ6:DR6" si="12">IF(DJ7="",NA(),DJ7)</f>
        <v>38.06</v>
      </c>
      <c r="DK6" s="21">
        <f t="shared" si="12"/>
        <v>40.04</v>
      </c>
      <c r="DL6" s="21">
        <f t="shared" si="12"/>
        <v>41.95</v>
      </c>
      <c r="DM6" s="21">
        <f t="shared" si="12"/>
        <v>43.8</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352012</v>
      </c>
      <c r="D7" s="23">
        <v>46</v>
      </c>
      <c r="E7" s="23">
        <v>17</v>
      </c>
      <c r="F7" s="23">
        <v>4</v>
      </c>
      <c r="G7" s="23">
        <v>0</v>
      </c>
      <c r="H7" s="23" t="s">
        <v>96</v>
      </c>
      <c r="I7" s="23" t="s">
        <v>97</v>
      </c>
      <c r="J7" s="23" t="s">
        <v>98</v>
      </c>
      <c r="K7" s="23" t="s">
        <v>99</v>
      </c>
      <c r="L7" s="23" t="s">
        <v>100</v>
      </c>
      <c r="M7" s="23" t="s">
        <v>101</v>
      </c>
      <c r="N7" s="24" t="s">
        <v>102</v>
      </c>
      <c r="O7" s="24">
        <v>89.33</v>
      </c>
      <c r="P7" s="24">
        <v>1.1399999999999999</v>
      </c>
      <c r="Q7" s="24">
        <v>89.29</v>
      </c>
      <c r="R7" s="24">
        <v>3336</v>
      </c>
      <c r="S7" s="24">
        <v>247000</v>
      </c>
      <c r="T7" s="24">
        <v>716.28</v>
      </c>
      <c r="U7" s="24">
        <v>344.84</v>
      </c>
      <c r="V7" s="24">
        <v>2793</v>
      </c>
      <c r="W7" s="24">
        <v>1.71</v>
      </c>
      <c r="X7" s="24">
        <v>1633.33</v>
      </c>
      <c r="Y7" s="24">
        <v>103.74</v>
      </c>
      <c r="Z7" s="24">
        <v>72.41</v>
      </c>
      <c r="AA7" s="24">
        <v>104.81</v>
      </c>
      <c r="AB7" s="24">
        <v>102.91</v>
      </c>
      <c r="AC7" s="24">
        <v>100.58</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366.25</v>
      </c>
      <c r="AV7" s="24">
        <v>440.32</v>
      </c>
      <c r="AW7" s="24">
        <v>388.87</v>
      </c>
      <c r="AX7" s="24">
        <v>374.98</v>
      </c>
      <c r="AY7" s="24">
        <v>347.7</v>
      </c>
      <c r="AZ7" s="24">
        <v>47.72</v>
      </c>
      <c r="BA7" s="24">
        <v>44.24</v>
      </c>
      <c r="BB7" s="24">
        <v>43.07</v>
      </c>
      <c r="BC7" s="24">
        <v>45.42</v>
      </c>
      <c r="BD7" s="24">
        <v>50.63</v>
      </c>
      <c r="BE7" s="24">
        <v>48.91</v>
      </c>
      <c r="BF7" s="24">
        <v>399.81</v>
      </c>
      <c r="BG7" s="24">
        <v>391.87</v>
      </c>
      <c r="BH7" s="24">
        <v>327.05</v>
      </c>
      <c r="BI7" s="24">
        <v>218.49</v>
      </c>
      <c r="BJ7" s="24">
        <v>108.03</v>
      </c>
      <c r="BK7" s="24">
        <v>1206.79</v>
      </c>
      <c r="BL7" s="24">
        <v>1258.43</v>
      </c>
      <c r="BM7" s="24">
        <v>1163.75</v>
      </c>
      <c r="BN7" s="24">
        <v>1195.47</v>
      </c>
      <c r="BO7" s="24">
        <v>1168.69</v>
      </c>
      <c r="BP7" s="24">
        <v>1156.82</v>
      </c>
      <c r="BQ7" s="24">
        <v>39.979999999999997</v>
      </c>
      <c r="BR7" s="24">
        <v>52.17</v>
      </c>
      <c r="BS7" s="24">
        <v>58.08</v>
      </c>
      <c r="BT7" s="24">
        <v>47.6</v>
      </c>
      <c r="BU7" s="24">
        <v>44.58</v>
      </c>
      <c r="BV7" s="24">
        <v>71.84</v>
      </c>
      <c r="BW7" s="24">
        <v>73.36</v>
      </c>
      <c r="BX7" s="24">
        <v>72.599999999999994</v>
      </c>
      <c r="BY7" s="24">
        <v>69.430000000000007</v>
      </c>
      <c r="BZ7" s="24">
        <v>70.709999999999994</v>
      </c>
      <c r="CA7" s="24">
        <v>75.33</v>
      </c>
      <c r="CB7" s="24">
        <v>391.64</v>
      </c>
      <c r="CC7" s="24">
        <v>315.75</v>
      </c>
      <c r="CD7" s="24">
        <v>275.3</v>
      </c>
      <c r="CE7" s="24">
        <v>332.04</v>
      </c>
      <c r="CF7" s="24">
        <v>360.89</v>
      </c>
      <c r="CG7" s="24">
        <v>228.47</v>
      </c>
      <c r="CH7" s="24">
        <v>224.88</v>
      </c>
      <c r="CI7" s="24">
        <v>228.64</v>
      </c>
      <c r="CJ7" s="24">
        <v>239.46</v>
      </c>
      <c r="CK7" s="24">
        <v>233.15</v>
      </c>
      <c r="CL7" s="24">
        <v>215.73</v>
      </c>
      <c r="CM7" s="24">
        <v>55.75</v>
      </c>
      <c r="CN7" s="24">
        <v>51.7</v>
      </c>
      <c r="CO7" s="24">
        <v>52.55</v>
      </c>
      <c r="CP7" s="24">
        <v>50.6</v>
      </c>
      <c r="CQ7" s="24">
        <v>50.2</v>
      </c>
      <c r="CR7" s="24">
        <v>42.47</v>
      </c>
      <c r="CS7" s="24">
        <v>42.4</v>
      </c>
      <c r="CT7" s="24">
        <v>42.28</v>
      </c>
      <c r="CU7" s="24">
        <v>41.06</v>
      </c>
      <c r="CV7" s="24">
        <v>42.09</v>
      </c>
      <c r="CW7" s="24">
        <v>43.28</v>
      </c>
      <c r="CX7" s="24">
        <v>93.97</v>
      </c>
      <c r="CY7" s="24">
        <v>94.18</v>
      </c>
      <c r="CZ7" s="24">
        <v>95.41</v>
      </c>
      <c r="DA7" s="24">
        <v>96.01</v>
      </c>
      <c r="DB7" s="24">
        <v>96.24</v>
      </c>
      <c r="DC7" s="24">
        <v>83.75</v>
      </c>
      <c r="DD7" s="24">
        <v>84.19</v>
      </c>
      <c r="DE7" s="24">
        <v>84.34</v>
      </c>
      <c r="DF7" s="24">
        <v>84.34</v>
      </c>
      <c r="DG7" s="24">
        <v>84.73</v>
      </c>
      <c r="DH7" s="24">
        <v>86.21</v>
      </c>
      <c r="DI7" s="24">
        <v>36.049999999999997</v>
      </c>
      <c r="DJ7" s="24">
        <v>38.06</v>
      </c>
      <c r="DK7" s="24">
        <v>40.04</v>
      </c>
      <c r="DL7" s="24">
        <v>41.95</v>
      </c>
      <c r="DM7" s="24">
        <v>43.8</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坂本 美和</cp:lastModifiedBy>
  <cp:lastPrinted>2025-02-10T08:15:53Z</cp:lastPrinted>
  <dcterms:created xsi:type="dcterms:W3CDTF">2025-01-24T07:13:51Z</dcterms:created>
  <dcterms:modified xsi:type="dcterms:W3CDTF">2025-02-12T04:05:31Z</dcterms:modified>
  <cp:category/>
</cp:coreProperties>
</file>