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6.3確定版\"/>
    </mc:Choice>
  </mc:AlternateContent>
  <bookViews>
    <workbookView xWindow="0" yWindow="0" windowWidth="23040" windowHeight="9360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印刷用シート!$A$1:$CM$111</definedName>
    <definedName name="運営単位">'リスト（8号様式用）'!$C$2:$C$4</definedName>
    <definedName name="運営方式">'リスト（8号様式用）'!$D$2:$D$3</definedName>
    <definedName name="給食形態等">'リスト（8号様式用）'!$G$2:$G$3</definedName>
    <definedName name="勤務形態">'リスト（8号様式用）'!$F$2:$F$3</definedName>
    <definedName name="施設区分">'リスト（8号様式用）'!#REF!</definedName>
    <definedName name="食材料費の単位">'リスト（8号様式用）'!$J$2:$J$4</definedName>
    <definedName name="提出先">'リスト（8号様式用）'!#REF!</definedName>
    <definedName name="免許の種類">'リスト（8号様式用）'!$E$2:$E$3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D219" i="1" l="1"/>
  <c r="D156" i="1" l="1"/>
  <c r="D155" i="1"/>
  <c r="BD93" i="2" l="1"/>
  <c r="AU94" i="2"/>
  <c r="AU93" i="2"/>
  <c r="AL94" i="2"/>
  <c r="AL93" i="2"/>
  <c r="AC94" i="2"/>
  <c r="AC93" i="2"/>
  <c r="BD91" i="2"/>
  <c r="AU91" i="2"/>
  <c r="AL91" i="2"/>
  <c r="BX72" i="2"/>
  <c r="BX73" i="2"/>
  <c r="BX74" i="2"/>
  <c r="BX75" i="2"/>
  <c r="BX76" i="2"/>
  <c r="BX77" i="2"/>
  <c r="BX78" i="2"/>
  <c r="BX79" i="2"/>
  <c r="BX80" i="2"/>
  <c r="BX81" i="2"/>
  <c r="BX82" i="2"/>
  <c r="Y84" i="2"/>
  <c r="AD78" i="2"/>
  <c r="Z81" i="2"/>
  <c r="Z82" i="2"/>
  <c r="Z80" i="2"/>
  <c r="C55" i="2"/>
  <c r="U74" i="2"/>
  <c r="U79" i="2"/>
  <c r="U78" i="2"/>
  <c r="U77" i="2"/>
  <c r="U76" i="2"/>
  <c r="U70" i="2"/>
  <c r="V63" i="2"/>
  <c r="BX62" i="2"/>
  <c r="BH62" i="2"/>
  <c r="AY62" i="2"/>
  <c r="AQ62" i="2"/>
  <c r="AJ62" i="2"/>
  <c r="AC62" i="2"/>
  <c r="V62" i="2"/>
  <c r="AW60" i="2"/>
  <c r="BO60" i="2"/>
  <c r="AO60" i="2"/>
  <c r="AF60" i="2"/>
  <c r="BX58" i="2"/>
  <c r="BE58" i="2"/>
  <c r="U58" i="2"/>
  <c r="BS63" i="2"/>
  <c r="CB63" i="2"/>
  <c r="AI49" i="2"/>
  <c r="CC53" i="2"/>
  <c r="BR53" i="2"/>
  <c r="BR50" i="2"/>
  <c r="CC50" i="2"/>
  <c r="BR51" i="2"/>
  <c r="CC51" i="2"/>
  <c r="BR52" i="2"/>
  <c r="CC52" i="2"/>
  <c r="CC49" i="2"/>
  <c r="BR49" i="2"/>
  <c r="CC48" i="2"/>
  <c r="BR48" i="2"/>
  <c r="AT55" i="2"/>
  <c r="AI55" i="2"/>
  <c r="AT54" i="2"/>
  <c r="AI54" i="2"/>
  <c r="AT53" i="2"/>
  <c r="AI53" i="2"/>
  <c r="AT52" i="2"/>
  <c r="AI52" i="2"/>
  <c r="AT51" i="2"/>
  <c r="AT50" i="2"/>
  <c r="AT49" i="2"/>
  <c r="AI51" i="2"/>
  <c r="AI50" i="2"/>
  <c r="AT48" i="2"/>
  <c r="AI48" i="2"/>
  <c r="V46" i="2"/>
  <c r="BR54" i="2"/>
  <c r="CC54" i="2"/>
  <c r="BT46" i="2" l="1"/>
  <c r="BJ46" i="2"/>
  <c r="AZ46" i="2"/>
  <c r="AP46" i="2"/>
  <c r="AF46" i="2"/>
  <c r="CD42" i="2"/>
  <c r="CD43" i="2"/>
  <c r="CD44" i="2"/>
  <c r="CD41" i="2"/>
  <c r="D124" i="1"/>
  <c r="CD46" i="2" s="1"/>
  <c r="AZ43" i="2"/>
  <c r="AP43" i="2"/>
  <c r="AF43" i="2"/>
  <c r="V43" i="2"/>
  <c r="AZ42" i="2"/>
  <c r="AP42" i="2"/>
  <c r="AF42" i="2"/>
  <c r="V42" i="2"/>
  <c r="BC40" i="2"/>
  <c r="AZ41" i="2"/>
  <c r="AP41" i="2"/>
  <c r="AF41" i="2"/>
  <c r="V41" i="2"/>
  <c r="K42" i="2"/>
  <c r="V30" i="2"/>
  <c r="D112" i="1" l="1"/>
  <c r="AZ44" i="2" s="1"/>
  <c r="D111" i="1"/>
  <c r="AP44" i="2" s="1"/>
  <c r="D110" i="1"/>
  <c r="AF44" i="2" s="1"/>
  <c r="D109" i="1"/>
  <c r="V44" i="2" s="1"/>
  <c r="D108" i="1"/>
  <c r="BJ43" i="2" s="1"/>
  <c r="D103" i="1"/>
  <c r="BJ42" i="2" s="1"/>
  <c r="D97" i="1"/>
  <c r="BJ41" i="2" s="1"/>
  <c r="D113" i="1" l="1"/>
  <c r="BJ44" i="2" s="1"/>
  <c r="AE22" i="2"/>
  <c r="BA20" i="2"/>
  <c r="AO20" i="2"/>
  <c r="AF20" i="2"/>
  <c r="CD19" i="2"/>
  <c r="BX17" i="2"/>
  <c r="AZ17" i="2"/>
  <c r="AC17" i="2"/>
  <c r="BX16" i="2"/>
  <c r="AZ16" i="2"/>
  <c r="BY15" i="2"/>
  <c r="X15" i="2"/>
  <c r="AC16" i="2"/>
  <c r="AF13" i="2"/>
  <c r="W13" i="2"/>
  <c r="W12" i="2"/>
  <c r="W11" i="2"/>
  <c r="CA97" i="2" l="1"/>
  <c r="AU97" i="2"/>
  <c r="BG65" i="2"/>
  <c r="BH73" i="2"/>
  <c r="BH74" i="2"/>
  <c r="BH75" i="2"/>
  <c r="BH76" i="2"/>
  <c r="BH77" i="2"/>
  <c r="BH78" i="2"/>
  <c r="BH79" i="2"/>
  <c r="BH80" i="2"/>
  <c r="BH81" i="2"/>
  <c r="BH82" i="2"/>
  <c r="AF66" i="2"/>
  <c r="CD38" i="2"/>
  <c r="K23" i="2"/>
  <c r="AI18" i="2" l="1"/>
  <c r="A22" i="2"/>
  <c r="BO20" i="2"/>
  <c r="AX69" i="2" l="1"/>
  <c r="AX68" i="2"/>
  <c r="BX110" i="2"/>
  <c r="BB110" i="2"/>
  <c r="U107" i="2"/>
  <c r="U105" i="2"/>
  <c r="AT101" i="2"/>
  <c r="BF104" i="2"/>
  <c r="BF103" i="2"/>
  <c r="AW103" i="2"/>
  <c r="AW104" i="2"/>
  <c r="AM104" i="2"/>
  <c r="AM103" i="2"/>
  <c r="AN100" i="2"/>
  <c r="BZ100" i="2"/>
  <c r="W101" i="2"/>
  <c r="BV99" i="2"/>
  <c r="BC99" i="2"/>
  <c r="AT99" i="2"/>
  <c r="BI89" i="2"/>
  <c r="AH99" i="2"/>
  <c r="W99" i="2"/>
  <c r="BM95" i="2"/>
  <c r="AZ95" i="2"/>
  <c r="AK95" i="2"/>
  <c r="V95" i="2"/>
  <c r="AC91" i="2"/>
  <c r="BR89" i="2"/>
  <c r="AR89" i="2"/>
  <c r="V89" i="2"/>
  <c r="BZ88" i="2"/>
  <c r="BF88" i="2"/>
  <c r="AR88" i="2"/>
  <c r="V88" i="2"/>
  <c r="BD87" i="2"/>
  <c r="V87" i="2"/>
  <c r="BK69" i="2" l="1"/>
  <c r="AH64" i="2"/>
  <c r="BX67" i="2"/>
  <c r="BX69" i="2"/>
  <c r="BK67" i="2"/>
  <c r="AX67" i="2"/>
  <c r="AX66" i="2"/>
  <c r="AF68" i="2"/>
  <c r="BP65" i="2"/>
  <c r="CD36" i="2"/>
  <c r="BS38" i="2"/>
  <c r="BD38" i="2"/>
  <c r="AS38" i="2"/>
  <c r="AS36" i="2"/>
  <c r="S38" i="2"/>
  <c r="G38" i="2"/>
  <c r="G36" i="2"/>
  <c r="BS36" i="2"/>
  <c r="S36" i="2"/>
  <c r="AS26" i="2" l="1"/>
  <c r="AH26" i="2"/>
  <c r="BQ25" i="2"/>
  <c r="AJ25" i="2"/>
  <c r="AJ24" i="2"/>
  <c r="AJ23" i="2"/>
  <c r="AL21" i="2" l="1"/>
  <c r="BI19" i="2"/>
  <c r="BV19" i="2"/>
  <c r="BX20" i="2"/>
  <c r="AO19" i="2"/>
  <c r="AF19" i="2"/>
  <c r="BP18" i="2"/>
  <c r="AG14" i="2"/>
  <c r="W14" i="2"/>
  <c r="A13" i="2"/>
  <c r="AX8" i="2"/>
  <c r="BO9" i="2"/>
  <c r="AT9" i="2"/>
  <c r="BO7" i="2"/>
  <c r="AS7" i="2"/>
  <c r="AN6" i="2"/>
  <c r="AN4" i="2"/>
  <c r="AQ5" i="2"/>
  <c r="BN3" i="2"/>
  <c r="AZ31" i="2" l="1"/>
  <c r="AZ32" i="2"/>
  <c r="AZ33" i="2"/>
  <c r="AP31" i="2"/>
  <c r="AP32" i="2"/>
  <c r="AP33" i="2"/>
  <c r="AF31" i="2"/>
  <c r="AF32" i="2"/>
  <c r="AF33" i="2"/>
  <c r="V31" i="2"/>
  <c r="V32" i="2"/>
  <c r="V33" i="2"/>
  <c r="BJ31" i="2"/>
  <c r="BJ32" i="2"/>
  <c r="BJ33" i="2"/>
  <c r="BT31" i="2"/>
  <c r="BT32" i="2"/>
  <c r="BT33" i="2"/>
  <c r="D76" i="1" l="1"/>
  <c r="BF27" i="2" l="1"/>
  <c r="D220" i="1"/>
  <c r="BX84" i="2" s="1"/>
  <c r="D221" i="1"/>
  <c r="BX85" i="2" s="1"/>
  <c r="D206" i="1"/>
  <c r="BH84" i="2" s="1"/>
  <c r="D207" i="1"/>
  <c r="BH85" i="2" s="1"/>
  <c r="D205" i="1" l="1"/>
  <c r="BH83" i="2" s="1"/>
  <c r="BX83" i="2"/>
  <c r="AM110" i="2"/>
  <c r="V110" i="2"/>
  <c r="BC100" i="2"/>
  <c r="BV95" i="2"/>
  <c r="BM87" i="2"/>
  <c r="BH72" i="2"/>
  <c r="BT30" i="2"/>
  <c r="BJ30" i="2"/>
  <c r="AZ30" i="2"/>
  <c r="AP30" i="2"/>
  <c r="AF30" i="2"/>
  <c r="BD36" i="2"/>
  <c r="BO27" i="2"/>
  <c r="D77" i="1"/>
  <c r="CD31" i="2" s="1"/>
  <c r="D78" i="1"/>
  <c r="CD32" i="2" s="1"/>
  <c r="D79" i="1"/>
  <c r="CD30" i="2"/>
  <c r="A89" i="2"/>
  <c r="A96" i="2"/>
  <c r="BX86" i="2"/>
  <c r="BF86" i="2"/>
  <c r="AO86" i="2"/>
  <c r="AF86" i="2"/>
  <c r="V86" i="2"/>
  <c r="A94" i="2"/>
  <c r="A65" i="2"/>
  <c r="A87" i="2"/>
  <c r="AR65" i="2"/>
  <c r="AF65" i="2"/>
  <c r="A53" i="2"/>
  <c r="AU27" i="2"/>
  <c r="AH27" i="2"/>
  <c r="BY26" i="2"/>
  <c r="BR26" i="2"/>
  <c r="BK26" i="2"/>
  <c r="BD26" i="2"/>
  <c r="CD33" i="2" l="1"/>
</calcChain>
</file>

<file path=xl/sharedStrings.xml><?xml version="1.0" encoding="utf-8"?>
<sst xmlns="http://schemas.openxmlformats.org/spreadsheetml/2006/main" count="1020" uniqueCount="567">
  <si>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</si>
  <si>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</si>
  <si>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</si>
  <si>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</si>
  <si>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</si>
  <si>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</si>
  <si>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</si>
  <si>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</si>
  <si>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</si>
  <si>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</si>
  <si>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</si>
  <si>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</si>
  <si>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</si>
  <si>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</si>
  <si>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</si>
  <si>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</si>
  <si>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</si>
  <si>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</si>
  <si>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女（人）</t>
  </si>
  <si>
    <t>栄養素名</t>
  </si>
  <si>
    <t>備考　それぞれ該当するところに○印、数字等を記入してください。</t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</si>
  <si>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</si>
  <si>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</si>
  <si>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)</t>
    <phoneticPr fontId="2"/>
  </si>
  <si>
    <t>【実施回数】</t>
    <phoneticPr fontId="2"/>
  </si>
  <si>
    <t>(</t>
    <phoneticPr fontId="2"/>
  </si>
  <si>
    <t>)</t>
    <phoneticPr fontId="2"/>
  </si>
  <si>
    <t>その他(</t>
    <rPh sb="2" eb="3">
      <t>タ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</si>
  <si>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</si>
  <si>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</si>
  <si>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</si>
  <si>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</si>
  <si>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</si>
  <si>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</si>
  <si>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</si>
  <si>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</si>
  <si>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</si>
  <si>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</si>
  <si>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</si>
  <si>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</si>
  <si>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</si>
  <si>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</si>
  <si>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</si>
  <si>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</si>
  <si>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</si>
  <si>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</si>
  <si>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</si>
  <si>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</si>
  <si>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</si>
  <si>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人分を(</t>
    <rPh sb="0" eb="2">
      <t>ニンブン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</si>
  <si>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</si>
  <si>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</si>
  <si>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</si>
  <si>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</si>
  <si>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</si>
  <si>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</si>
  <si>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</si>
  <si>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</si>
  <si>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</si>
  <si>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</si>
  <si>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</si>
  <si>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</si>
  <si>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</si>
  <si>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</si>
  <si>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</si>
  <si>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</si>
  <si>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把握の有/無</t>
    <rPh sb="0" eb="2">
      <t>ハアク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</si>
  <si>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</si>
  <si>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</si>
  <si>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</si>
  <si>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</si>
  <si>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</si>
  <si>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有/無</t>
    <rPh sb="0" eb="1">
      <t>アリ</t>
    </rPh>
    <rPh sb="2" eb="3">
      <t>ナシ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</si>
  <si>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</si>
  <si>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</si>
  <si>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</si>
  <si>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</si>
  <si>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</si>
  <si>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</si>
  <si>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</si>
  <si>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</si>
  <si>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</si>
  <si>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</si>
  <si>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</si>
  <si>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</si>
  <si>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</si>
  <si>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</si>
  <si>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</si>
  <si>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</si>
  <si>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</si>
  <si>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</si>
  <si>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※自動計算されます。</t>
    <phoneticPr fontId="2"/>
  </si>
  <si>
    <t>その他(内容)　</t>
    <rPh sb="2" eb="3">
      <t>タ</t>
    </rPh>
    <rPh sb="4" eb="6">
      <t>ナイヨウ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</si>
  <si>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</si>
  <si>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</si>
  <si>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</si>
  <si>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</si>
  <si>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</si>
  <si>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</si>
  <si>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</si>
  <si>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</si>
  <si>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</si>
  <si>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</si>
  <si>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</si>
  <si>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</si>
  <si>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</si>
  <si>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</si>
  <si>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エネルギー</t>
    <phoneticPr fontId="2"/>
  </si>
  <si>
    <t>カルシウム</t>
    <phoneticPr fontId="2"/>
  </si>
  <si>
    <t>ビタミンC</t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</si>
  <si>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</si>
  <si>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</si>
  <si>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</si>
  <si>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</si>
  <si>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</si>
  <si>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</si>
  <si>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</si>
  <si>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</si>
  <si>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（宛先）下関市長</t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</si>
  <si>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</si>
  <si>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</si>
  <si>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無</t>
    <rPh sb="0" eb="1">
      <t>ナ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</si>
  <si>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</si>
  <si>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</si>
  <si>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</si>
  <si>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</si>
  <si>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</si>
  <si>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調理師・員</t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</si>
  <si>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</si>
  <si>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</si>
  <si>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</si>
  <si>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</si>
  <si>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</si>
  <si>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</si>
  <si>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</si>
  <si>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</si>
  <si>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</si>
  <si>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</si>
  <si>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</si>
  <si>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</si>
  <si>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</si>
  <si>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</si>
  <si>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</si>
  <si>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</si>
  <si>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</si>
  <si>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</si>
  <si>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年齢区分</t>
    <rPh sb="0" eb="2">
      <t>ネンレイ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</si>
  <si>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</si>
  <si>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</si>
  <si>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</si>
  <si>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</si>
  <si>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</si>
  <si>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</si>
  <si>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</si>
  <si>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</si>
  <si>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</si>
  <si>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</si>
  <si>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</si>
  <si>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</si>
  <si>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</si>
  <si>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</si>
  <si>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</si>
  <si>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</si>
  <si>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</si>
  <si>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</si>
  <si>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</si>
  <si>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</si>
  <si>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</si>
  <si>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</si>
  <si>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</si>
  <si>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</si>
  <si>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</si>
  <si>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</si>
  <si>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</si>
  <si>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</si>
  <si>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脂質ｴﾈﾙｷﾞｰ比 　　　</t>
    <phoneticPr fontId="2"/>
  </si>
  <si>
    <t>作業指示書(献立表)</t>
    <rPh sb="6" eb="9">
      <t>コンダテヒョウ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</si>
  <si>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</si>
  <si>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</si>
  <si>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</si>
  <si>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</si>
  <si>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</si>
  <si>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個別対応内容(禁止食、代替食等)</t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</si>
  <si>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</si>
  <si>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テーマ献立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</si>
  <si>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</si>
  <si>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</si>
  <si>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</si>
  <si>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</si>
  <si>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</si>
  <si>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</si>
  <si>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</si>
  <si>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</si>
  <si>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</si>
  <si>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</si>
  <si>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</si>
  <si>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</si>
  <si>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</si>
  <si>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</si>
  <si>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</si>
  <si>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</si>
  <si>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</si>
  <si>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</si>
  <si>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</si>
  <si>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</si>
  <si>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議事録</t>
    <rPh sb="0" eb="3">
      <t>ギジロク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</si>
  <si>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</si>
  <si>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電話番号</t>
    <rPh sb="0" eb="4">
      <t>デンワバンゴウ</t>
    </rPh>
    <phoneticPr fontId="2"/>
  </si>
  <si>
    <t>免許の番号</t>
    <rPh sb="0" eb="2">
      <t>メンキョ</t>
    </rPh>
    <rPh sb="3" eb="5">
      <t>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</si>
  <si>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</si>
  <si>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</si>
  <si>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</si>
  <si>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</si>
  <si>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</si>
  <si>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</si>
  <si>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</si>
  <si>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</si>
  <si>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</si>
  <si>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</si>
  <si>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</si>
  <si>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</si>
  <si>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</si>
  <si>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</si>
  <si>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</si>
  <si>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</si>
  <si>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</si>
  <si>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</si>
  <si>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</si>
  <si>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</si>
  <si>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値入力</t>
    <rPh sb="0" eb="3">
      <t>アタイニュウリョク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</si>
  <si>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</si>
  <si>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</si>
  <si>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</si>
  <si>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</si>
  <si>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</si>
  <si>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</si>
  <si>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</si>
  <si>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</si>
  <si>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</si>
  <si>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</si>
  <si>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</si>
  <si>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</si>
  <si>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選択給食</t>
    <rPh sb="0" eb="4">
      <t>センタクキュウショク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</si>
  <si>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</si>
  <si>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</si>
  <si>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</si>
  <si>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</si>
  <si>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</si>
  <si>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</si>
  <si>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</si>
  <si>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</si>
  <si>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</si>
  <si>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マニュアルの作成がないときのみ選択</t>
    <rPh sb="6" eb="8">
      <t>サクセイ</t>
    </rPh>
    <rPh sb="15" eb="17">
      <t>センタク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</si>
  <si>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</si>
  <si>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</si>
  <si>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</si>
  <si>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</si>
  <si>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</si>
  <si>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</si>
  <si>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</si>
  <si>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</si>
  <si>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</si>
  <si>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</si>
  <si>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</si>
  <si>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</si>
  <si>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</si>
  <si>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</si>
  <si>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</si>
  <si>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</si>
  <si>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</si>
  <si>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</si>
  <si>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(電話)</t>
    <rPh sb="1" eb="3">
      <t>デンワ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</si>
  <si>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</si>
  <si>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</si>
  <si>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</si>
  <si>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</si>
  <si>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</si>
  <si>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</si>
  <si>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</si>
  <si>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</si>
  <si>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</si>
  <si>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</si>
  <si>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組織(栄養管理・給食部門の位置づけ)</t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</si>
  <si>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</si>
  <si>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</si>
  <si>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特 定 給 食 施 設 栄 養 報 告 書 （病院用）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5">
      <t>ビョウイン</t>
    </rPh>
    <rPh sb="25" eb="26">
      <t>ヨウ</t>
    </rPh>
    <phoneticPr fontId="2"/>
  </si>
  <si>
    <t>様式第７号(その１)(第８条関係)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</si>
  <si>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(ﾒｰﾙｱﾄﾞﾚｽ)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</si>
  <si>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</si>
  <si>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給食部門の理念・目標</t>
    <rPh sb="2" eb="4">
      <t>ブモン</t>
    </rPh>
    <rPh sb="5" eb="7">
      <t>リネン</t>
    </rPh>
    <phoneticPr fontId="2"/>
  </si>
  <si>
    <t>治療効果を上げる満足感のある食事づくり</t>
    <rPh sb="0" eb="2">
      <t>チリョウ</t>
    </rPh>
    <rPh sb="2" eb="4">
      <t>コウカ</t>
    </rPh>
    <rPh sb="5" eb="6">
      <t>ア</t>
    </rPh>
    <rPh sb="8" eb="11">
      <t>マンゾクカン</t>
    </rPh>
    <rPh sb="14" eb="16">
      <t>ショクジ</t>
    </rPh>
    <phoneticPr fontId="2"/>
  </si>
  <si>
    <t>入院中だけでなく退院後の健康の保持増進も目指す</t>
    <rPh sb="0" eb="3">
      <t>ニュウインチュウ</t>
    </rPh>
    <rPh sb="8" eb="11">
      <t>タイインゴ</t>
    </rPh>
    <rPh sb="12" eb="14">
      <t>ケンコウ</t>
    </rPh>
    <rPh sb="15" eb="17">
      <t>ホジ</t>
    </rPh>
    <rPh sb="17" eb="19">
      <t>ゾウシン</t>
    </rPh>
    <rPh sb="20" eb="22">
      <t>メザ</t>
    </rPh>
    <phoneticPr fontId="2"/>
  </si>
  <si>
    <t>その他（</t>
  </si>
  <si>
    <t>部門の長</t>
    <rPh sb="0" eb="2">
      <t>ブモン</t>
    </rPh>
    <rPh sb="3" eb="4">
      <t>チョウ</t>
    </rPh>
    <phoneticPr fontId="2"/>
  </si>
  <si>
    <t>実務責任者</t>
    <rPh sb="0" eb="5">
      <t>ジツムセキニンシャ</t>
    </rPh>
    <phoneticPr fontId="2"/>
  </si>
  <si>
    <t>部　　門</t>
    <rPh sb="0" eb="1">
      <t>ブ</t>
    </rPh>
    <rPh sb="3" eb="4">
      <t>モン</t>
    </rPh>
    <phoneticPr fontId="2"/>
  </si>
  <si>
    <t>組 織 図</t>
    <rPh sb="0" eb="1">
      <t>グミ</t>
    </rPh>
    <rPh sb="2" eb="3">
      <t>オリ</t>
    </rPh>
    <rPh sb="4" eb="5">
      <t>ズ</t>
    </rPh>
    <phoneticPr fontId="2"/>
  </si>
  <si>
    <t>名称(</t>
    <rPh sb="0" eb="2">
      <t>メイショウ</t>
    </rPh>
    <phoneticPr fontId="2"/>
  </si>
  <si>
    <t>)</t>
    <phoneticPr fontId="2"/>
  </si>
  <si>
    <t>看護師</t>
    <rPh sb="0" eb="3">
      <t>カンゴシ</t>
    </rPh>
    <phoneticPr fontId="2"/>
  </si>
  <si>
    <t>医師</t>
    <rPh sb="0" eb="2">
      <t>イシ</t>
    </rPh>
    <phoneticPr fontId="2"/>
  </si>
  <si>
    <t>薬剤師</t>
    <rPh sb="0" eb="3">
      <t>ヤクザイシ</t>
    </rPh>
    <phoneticPr fontId="2"/>
  </si>
  <si>
    <t>事務職員</t>
    <rPh sb="0" eb="4">
      <t>ジムショクイン</t>
    </rPh>
    <phoneticPr fontId="2"/>
  </si>
  <si>
    <t>患者代表</t>
    <rPh sb="0" eb="4">
      <t>カンジャダイヒョウ</t>
    </rPh>
    <phoneticPr fontId="2"/>
  </si>
  <si>
    <t>合計（</t>
    <rPh sb="0" eb="2">
      <t>ゴウケイ</t>
    </rPh>
    <phoneticPr fontId="2"/>
  </si>
  <si>
    <t>）人</t>
    <rPh sb="1" eb="2">
      <t>ニン</t>
    </rPh>
    <phoneticPr fontId="2"/>
  </si>
  <si>
    <t>区分</t>
    <rPh sb="0" eb="2">
      <t>クブン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</si>
  <si>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</si>
  <si>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</si>
  <si>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</si>
  <si>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計</t>
    <rPh sb="0" eb="1">
      <t>ケイ</t>
    </rPh>
    <phoneticPr fontId="2"/>
  </si>
  <si>
    <t>提供割合（％）</t>
    <rPh sb="0" eb="2">
      <t>テイキョウ</t>
    </rPh>
    <rPh sb="2" eb="4">
      <t>ワリアイ</t>
    </rPh>
    <phoneticPr fontId="2"/>
  </si>
  <si>
    <t>一般食</t>
    <rPh sb="0" eb="3">
      <t>イッパンショク</t>
    </rPh>
    <phoneticPr fontId="2"/>
  </si>
  <si>
    <t>特別食</t>
    <rPh sb="0" eb="3">
      <t>トクベツショク</t>
    </rPh>
    <phoneticPr fontId="2"/>
  </si>
  <si>
    <t>加算</t>
    <rPh sb="0" eb="2">
      <t>カサン</t>
    </rPh>
    <phoneticPr fontId="2"/>
  </si>
  <si>
    <t>非加算</t>
    <rPh sb="0" eb="3">
      <t>ヒカサン</t>
    </rPh>
    <phoneticPr fontId="2"/>
  </si>
  <si>
    <t>患者</t>
    <rPh sb="0" eb="2">
      <t>カンジャ</t>
    </rPh>
    <phoneticPr fontId="2"/>
  </si>
  <si>
    <t>職員・その他</t>
    <rPh sb="0" eb="2">
      <t>ショクイン</t>
    </rPh>
    <rPh sb="5" eb="6">
      <t>タ</t>
    </rPh>
    <phoneticPr fontId="2"/>
  </si>
  <si>
    <t>一般</t>
    <rPh sb="0" eb="2">
      <t>イッパン</t>
    </rPh>
    <phoneticPr fontId="2"/>
  </si>
  <si>
    <t>医療療養</t>
    <rPh sb="0" eb="4">
      <t>イリョウリョウヨウ</t>
    </rPh>
    <phoneticPr fontId="2"/>
  </si>
  <si>
    <t>介護療養</t>
    <rPh sb="0" eb="4">
      <t>カイゴリョウヨウ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</si>
  <si>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</si>
  <si>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</si>
  <si>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結核</t>
    <rPh sb="0" eb="2">
      <t>ケッカク</t>
    </rPh>
    <phoneticPr fontId="2"/>
  </si>
  <si>
    <t>合計</t>
    <rPh sb="0" eb="2">
      <t>ゴウケイ</t>
    </rPh>
    <phoneticPr fontId="2"/>
  </si>
  <si>
    <t>病床数（床）</t>
    <rPh sb="0" eb="3">
      <t>ビョウショウスウ</t>
    </rPh>
    <rPh sb="4" eb="5">
      <t>ショウ</t>
    </rPh>
    <phoneticPr fontId="2"/>
  </si>
  <si>
    <t>男（人）</t>
    <rPh sb="0" eb="1">
      <t>オトコ</t>
    </rPh>
    <phoneticPr fontId="2"/>
  </si>
  <si>
    <t>0～(月)</t>
    <phoneticPr fontId="2"/>
  </si>
  <si>
    <t>6～(月)</t>
    <phoneticPr fontId="2"/>
  </si>
  <si>
    <t>1～2(歳)</t>
    <phoneticPr fontId="2"/>
  </si>
  <si>
    <t>3～5(歳)</t>
    <phoneticPr fontId="2"/>
  </si>
  <si>
    <t>6～7(歳)</t>
    <phoneticPr fontId="2"/>
  </si>
  <si>
    <t>8～9(歳)</t>
    <phoneticPr fontId="2"/>
  </si>
  <si>
    <t>10～11(歳)</t>
    <phoneticPr fontId="2"/>
  </si>
  <si>
    <t>12～14(歳)</t>
    <phoneticPr fontId="2"/>
  </si>
  <si>
    <t>15～17(歳)</t>
    <phoneticPr fontId="2"/>
  </si>
  <si>
    <t>18～29(歳)</t>
    <phoneticPr fontId="2"/>
  </si>
  <si>
    <t>30～49(歳)</t>
    <phoneticPr fontId="2"/>
  </si>
  <si>
    <t>50～64(歳)</t>
    <phoneticPr fontId="2"/>
  </si>
  <si>
    <t>65～74(歳)</t>
    <phoneticPr fontId="2"/>
  </si>
  <si>
    <t>75歳以上</t>
    <phoneticPr fontId="2"/>
  </si>
  <si>
    <t>合計</t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</si>
  <si>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</si>
  <si>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入院時食事療養</t>
    <rPh sb="0" eb="7">
      <t>ニュウインジショクジリョウヨウ</t>
    </rPh>
    <phoneticPr fontId="2"/>
  </si>
  <si>
    <t>栄養に関する情報の提供</t>
    <rPh sb="0" eb="2">
      <t>エイヨウ</t>
    </rPh>
    <rPh sb="3" eb="4">
      <t>カン</t>
    </rPh>
    <rPh sb="6" eb="8">
      <t>ジョウホウ</t>
    </rPh>
    <rPh sb="9" eb="11">
      <t>テイキョウ</t>
    </rPh>
    <phoneticPr fontId="2"/>
  </si>
  <si>
    <t>栄養サポートチーム</t>
    <rPh sb="0" eb="2">
      <t>エイヨウ</t>
    </rPh>
    <phoneticPr fontId="2"/>
  </si>
  <si>
    <t>(加算：</t>
    <rPh sb="1" eb="3">
      <t>カサン</t>
    </rPh>
    <phoneticPr fontId="2"/>
  </si>
  <si>
    <t>栄養状態のアセスメント</t>
    <rPh sb="0" eb="4">
      <t>エイヨウジョウタイ</t>
    </rPh>
    <phoneticPr fontId="2"/>
  </si>
  <si>
    <t>【対象者】</t>
    <rPh sb="1" eb="3">
      <t>タイショウ</t>
    </rPh>
    <rPh sb="3" eb="4">
      <t>シャ</t>
    </rPh>
    <phoneticPr fontId="2"/>
  </si>
  <si>
    <t>一部（</t>
    <rPh sb="0" eb="2">
      <t>イチブ</t>
    </rPh>
    <phoneticPr fontId="2"/>
  </si>
  <si>
    <t>）</t>
    <phoneticPr fontId="2"/>
  </si>
  <si>
    <t>【身体計測調査等実施項目】</t>
    <rPh sb="1" eb="3">
      <t>シンタイ</t>
    </rPh>
    <rPh sb="3" eb="7">
      <t>ケイソクチョウサ</t>
    </rPh>
    <rPh sb="7" eb="8">
      <t>トウ</t>
    </rPh>
    <rPh sb="8" eb="12">
      <t>ジッシコウモク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</si>
  <si>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</si>
  <si>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</si>
  <si>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</si>
  <si>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</si>
  <si>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4">
      <t>シンタイカツドウ</t>
    </rPh>
    <phoneticPr fontId="2"/>
  </si>
  <si>
    <t>生化学的検査値</t>
    <rPh sb="0" eb="7">
      <t>セイカガクテキケンサチ</t>
    </rPh>
    <phoneticPr fontId="2"/>
  </si>
  <si>
    <t>生活習慣(給食以外の食事状況、運動・飲酒・喫煙習慣等)</t>
    <phoneticPr fontId="2"/>
  </si>
  <si>
    <t>ＢＭＩ</t>
    <phoneticPr fontId="2"/>
  </si>
  <si>
    <t>約束食事箋</t>
    <rPh sb="0" eb="5">
      <t>ヤクソクショクジセン</t>
    </rPh>
    <phoneticPr fontId="2"/>
  </si>
  <si>
    <t>食堂</t>
    <rPh sb="0" eb="2">
      <t>ショクドウ</t>
    </rPh>
    <phoneticPr fontId="2"/>
  </si>
  <si>
    <t>給与栄養目標量と
実施給与量の比較･評価</t>
    <phoneticPr fontId="2"/>
  </si>
  <si>
    <t>平均栄養量（常食）　1人1日当たり</t>
    <rPh sb="6" eb="8">
      <t>ジョウショク</t>
    </rPh>
    <rPh sb="11" eb="12">
      <t>ニン</t>
    </rPh>
    <rPh sb="13" eb="14">
      <t>ニチ</t>
    </rPh>
    <rPh sb="14" eb="15">
      <t>ア</t>
    </rPh>
    <phoneticPr fontId="2"/>
  </si>
  <si>
    <t>報告月のみ</t>
    <rPh sb="0" eb="3">
      <t>ホウコクヅキ</t>
    </rPh>
    <phoneticPr fontId="2"/>
  </si>
  <si>
    <t>その他（</t>
    <rPh sb="2" eb="3">
      <t>タ</t>
    </rPh>
    <phoneticPr fontId="2"/>
  </si>
  <si>
    <t>食事開始時間</t>
    <rPh sb="0" eb="6">
      <t>ショクジカイシジカン</t>
    </rPh>
    <phoneticPr fontId="2"/>
  </si>
  <si>
    <t>食材料費
（1人1日当たり）</t>
    <rPh sb="9" eb="10">
      <t>ニチ</t>
    </rPh>
    <phoneticPr fontId="2"/>
  </si>
  <si>
    <t>円</t>
    <rPh sb="0" eb="1">
      <t>エン</t>
    </rPh>
    <phoneticPr fontId="2"/>
  </si>
  <si>
    <t>実施数</t>
    <rPh sb="0" eb="3">
      <t>ジッシスウ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</si>
  <si>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</si>
  <si>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</si>
  <si>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入院</t>
    <rPh sb="0" eb="2">
      <t>ニュウイン</t>
    </rPh>
    <phoneticPr fontId="2"/>
  </si>
  <si>
    <t>実施内容</t>
    <rPh sb="0" eb="4">
      <t>ジッシナイヨウ</t>
    </rPh>
    <phoneticPr fontId="2"/>
  </si>
  <si>
    <t>訪問</t>
    <rPh sb="0" eb="2">
      <t>ホウモン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</si>
  <si>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</si>
  <si>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</si>
  <si>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選択メニュー</t>
    <rPh sb="0" eb="2">
      <t>センタク</t>
    </rPh>
    <phoneticPr fontId="2"/>
  </si>
  <si>
    <t>特別メニュー</t>
    <rPh sb="0" eb="2">
      <t>トクベツ</t>
    </rPh>
    <phoneticPr fontId="2"/>
  </si>
  <si>
    <t>行事食</t>
    <rPh sb="0" eb="3">
      <t>ギョウジショク</t>
    </rPh>
    <phoneticPr fontId="2"/>
  </si>
  <si>
    <t>組織
(栄養管理・給食部門の
位置付け)</t>
    <phoneticPr fontId="2"/>
  </si>
  <si>
    <t>１日当たり
平均給食数</t>
    <rPh sb="1" eb="2">
      <t>ニチ</t>
    </rPh>
    <rPh sb="2" eb="3">
      <t>ア</t>
    </rPh>
    <rPh sb="6" eb="8">
      <t>ヘイキン</t>
    </rPh>
    <rPh sb="8" eb="10">
      <t>キュウショク</t>
    </rPh>
    <rPh sb="9" eb="10">
      <t>ショク</t>
    </rPh>
    <rPh sb="10" eb="11">
      <t>スウ</t>
    </rPh>
    <phoneticPr fontId="2"/>
  </si>
  <si>
    <t>他(</t>
    <rPh sb="0" eb="1">
      <t>ホカ</t>
    </rPh>
    <phoneticPr fontId="2"/>
  </si>
  <si>
    <t>)</t>
    <phoneticPr fontId="2"/>
  </si>
  <si>
    <t>対象者(利用者)の
年齢区分の把握</t>
    <rPh sb="0" eb="3">
      <t>タイショウシャ</t>
    </rPh>
    <rPh sb="4" eb="7">
      <t>リヨウシャ</t>
    </rPh>
    <rPh sb="10" eb="14">
      <t>ネンレイクブン</t>
    </rPh>
    <rPh sb="15" eb="17">
      <t>ハアク</t>
    </rPh>
    <phoneticPr fontId="2"/>
  </si>
  <si>
    <t>外来</t>
    <rPh sb="0" eb="2">
      <t>ガイライ</t>
    </rPh>
    <phoneticPr fontId="2"/>
  </si>
  <si>
    <t>給食部門の理念・目標</t>
    <phoneticPr fontId="2"/>
  </si>
  <si>
    <t>部門の長　職名　</t>
    <rPh sb="0" eb="2">
      <t>ブモン</t>
    </rPh>
    <rPh sb="3" eb="4">
      <t>チョウ</t>
    </rPh>
    <rPh sb="5" eb="7">
      <t>ショクメイ</t>
    </rPh>
    <phoneticPr fontId="2"/>
  </si>
  <si>
    <t>　　　　　氏名</t>
    <rPh sb="5" eb="7">
      <t>シメイ</t>
    </rPh>
    <phoneticPr fontId="2"/>
  </si>
  <si>
    <t>　　　　　電話番号</t>
    <rPh sb="5" eb="9">
      <t>デンワバンゴウ</t>
    </rPh>
    <phoneticPr fontId="2"/>
  </si>
  <si>
    <t>実務責任者　職名</t>
    <rPh sb="0" eb="5">
      <t>ジツムセキニンシャ</t>
    </rPh>
    <rPh sb="6" eb="8">
      <t>ショクメイ</t>
    </rPh>
    <rPh sb="7" eb="8">
      <t>ムショク</t>
    </rPh>
    <phoneticPr fontId="2"/>
  </si>
  <si>
    <t>　　　　　　氏名</t>
    <rPh sb="6" eb="8">
      <t>シメイ</t>
    </rPh>
    <phoneticPr fontId="2"/>
  </si>
  <si>
    <t>　　　　　　電話番号</t>
    <rPh sb="6" eb="10">
      <t>デンワバンゴウ</t>
    </rPh>
    <phoneticPr fontId="2"/>
  </si>
  <si>
    <t>部門</t>
    <rPh sb="0" eb="2">
      <t>ブモン</t>
    </rPh>
    <phoneticPr fontId="2"/>
  </si>
  <si>
    <t>部門の名称</t>
    <rPh sb="0" eb="2">
      <t>ブモン</t>
    </rPh>
    <rPh sb="3" eb="5">
      <t>メイショウ</t>
    </rPh>
    <phoneticPr fontId="2"/>
  </si>
  <si>
    <t>部門</t>
    <rPh sb="0" eb="2">
      <t>ブモン</t>
    </rPh>
    <phoneticPr fontId="2"/>
  </si>
  <si>
    <t>栄養部門</t>
    <rPh sb="0" eb="4">
      <t>エイヨウブモン</t>
    </rPh>
    <phoneticPr fontId="2"/>
  </si>
  <si>
    <t>診療部門</t>
    <rPh sb="0" eb="4">
      <t>シンリョウブモン</t>
    </rPh>
    <phoneticPr fontId="2"/>
  </si>
  <si>
    <t>事務部門</t>
    <rPh sb="0" eb="4">
      <t>ジムブモン</t>
    </rPh>
    <phoneticPr fontId="2"/>
  </si>
  <si>
    <t>その他</t>
    <rPh sb="2" eb="3">
      <t>タ</t>
    </rPh>
    <phoneticPr fontId="2"/>
  </si>
  <si>
    <t>リスト</t>
    <phoneticPr fontId="2"/>
  </si>
  <si>
    <t>事務職員</t>
    <rPh sb="0" eb="4">
      <t>ジムショクイン</t>
    </rPh>
    <phoneticPr fontId="2"/>
  </si>
  <si>
    <t>患者代表</t>
    <rPh sb="0" eb="4">
      <t>カンジャダイヒョウ</t>
    </rPh>
    <phoneticPr fontId="2"/>
  </si>
  <si>
    <t>目的</t>
    <rPh sb="0" eb="2">
      <t>モクテキ</t>
    </rPh>
    <phoneticPr fontId="2"/>
  </si>
  <si>
    <t>その他の食事区分名
(朝・昼・夕・おやつ以外)</t>
    <rPh sb="2" eb="3">
      <t>タ</t>
    </rPh>
    <rPh sb="4" eb="6">
      <t>ショクジ</t>
    </rPh>
    <rPh sb="6" eb="8">
      <t>クブン</t>
    </rPh>
    <rPh sb="8" eb="9">
      <t>メイ</t>
    </rPh>
    <rPh sb="11" eb="12">
      <t>アサ</t>
    </rPh>
    <rPh sb="13" eb="14">
      <t>ヒル</t>
    </rPh>
    <rPh sb="15" eb="16">
      <t>ユウ</t>
    </rPh>
    <rPh sb="20" eb="22">
      <t>イガイ</t>
    </rPh>
    <phoneticPr fontId="2"/>
  </si>
  <si>
    <t>　　　昼食数</t>
    <rPh sb="3" eb="5">
      <t>チュウショク</t>
    </rPh>
    <rPh sb="5" eb="6">
      <t>スウ</t>
    </rPh>
    <phoneticPr fontId="2"/>
  </si>
  <si>
    <t>　　　夕食数</t>
    <rPh sb="3" eb="5">
      <t>ユウショク</t>
    </rPh>
    <rPh sb="5" eb="6">
      <t>スウ</t>
    </rPh>
    <phoneticPr fontId="2"/>
  </si>
  <si>
    <t>　　　その他の食数</t>
    <rPh sb="5" eb="6">
      <t>タ</t>
    </rPh>
    <rPh sb="7" eb="8">
      <t>ショク</t>
    </rPh>
    <rPh sb="8" eb="9">
      <t>スウ</t>
    </rPh>
    <phoneticPr fontId="2"/>
  </si>
  <si>
    <t>合計(朝食)</t>
    <rPh sb="0" eb="2">
      <t>ゴウケイ</t>
    </rPh>
    <rPh sb="3" eb="5">
      <t>チョウショク</t>
    </rPh>
    <phoneticPr fontId="2"/>
  </si>
  <si>
    <t>　　(昼食)</t>
    <rPh sb="3" eb="5">
      <t>チュウショク</t>
    </rPh>
    <phoneticPr fontId="2"/>
  </si>
  <si>
    <t>　　(夕食)</t>
    <rPh sb="3" eb="5">
      <t>ユウショク</t>
    </rPh>
    <phoneticPr fontId="2"/>
  </si>
  <si>
    <t>患者　朝食数</t>
    <rPh sb="0" eb="2">
      <t>カンジャ</t>
    </rPh>
    <rPh sb="3" eb="5">
      <t>チョウショク</t>
    </rPh>
    <rPh sb="5" eb="6">
      <t>スウ</t>
    </rPh>
    <phoneticPr fontId="2"/>
  </si>
  <si>
    <t>※患者以外に提供がある場合</t>
    <rPh sb="1" eb="5">
      <t>カンジャイガイ</t>
    </rPh>
    <rPh sb="6" eb="8">
      <t>テイキョウ</t>
    </rPh>
    <rPh sb="11" eb="13">
      <t>バアイ</t>
    </rPh>
    <phoneticPr fontId="2"/>
  </si>
  <si>
    <t>対象者</t>
    <rPh sb="0" eb="2">
      <t>タイショウ</t>
    </rPh>
    <rPh sb="2" eb="3">
      <t>シャ</t>
    </rPh>
    <phoneticPr fontId="2"/>
  </si>
  <si>
    <t>職員・その他　朝食数</t>
    <rPh sb="0" eb="2">
      <t>ショクイン</t>
    </rPh>
    <rPh sb="5" eb="6">
      <t>タ</t>
    </rPh>
    <rPh sb="7" eb="9">
      <t>チョウショク</t>
    </rPh>
    <rPh sb="9" eb="10">
      <t>スウ</t>
    </rPh>
    <phoneticPr fontId="2"/>
  </si>
  <si>
    <t>　　　　　　　昼食数</t>
    <rPh sb="7" eb="9">
      <t>チュウショク</t>
    </rPh>
    <rPh sb="9" eb="10">
      <t>スウ</t>
    </rPh>
    <phoneticPr fontId="2"/>
  </si>
  <si>
    <t>　　　　　　　夕食数</t>
    <rPh sb="7" eb="9">
      <t>ユウショク</t>
    </rPh>
    <rPh sb="9" eb="10">
      <t>スウ</t>
    </rPh>
    <phoneticPr fontId="2"/>
  </si>
  <si>
    <t>　　　　　　　その他の食数</t>
    <rPh sb="9" eb="10">
      <t>タ</t>
    </rPh>
    <rPh sb="11" eb="12">
      <t>ショク</t>
    </rPh>
    <rPh sb="12" eb="13">
      <t>スウ</t>
    </rPh>
    <phoneticPr fontId="2"/>
  </si>
  <si>
    <t>　　　食数合計</t>
    <rPh sb="3" eb="4">
      <t>ショク</t>
    </rPh>
    <rPh sb="4" eb="5">
      <t>スウ</t>
    </rPh>
    <rPh sb="5" eb="7">
      <t>ゴウケイ</t>
    </rPh>
    <phoneticPr fontId="2"/>
  </si>
  <si>
    <t>　　　朝食数</t>
    <rPh sb="3" eb="5">
      <t>チョウショク</t>
    </rPh>
    <rPh sb="5" eb="6">
      <t>スウ</t>
    </rPh>
    <phoneticPr fontId="2"/>
  </si>
  <si>
    <t>　　　　　　　食数合計</t>
    <rPh sb="7" eb="8">
      <t>ショク</t>
    </rPh>
    <rPh sb="8" eb="9">
      <t>スウ</t>
    </rPh>
    <rPh sb="9" eb="11">
      <t>ゴウケイ</t>
    </rPh>
    <phoneticPr fontId="2"/>
  </si>
  <si>
    <t>　　(その他)</t>
    <rPh sb="5" eb="6">
      <t>タ</t>
    </rPh>
    <phoneticPr fontId="2"/>
  </si>
  <si>
    <t>　　(合計)</t>
    <rPh sb="3" eb="5">
      <t>ゴウケイ</t>
    </rPh>
    <phoneticPr fontId="2"/>
  </si>
  <si>
    <t>提供割合（％）</t>
    <rPh sb="0" eb="4">
      <t>テイキョウワリアイ</t>
    </rPh>
    <phoneticPr fontId="2"/>
  </si>
  <si>
    <t>病床数（床）</t>
    <rPh sb="0" eb="3">
      <t>ビョウショウスウ</t>
    </rPh>
    <rPh sb="4" eb="5">
      <t>ショウ</t>
    </rPh>
    <phoneticPr fontId="2"/>
  </si>
  <si>
    <t>一般</t>
    <rPh sb="0" eb="2">
      <t>イッパン</t>
    </rPh>
    <phoneticPr fontId="2"/>
  </si>
  <si>
    <t>結核</t>
    <rPh sb="0" eb="2">
      <t>ケッカク</t>
    </rPh>
    <phoneticPr fontId="2"/>
  </si>
  <si>
    <t>把握時期(月日)</t>
    <rPh sb="0" eb="2">
      <t>ハアク</t>
    </rPh>
    <rPh sb="2" eb="4">
      <t>ジキ</t>
    </rPh>
    <rPh sb="5" eb="6">
      <t>ツキ</t>
    </rPh>
    <rPh sb="6" eb="7">
      <t>ヒ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</si>
  <si>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</si>
  <si>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　　　　　　　　　　　女</t>
    <rPh sb="11" eb="12">
      <t>オンナ</t>
    </rPh>
    <phoneticPr fontId="2"/>
  </si>
  <si>
    <t>６～１２か月未満　　　男</t>
    <rPh sb="5" eb="6">
      <t>ゲツ</t>
    </rPh>
    <rPh sb="6" eb="8">
      <t>ミマン</t>
    </rPh>
    <rPh sb="11" eb="12">
      <t>オトコ</t>
    </rPh>
    <phoneticPr fontId="2"/>
  </si>
  <si>
    <t>１～２歳　　　　　　　男</t>
    <rPh sb="3" eb="4">
      <t>サイ</t>
    </rPh>
    <rPh sb="11" eb="12">
      <t>オトコ</t>
    </rPh>
    <phoneticPr fontId="2"/>
  </si>
  <si>
    <t>３～５歳　　　　　　　男</t>
    <rPh sb="3" eb="4">
      <t>サイ</t>
    </rPh>
    <rPh sb="11" eb="12">
      <t>オトコ</t>
    </rPh>
    <phoneticPr fontId="2"/>
  </si>
  <si>
    <t>６～７歳　　　　　　　男</t>
    <rPh sb="3" eb="4">
      <t>サイ</t>
    </rPh>
    <rPh sb="11" eb="12">
      <t>オトコ</t>
    </rPh>
    <phoneticPr fontId="2"/>
  </si>
  <si>
    <t>８～９歳　　　　　　　男</t>
    <rPh sb="3" eb="4">
      <t>サイ</t>
    </rPh>
    <rPh sb="11" eb="12">
      <t>オトコ</t>
    </rPh>
    <phoneticPr fontId="2"/>
  </si>
  <si>
    <t>10～11歳　　　　　　　男</t>
    <rPh sb="5" eb="6">
      <t>サイ</t>
    </rPh>
    <rPh sb="13" eb="14">
      <t>オトコ</t>
    </rPh>
    <phoneticPr fontId="2"/>
  </si>
  <si>
    <t>12～14歳　　　　　　　男</t>
    <rPh sb="5" eb="6">
      <t>サイ</t>
    </rPh>
    <rPh sb="13" eb="14">
      <t>オトコ</t>
    </rPh>
    <phoneticPr fontId="2"/>
  </si>
  <si>
    <t>15～17歳　　　　　　　男</t>
    <rPh sb="5" eb="6">
      <t>サイ</t>
    </rPh>
    <rPh sb="13" eb="14">
      <t>オトコ</t>
    </rPh>
    <phoneticPr fontId="2"/>
  </si>
  <si>
    <t>18～29歳　　　　　　　男</t>
    <rPh sb="5" eb="6">
      <t>サイ</t>
    </rPh>
    <rPh sb="13" eb="14">
      <t>オトコ</t>
    </rPh>
    <phoneticPr fontId="2"/>
  </si>
  <si>
    <t>30～49歳　　　　　　　男</t>
    <rPh sb="5" eb="6">
      <t>サイ</t>
    </rPh>
    <rPh sb="13" eb="14">
      <t>オトコ</t>
    </rPh>
    <phoneticPr fontId="2"/>
  </si>
  <si>
    <t>50～64歳　　　　　　　男</t>
    <rPh sb="5" eb="6">
      <t>サイ</t>
    </rPh>
    <rPh sb="13" eb="14">
      <t>オトコ</t>
    </rPh>
    <phoneticPr fontId="2"/>
  </si>
  <si>
    <t>65～74歳　　　　　　　男</t>
    <rPh sb="5" eb="6">
      <t>サイ</t>
    </rPh>
    <rPh sb="13" eb="14">
      <t>オトコ</t>
    </rPh>
    <phoneticPr fontId="2"/>
  </si>
  <si>
    <t>75歳以上　　　　　　　男</t>
    <rPh sb="2" eb="3">
      <t>サイ</t>
    </rPh>
    <rPh sb="3" eb="5">
      <t>イジョウ</t>
    </rPh>
    <rPh sb="12" eb="13">
      <t>オトコ</t>
    </rPh>
    <phoneticPr fontId="2"/>
  </si>
  <si>
    <t>６か月未満　　　　　　男</t>
    <rPh sb="2" eb="3">
      <t>ゲツ</t>
    </rPh>
    <rPh sb="3" eb="5">
      <t>ミマン</t>
    </rPh>
    <rPh sb="11" eb="12">
      <t>オトコ</t>
    </rPh>
    <phoneticPr fontId="2"/>
  </si>
  <si>
    <t>人数合計　　　　　　　男</t>
    <rPh sb="0" eb="2">
      <t>ニンズウ</t>
    </rPh>
    <rPh sb="2" eb="4">
      <t>ゴウケイ</t>
    </rPh>
    <rPh sb="11" eb="12">
      <t>オトコ</t>
    </rPh>
    <phoneticPr fontId="2"/>
  </si>
  <si>
    <t>入院時食事療養</t>
    <rPh sb="0" eb="7">
      <t>ニュウインジショクジリョウヨウ</t>
    </rPh>
    <phoneticPr fontId="2"/>
  </si>
  <si>
    <t>Ⅰ</t>
    <phoneticPr fontId="2"/>
  </si>
  <si>
    <t>Ⅱ</t>
    <phoneticPr fontId="2"/>
  </si>
  <si>
    <t>無</t>
    <rPh sb="0" eb="1">
      <t>ナシ</t>
    </rPh>
    <phoneticPr fontId="2"/>
  </si>
  <si>
    <t>入院時食事療養の種類</t>
    <rPh sb="0" eb="7">
      <t>ニュウインジショクジリョウヨウ</t>
    </rPh>
    <rPh sb="8" eb="10">
      <t>シュルイ</t>
    </rPh>
    <phoneticPr fontId="2"/>
  </si>
  <si>
    <t>栄養サポートチーム</t>
    <rPh sb="0" eb="2">
      <t>エイヨウ</t>
    </rPh>
    <phoneticPr fontId="2"/>
  </si>
  <si>
    <t>設置の有無</t>
    <rPh sb="0" eb="2">
      <t>セッチ</t>
    </rPh>
    <rPh sb="3" eb="5">
      <t>ウム</t>
    </rPh>
    <phoneticPr fontId="2"/>
  </si>
  <si>
    <t>加算の有無</t>
    <rPh sb="0" eb="2">
      <t>カサン</t>
    </rPh>
    <rPh sb="3" eb="5">
      <t>ウム</t>
    </rPh>
    <phoneticPr fontId="2"/>
  </si>
  <si>
    <t>NST設置</t>
    <rPh sb="3" eb="5">
      <t>セッチ</t>
    </rPh>
    <phoneticPr fontId="2"/>
  </si>
  <si>
    <t>設置有</t>
    <rPh sb="0" eb="2">
      <t>セッチ</t>
    </rPh>
    <rPh sb="2" eb="3">
      <t>アリ</t>
    </rPh>
    <phoneticPr fontId="2"/>
  </si>
  <si>
    <t>設置無</t>
    <rPh sb="0" eb="3">
      <t>セッチナシ</t>
    </rPh>
    <phoneticPr fontId="2"/>
  </si>
  <si>
    <t>栄養状態のアセスメント</t>
    <rPh sb="0" eb="4">
      <t>エイヨウジョウタイ</t>
    </rPh>
    <phoneticPr fontId="2"/>
  </si>
  <si>
    <t>対象者</t>
    <rPh sb="0" eb="3">
      <t>タイショウシャ</t>
    </rPh>
    <phoneticPr fontId="2"/>
  </si>
  <si>
    <t>※一部の場合</t>
    <rPh sb="1" eb="3">
      <t>イチブ</t>
    </rPh>
    <rPh sb="4" eb="6">
      <t>バアイ</t>
    </rPh>
    <phoneticPr fontId="2"/>
  </si>
  <si>
    <t>【対象者】</t>
    <rPh sb="1" eb="4">
      <t>タイショウシャ</t>
    </rPh>
    <phoneticPr fontId="2"/>
  </si>
  <si>
    <t>【実施項目】</t>
    <rPh sb="1" eb="5">
      <t>ジッシコウモク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</si>
  <si>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</si>
  <si>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</si>
  <si>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</si>
  <si>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</si>
  <si>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ＢＭＩ</t>
    <phoneticPr fontId="2"/>
  </si>
  <si>
    <t>身体活動レベル</t>
    <rPh sb="0" eb="4">
      <t>シンタイカツドウ</t>
    </rPh>
    <phoneticPr fontId="2"/>
  </si>
  <si>
    <t>生化学的検査値</t>
    <rPh sb="0" eb="6">
      <t>セイカガクテキケンサ</t>
    </rPh>
    <rPh sb="6" eb="7">
      <t>チ</t>
    </rPh>
    <phoneticPr fontId="2"/>
  </si>
  <si>
    <t>生活習慣</t>
    <rPh sb="0" eb="4">
      <t>セイカツシュウカン</t>
    </rPh>
    <phoneticPr fontId="2"/>
  </si>
  <si>
    <t>その他</t>
    <rPh sb="2" eb="3">
      <t>タ</t>
    </rPh>
    <phoneticPr fontId="2"/>
  </si>
  <si>
    <t>約束食事箋</t>
    <rPh sb="0" eb="5">
      <t>ヤクソクショクジセン</t>
    </rPh>
    <phoneticPr fontId="2"/>
  </si>
  <si>
    <t>病態別</t>
    <rPh sb="0" eb="3">
      <t>ビョウタイベツ</t>
    </rPh>
    <phoneticPr fontId="2"/>
  </si>
  <si>
    <t>成分栄養別</t>
    <rPh sb="0" eb="5">
      <t>セイブンエイヨウベツ</t>
    </rPh>
    <phoneticPr fontId="2"/>
  </si>
  <si>
    <t>食堂の有無</t>
    <rPh sb="0" eb="2">
      <t>ショクドウ</t>
    </rPh>
    <rPh sb="3" eb="5">
      <t>ウム</t>
    </rPh>
    <phoneticPr fontId="2"/>
  </si>
  <si>
    <t>記入例：○時○分</t>
    <rPh sb="0" eb="3">
      <t>キニュウレイ</t>
    </rPh>
    <rPh sb="5" eb="6">
      <t>ジ</t>
    </rPh>
    <rPh sb="7" eb="8">
      <t>フン</t>
    </rPh>
    <phoneticPr fontId="2"/>
  </si>
  <si>
    <t>食材料費</t>
    <rPh sb="0" eb="4">
      <t>ショクザイリョウヒ</t>
    </rPh>
    <phoneticPr fontId="2"/>
  </si>
  <si>
    <t>※１人１日当たり</t>
    <phoneticPr fontId="2"/>
  </si>
  <si>
    <t>金額</t>
    <rPh sb="0" eb="2">
      <t>キンガク</t>
    </rPh>
    <phoneticPr fontId="2"/>
  </si>
  <si>
    <t>給食時の訪問</t>
    <rPh sb="4" eb="6">
      <t>ホウモン</t>
    </rPh>
    <phoneticPr fontId="2"/>
  </si>
  <si>
    <t>　　　（メールアドレス）</t>
    <phoneticPr fontId="2"/>
  </si>
  <si>
    <t>※任意</t>
    <phoneticPr fontId="2"/>
  </si>
  <si>
    <t>具体的に入力してください。</t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</si>
  <si>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</si>
  <si>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数値のみ</t>
    <rPh sb="0" eb="2">
      <t>スウチ</t>
    </rPh>
    <phoneticPr fontId="2"/>
  </si>
  <si>
    <t>該当者がいる場合は「有」、いない場合は「無」を選択し、その他の職種は具体的に入力してください。</t>
    <phoneticPr fontId="2"/>
  </si>
  <si>
    <t xml:space="preserve">施設側、受託側それぞれ常勤、非常勤別、職種別に人数を入力してください。
</t>
    <rPh sb="0" eb="2">
      <t>シセツ</t>
    </rPh>
    <rPh sb="2" eb="3">
      <t>ガワ</t>
    </rPh>
    <rPh sb="4" eb="6">
      <t>ジュタク</t>
    </rPh>
    <rPh sb="6" eb="7">
      <t>ガワ</t>
    </rPh>
    <rPh sb="11" eb="13">
      <t>ジョウキン</t>
    </rPh>
    <rPh sb="14" eb="17">
      <t>ヒジョウキン</t>
    </rPh>
    <rPh sb="17" eb="18">
      <t>ベツ</t>
    </rPh>
    <rPh sb="19" eb="21">
      <t>ショクシュ</t>
    </rPh>
    <rPh sb="21" eb="22">
      <t>ベツ</t>
    </rPh>
    <rPh sb="23" eb="25">
      <t>ニンズウ</t>
    </rPh>
    <rPh sb="26" eb="28">
      <t>ニュウリョク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</si>
  <si>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</si>
  <si>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</si>
  <si>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</si>
  <si>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免許番号</t>
    <rPh sb="0" eb="2">
      <t>メンキョ</t>
    </rPh>
    <rPh sb="2" eb="4">
      <t>バンゴウ</t>
    </rPh>
    <phoneticPr fontId="2"/>
  </si>
  <si>
    <t>※朝昼夕食以外の提供がある場合のみ
例：夜食、補食</t>
    <rPh sb="18" eb="19">
      <t>レイ</t>
    </rPh>
    <rPh sb="20" eb="22">
      <t>ヤショク</t>
    </rPh>
    <rPh sb="23" eb="25">
      <t>ホショク</t>
    </rPh>
    <phoneticPr fontId="2"/>
  </si>
  <si>
    <t>１日当たりの平均食数を区分別に入力してください。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3">
      <t>クブン</t>
    </rPh>
    <rPh sb="13" eb="14">
      <t>ベツ</t>
    </rPh>
    <rPh sb="15" eb="17">
      <t>ニュウリョク</t>
    </rPh>
    <phoneticPr fontId="2"/>
  </si>
  <si>
    <t>把握している項目は「有」、</t>
    <rPh sb="0" eb="2">
      <t>ハアク</t>
    </rPh>
    <rPh sb="6" eb="8">
      <t>コウモク</t>
    </rPh>
    <rPh sb="10" eb="11">
      <t>ア</t>
    </rPh>
    <phoneticPr fontId="2"/>
  </si>
  <si>
    <t>把握していない項目は「無」を選択</t>
    <rPh sb="0" eb="2">
      <t>ハアク</t>
    </rPh>
    <rPh sb="7" eb="9">
      <t>コウモク</t>
    </rPh>
    <rPh sb="11" eb="12">
      <t>ナシ</t>
    </rPh>
    <rPh sb="14" eb="16">
      <t>センタク</t>
    </rPh>
    <phoneticPr fontId="2"/>
  </si>
  <si>
    <t>リスト</t>
    <phoneticPr fontId="2"/>
  </si>
  <si>
    <t>例：２回/年</t>
    <rPh sb="0" eb="1">
      <t>レイ</t>
    </rPh>
    <rPh sb="3" eb="4">
      <t>カイ</t>
    </rPh>
    <rPh sb="5" eb="6">
      <t>ネン</t>
    </rPh>
    <phoneticPr fontId="2"/>
  </si>
  <si>
    <t>１人１日当たりの目標栄養量の平均を入力してください。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ヒ</t>
    </rPh>
    <rPh sb="4" eb="5">
      <t>ア</t>
    </rPh>
    <rPh sb="8" eb="10">
      <t>モクヒョウ</t>
    </rPh>
    <rPh sb="10" eb="12">
      <t>エイヨウ</t>
    </rPh>
    <rPh sb="12" eb="13">
      <t>リョウ</t>
    </rPh>
    <rPh sb="14" eb="16">
      <t>ヘイキン</t>
    </rPh>
    <rPh sb="17" eb="19">
      <t>ニュウリョク</t>
    </rPh>
    <rPh sb="33" eb="34">
      <t>ヒ</t>
    </rPh>
    <rPh sb="35" eb="37">
      <t>ジドウ</t>
    </rPh>
    <rPh sb="37" eb="39">
      <t>ケイサン</t>
    </rPh>
    <rPh sb="54" eb="56">
      <t>チュウオウ</t>
    </rPh>
    <rPh sb="56" eb="57">
      <t>アタイ</t>
    </rPh>
    <rPh sb="58" eb="60">
      <t>ニュウリョク</t>
    </rPh>
    <phoneticPr fontId="2"/>
  </si>
  <si>
    <t>１人１日当たりの提供栄養量の平均を入力してください
※エネルギー比を自動計算しますので、○～○ｇではなく、中央値を入力してください。</t>
    <rPh sb="1" eb="2">
      <t>ニン</t>
    </rPh>
    <rPh sb="3" eb="4">
      <t>ヒ</t>
    </rPh>
    <rPh sb="4" eb="5">
      <t>ア</t>
    </rPh>
    <rPh sb="8" eb="10">
      <t>テイキョウ</t>
    </rPh>
    <rPh sb="10" eb="12">
      <t>エイヨウ</t>
    </rPh>
    <rPh sb="12" eb="13">
      <t>リョウ</t>
    </rPh>
    <rPh sb="14" eb="16">
      <t>ヘイキン</t>
    </rPh>
    <rPh sb="17" eb="19">
      <t>ニュウリョク</t>
    </rPh>
    <phoneticPr fontId="2"/>
  </si>
  <si>
    <t>厨房で使用する調理の指示書・計画書・献立表等を指します。</t>
    <phoneticPr fontId="2"/>
  </si>
  <si>
    <t>【会議の構成職種】</t>
    <rPh sb="1" eb="3">
      <t>カイギ</t>
    </rPh>
    <rPh sb="4" eb="6">
      <t>コウセイ</t>
    </rPh>
    <rPh sb="6" eb="8">
      <t>ショクシュ</t>
    </rPh>
    <phoneticPr fontId="2"/>
  </si>
  <si>
    <t>【会議の目的】</t>
    <rPh sb="1" eb="3">
      <t>カイギ</t>
    </rPh>
    <rPh sb="4" eb="6">
      <t>モクテキ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</si>
  <si>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</si>
  <si>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</si>
  <si>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従事者人数</t>
    <rPh sb="0" eb="3">
      <t>ジュウジシャ</t>
    </rPh>
    <rPh sb="3" eb="4">
      <t>ニン</t>
    </rPh>
    <rPh sb="4" eb="5">
      <t>スウ</t>
    </rPh>
    <phoneticPr fontId="2"/>
  </si>
  <si>
    <t>対象者(利用者)の年齢区分の把握</t>
    <rPh sb="0" eb="3">
      <t>タイショウシャ</t>
    </rPh>
    <rPh sb="4" eb="7">
      <t>リヨウシャ</t>
    </rPh>
    <rPh sb="9" eb="13">
      <t>ネンレイクブン</t>
    </rPh>
    <rPh sb="14" eb="16">
      <t>ハアク</t>
    </rPh>
    <phoneticPr fontId="2"/>
  </si>
  <si>
    <t>対象者(利用者)の人数</t>
    <rPh sb="0" eb="3">
      <t>タイショウシャ</t>
    </rPh>
    <rPh sb="4" eb="7">
      <t>リヨウシャ</t>
    </rPh>
    <rPh sb="9" eb="11">
      <t>ニンズウ</t>
    </rPh>
    <phoneticPr fontId="2"/>
  </si>
  <si>
    <t xml:space="preserve">年齢区分別に性別ごとに人数を入力してください。
</t>
    <rPh sb="0" eb="2">
      <t>ネンレイ</t>
    </rPh>
    <rPh sb="2" eb="4">
      <t>クブン</t>
    </rPh>
    <rPh sb="4" eb="5">
      <t>ベツ</t>
    </rPh>
    <rPh sb="6" eb="8">
      <t>セイベツ</t>
    </rPh>
    <rPh sb="11" eb="13">
      <t>ニンズウ</t>
    </rPh>
    <rPh sb="14" eb="16">
      <t>ニュウリョク</t>
    </rPh>
    <phoneticPr fontId="2"/>
  </si>
  <si>
    <t>頻度が「その他」の場合のみ入力</t>
    <rPh sb="0" eb="2">
      <t>ヒンド</t>
    </rPh>
    <rPh sb="6" eb="7">
      <t>タ</t>
    </rPh>
    <rPh sb="9" eb="11">
      <t>バアイ</t>
    </rPh>
    <rPh sb="13" eb="15">
      <t>ニュウリョク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</si>
  <si>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</si>
  <si>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実施給与栄養量</t>
    <phoneticPr fontId="2"/>
  </si>
  <si>
    <t>栄養に関する情報の提供</t>
    <phoneticPr fontId="2"/>
  </si>
  <si>
    <t>テーマ献立</t>
    <rPh sb="3" eb="5">
      <t>コンダテ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</si>
  <si>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</si>
  <si>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その他のマニュアルがあれば記入</t>
  </si>
  <si>
    <t>食塩相当量</t>
    <rPh sb="0" eb="2">
      <t>ショクエン</t>
    </rPh>
    <rPh sb="2" eb="4">
      <t>ソウトウ</t>
    </rPh>
    <rPh sb="4" eb="5">
      <t>リョウ</t>
    </rPh>
    <phoneticPr fontId="2"/>
  </si>
  <si>
    <t>個別指導（入院）人数</t>
    <rPh sb="0" eb="2">
      <t>コベツ</t>
    </rPh>
    <rPh sb="2" eb="4">
      <t>シドウ</t>
    </rPh>
    <rPh sb="8" eb="10">
      <t>ニンズウ</t>
    </rPh>
    <phoneticPr fontId="2"/>
  </si>
  <si>
    <t xml:space="preserve">        （外来）人数</t>
    <rPh sb="12" eb="14">
      <t>ニンズウ</t>
    </rPh>
    <phoneticPr fontId="2"/>
  </si>
  <si>
    <t>　　　　（訪問）人数</t>
    <rPh sb="8" eb="10">
      <t>ニンズウ</t>
    </rPh>
    <phoneticPr fontId="2"/>
  </si>
  <si>
    <t>集団指導（入院）回数</t>
    <rPh sb="0" eb="2">
      <t>シュウダン</t>
    </rPh>
    <rPh sb="2" eb="4">
      <t>シドウ</t>
    </rPh>
    <rPh sb="8" eb="10">
      <t>カイスウ</t>
    </rPh>
    <phoneticPr fontId="2"/>
  </si>
  <si>
    <t>　　　　　　　　人数</t>
    <rPh sb="8" eb="10">
      <t>ニンズウ</t>
    </rPh>
    <phoneticPr fontId="2"/>
  </si>
  <si>
    <t>集団指導（外来）回数</t>
    <rPh sb="0" eb="2">
      <t>シュウダン</t>
    </rPh>
    <rPh sb="2" eb="4">
      <t>シドウ</t>
    </rPh>
    <rPh sb="8" eb="10">
      <t>カイスウ</t>
    </rPh>
    <phoneticPr fontId="2"/>
  </si>
  <si>
    <t>集団指導（訪問）回数</t>
    <rPh sb="0" eb="2">
      <t>シュウダン</t>
    </rPh>
    <rPh sb="2" eb="4">
      <t>シドウ</t>
    </rPh>
    <rPh sb="5" eb="7">
      <t>ホウモン</t>
    </rPh>
    <rPh sb="8" eb="10">
      <t>カイスウ</t>
    </rPh>
    <phoneticPr fontId="2"/>
  </si>
  <si>
    <t>　個別指導の実施内容</t>
    <rPh sb="1" eb="3">
      <t>コベツ</t>
    </rPh>
    <rPh sb="3" eb="5">
      <t>シドウ</t>
    </rPh>
    <rPh sb="6" eb="10">
      <t>ジッシナイヨウ</t>
    </rPh>
    <phoneticPr fontId="2"/>
  </si>
  <si>
    <t>　集団指導の実施内容</t>
    <rPh sb="1" eb="5">
      <t>シュウダンシドウ</t>
    </rPh>
    <rPh sb="6" eb="10">
      <t>ジッシナイヨウ</t>
    </rPh>
    <phoneticPr fontId="2"/>
  </si>
  <si>
    <t>理念・目標の有/無</t>
    <phoneticPr fontId="2"/>
  </si>
  <si>
    <t>　治療効果を上げる満足感のある食事づくり</t>
    <phoneticPr fontId="2"/>
  </si>
  <si>
    <t>　入院中だけでなく退院後の健康の保持増進も目指す</t>
    <phoneticPr fontId="2"/>
  </si>
  <si>
    <t>　その他</t>
    <rPh sb="3" eb="4">
      <t>タ</t>
    </rPh>
    <phoneticPr fontId="2"/>
  </si>
  <si>
    <t>会議の有/無</t>
    <rPh sb="0" eb="2">
      <t>カイギ</t>
    </rPh>
    <phoneticPr fontId="2"/>
  </si>
  <si>
    <t>　実施回数</t>
    <rPh sb="1" eb="3">
      <t>ジッシ</t>
    </rPh>
    <rPh sb="3" eb="5">
      <t>カイスウ</t>
    </rPh>
    <phoneticPr fontId="2"/>
  </si>
  <si>
    <t>食事の評価の有/無</t>
    <rPh sb="6" eb="7">
      <t>タモツ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</si>
  <si>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</si>
  <si>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</si>
  <si>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</si>
  <si>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種類</t>
    <rPh sb="0" eb="2">
      <t>シュルイ</t>
    </rPh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</si>
  <si>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</si>
  <si>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作業指示書(献立表)の有/無</t>
    <rPh sb="11" eb="12">
      <t>アリ</t>
    </rPh>
    <rPh sb="13" eb="14">
      <t>ナシ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</si>
  <si>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</si>
  <si>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</si>
  <si>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</si>
  <si>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</si>
  <si>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</si>
  <si>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</si>
  <si>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</si>
  <si>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情報提供の有/無</t>
    <rPh sb="5" eb="6">
      <t>アリ</t>
    </rPh>
    <rPh sb="7" eb="8">
      <t>ナシ</t>
    </rPh>
    <phoneticPr fontId="2"/>
  </si>
  <si>
    <t>　予定献立の配布・掲示</t>
    <phoneticPr fontId="2"/>
  </si>
  <si>
    <t>　栄養成分表示</t>
    <rPh sb="1" eb="7">
      <t>エイヨウセイブンヒョウジ</t>
    </rPh>
    <phoneticPr fontId="2"/>
  </si>
  <si>
    <t>　ポスター等の掲示</t>
    <rPh sb="5" eb="6">
      <t>トウ</t>
    </rPh>
    <rPh sb="7" eb="9">
      <t>ケイジ</t>
    </rPh>
    <phoneticPr fontId="2"/>
  </si>
  <si>
    <t>　実物展示</t>
    <rPh sb="1" eb="5">
      <t>ジツブツテンジ</t>
    </rPh>
    <phoneticPr fontId="2"/>
  </si>
  <si>
    <t>　給食だより等の配布</t>
    <rPh sb="1" eb="3">
      <t>キュウショク</t>
    </rPh>
    <rPh sb="6" eb="7">
      <t>トウ</t>
    </rPh>
    <rPh sb="8" eb="10">
      <t>ハイフ</t>
    </rPh>
    <phoneticPr fontId="2"/>
  </si>
  <si>
    <t>　給食時の訪問</t>
    <phoneticPr fontId="2"/>
  </si>
  <si>
    <t>栄養教育・指導の有/無</t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</si>
  <si>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</si>
  <si>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選択メニュー</t>
    <rPh sb="1" eb="3">
      <t>センタク</t>
    </rPh>
    <phoneticPr fontId="2"/>
  </si>
  <si>
    <t>　特別メニュー</t>
    <rPh sb="1" eb="3">
      <t>トクベツ</t>
    </rPh>
    <phoneticPr fontId="2"/>
  </si>
  <si>
    <t>　行事食</t>
    <rPh sb="1" eb="4">
      <t>ギョウジショク</t>
    </rPh>
    <phoneticPr fontId="2"/>
  </si>
  <si>
    <t>　その他(内容)</t>
    <rPh sb="3" eb="4">
      <t>タ</t>
    </rPh>
    <rPh sb="5" eb="7">
      <t>ナイヨウ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</si>
  <si>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</si>
  <si>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</si>
  <si>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年間の実施回数を入力</t>
    <rPh sb="0" eb="2">
      <t>ネンカン</t>
    </rPh>
    <rPh sb="3" eb="5">
      <t>ジッシ</t>
    </rPh>
    <rPh sb="5" eb="7">
      <t>カイスウ</t>
    </rPh>
    <rPh sb="8" eb="10">
      <t>ニュウリョク</t>
    </rPh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</si>
  <si>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</si>
  <si>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</si>
  <si>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</si>
  <si>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</si>
  <si>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</si>
  <si>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</si>
  <si>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免許取得年（年）</t>
    <rPh sb="0" eb="5">
      <t>メンキョシュトクネン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</si>
</sst>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h&quot;時&quot;mm&quot;分&quot;;@"/>
    <numFmt numFmtId="181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9">
    <xf numFmtId="0" fontId="0" fillId="0" borderId="0" xfId="0">
      <alignment vertical="center"/>
    </xf>
    <xf numFmtId="0" fontId="1" fillId="3" borderId="2" xfId="0" applyFont="1" applyFill="1" applyBorder="1">
      <alignment vertical="center"/>
    </xf>
    <xf numFmtId="0" fontId="1" fillId="0" borderId="21" xfId="0" applyFont="1" applyBorder="1">
      <alignment vertical="center"/>
    </xf>
    <xf numFmtId="0" fontId="3" fillId="0" borderId="0" xfId="0" applyFont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0" fontId="6" fillId="0" borderId="28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/>
    </xf>
    <xf numFmtId="0" fontId="6" fillId="0" borderId="32" xfId="0" applyFont="1" applyFill="1" applyBorder="1" applyAlignment="1">
      <alignment vertical="top" wrapText="1"/>
    </xf>
    <xf numFmtId="55" fontId="4" fillId="0" borderId="27" xfId="0" applyNumberFormat="1" applyFont="1" applyFill="1" applyBorder="1" applyAlignment="1">
      <alignment vertical="top"/>
    </xf>
    <xf numFmtId="0" fontId="6" fillId="0" borderId="36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 shrinkToFit="1"/>
    </xf>
    <xf numFmtId="0" fontId="6" fillId="0" borderId="29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42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1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textRotation="255"/>
    </xf>
    <xf numFmtId="0" fontId="6" fillId="6" borderId="18" xfId="0" applyFont="1" applyFill="1" applyBorder="1" applyAlignment="1">
      <alignment vertical="center"/>
    </xf>
    <xf numFmtId="0" fontId="17" fillId="6" borderId="0" xfId="0" applyFont="1" applyFill="1" applyBorder="1">
      <alignment vertical="center"/>
    </xf>
    <xf numFmtId="0" fontId="6" fillId="6" borderId="15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 textRotation="255"/>
    </xf>
    <xf numFmtId="0" fontId="17" fillId="6" borderId="10" xfId="0" applyFont="1" applyFill="1" applyBorder="1">
      <alignment vertical="center"/>
    </xf>
    <xf numFmtId="0" fontId="13" fillId="7" borderId="23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4" fillId="0" borderId="73" xfId="0" applyFont="1" applyFill="1" applyBorder="1" applyAlignment="1">
      <alignment vertical="top"/>
    </xf>
    <xf numFmtId="0" fontId="6" fillId="0" borderId="74" xfId="0" applyFont="1" applyFill="1" applyBorder="1" applyAlignment="1">
      <alignment vertical="top" wrapText="1"/>
    </xf>
    <xf numFmtId="0" fontId="3" fillId="0" borderId="75" xfId="0" applyFont="1" applyFill="1" applyBorder="1" applyAlignment="1" applyProtection="1">
      <alignment vertical="top" wrapText="1"/>
      <protection locked="0"/>
    </xf>
    <xf numFmtId="0" fontId="4" fillId="0" borderId="7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3" fillId="6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6" fillId="6" borderId="16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6" borderId="57" xfId="0" applyFont="1" applyFill="1" applyBorder="1" applyAlignment="1">
      <alignment vertical="center"/>
    </xf>
    <xf numFmtId="0" fontId="6" fillId="6" borderId="66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0" borderId="94" xfId="0" applyFont="1" applyFill="1" applyBorder="1" applyAlignment="1">
      <alignment vertical="top" wrapText="1" shrinkToFit="1"/>
    </xf>
    <xf numFmtId="0" fontId="6" fillId="0" borderId="95" xfId="0" applyFont="1" applyFill="1" applyBorder="1" applyAlignment="1">
      <alignment vertical="top" wrapText="1" shrinkToFit="1"/>
    </xf>
    <xf numFmtId="0" fontId="6" fillId="0" borderId="93" xfId="0" applyFont="1" applyFill="1" applyBorder="1" applyAlignment="1">
      <alignment vertical="top" wrapText="1"/>
    </xf>
    <xf numFmtId="0" fontId="6" fillId="0" borderId="93" xfId="0" applyFont="1" applyFill="1" applyBorder="1" applyAlignment="1">
      <alignment vertical="top" wrapText="1" shrinkToFit="1"/>
    </xf>
    <xf numFmtId="0" fontId="6" fillId="0" borderId="45" xfId="0" applyFont="1" applyFill="1" applyBorder="1" applyAlignment="1">
      <alignment vertical="top" wrapText="1" shrinkToFit="1"/>
    </xf>
    <xf numFmtId="0" fontId="6" fillId="0" borderId="24" xfId="0" applyFont="1" applyBorder="1" applyAlignment="1">
      <alignment vertical="top"/>
    </xf>
    <xf numFmtId="0" fontId="6" fillId="0" borderId="95" xfId="0" applyFont="1" applyFill="1" applyBorder="1" applyAlignment="1">
      <alignment vertical="top" wrapText="1"/>
    </xf>
    <xf numFmtId="0" fontId="6" fillId="0" borderId="30" xfId="0" applyFont="1" applyFill="1" applyBorder="1" applyAlignment="1">
      <alignment vertical="top" wrapText="1" shrinkToFit="1"/>
    </xf>
    <xf numFmtId="0" fontId="6" fillId="0" borderId="74" xfId="0" applyFont="1" applyFill="1" applyBorder="1" applyAlignment="1">
      <alignment vertical="top" wrapText="1" shrinkToFit="1"/>
    </xf>
    <xf numFmtId="0" fontId="6" fillId="0" borderId="42" xfId="0" applyFont="1" applyFill="1" applyBorder="1" applyAlignment="1">
      <alignment vertical="top" wrapText="1" shrinkToFit="1"/>
    </xf>
    <xf numFmtId="0" fontId="6" fillId="0" borderId="97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 shrinkToFit="1"/>
    </xf>
    <xf numFmtId="0" fontId="4" fillId="2" borderId="23" xfId="0" applyFont="1" applyFill="1" applyBorder="1" applyAlignment="1">
      <alignment vertical="top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181" fontId="3" fillId="0" borderId="5" xfId="0" quotePrefix="1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0" fontId="4" fillId="0" borderId="31" xfId="0" applyFont="1" applyFill="1" applyBorder="1" applyAlignment="1" applyProtection="1">
      <alignment horizontal="left" vertical="top" wrapText="1"/>
      <protection locked="0"/>
    </xf>
    <xf numFmtId="0" fontId="4" fillId="0" borderId="44" xfId="0" applyFont="1" applyFill="1" applyBorder="1" applyAlignment="1" applyProtection="1">
      <alignment horizontal="left" vertical="top" wrapText="1"/>
      <protection locked="0"/>
    </xf>
    <xf numFmtId="56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28" xfId="0" applyFont="1" applyFill="1" applyBorder="1" applyAlignment="1" applyProtection="1">
      <alignment vertical="top" wrapText="1"/>
      <protection locked="0"/>
    </xf>
    <xf numFmtId="0" fontId="3" fillId="0" borderId="30" xfId="0" applyFont="1" applyFill="1" applyBorder="1" applyAlignment="1" applyProtection="1">
      <alignment vertical="top" wrapText="1"/>
      <protection locked="0"/>
    </xf>
    <xf numFmtId="0" fontId="3" fillId="0" borderId="100" xfId="0" applyFont="1" applyFill="1" applyBorder="1" applyAlignment="1" applyProtection="1">
      <alignment horizontal="left" vertical="top" wrapText="1"/>
      <protection locked="0"/>
    </xf>
    <xf numFmtId="0" fontId="4" fillId="0" borderId="102" xfId="0" applyFont="1" applyFill="1" applyBorder="1" applyAlignment="1">
      <alignment vertical="top"/>
    </xf>
    <xf numFmtId="0" fontId="4" fillId="0" borderId="24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4" borderId="10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4" fillId="4" borderId="24" xfId="0" applyFont="1" applyFill="1" applyBorder="1" applyAlignment="1">
      <alignment horizontal="center" vertical="top"/>
    </xf>
    <xf numFmtId="0" fontId="4" fillId="4" borderId="104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05" xfId="0" applyFont="1" applyFill="1" applyBorder="1" applyAlignment="1">
      <alignment vertical="top" wrapText="1"/>
    </xf>
    <xf numFmtId="0" fontId="4" fillId="0" borderId="106" xfId="0" applyFont="1" applyBorder="1" applyAlignment="1">
      <alignment vertical="top" wrapText="1"/>
    </xf>
    <xf numFmtId="0" fontId="4" fillId="0" borderId="107" xfId="0" applyFont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08" xfId="0" applyFont="1" applyFill="1" applyBorder="1" applyAlignment="1">
      <alignment vertical="top" wrapText="1"/>
    </xf>
    <xf numFmtId="0" fontId="4" fillId="0" borderId="109" xfId="0" applyFont="1" applyFill="1" applyBorder="1" applyAlignment="1">
      <alignment vertical="top" wrapText="1"/>
    </xf>
    <xf numFmtId="0" fontId="4" fillId="0" borderId="109" xfId="0" applyFont="1" applyBorder="1" applyAlignment="1">
      <alignment vertical="top" wrapText="1"/>
    </xf>
    <xf numFmtId="0" fontId="4" fillId="0" borderId="107" xfId="0" applyFont="1" applyFill="1" applyBorder="1" applyAlignment="1">
      <alignment vertical="top" wrapText="1"/>
    </xf>
    <xf numFmtId="0" fontId="4" fillId="0" borderId="108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6" fillId="0" borderId="18" xfId="0" applyFont="1" applyFill="1" applyBorder="1" applyAlignment="1">
      <alignment horizontal="left" vertical="top"/>
    </xf>
    <xf numFmtId="0" fontId="3" fillId="0" borderId="18" xfId="0" applyFont="1" applyBorder="1" applyAlignment="1">
      <alignment vertical="top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04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 wrapText="1"/>
    </xf>
    <xf numFmtId="0" fontId="8" fillId="4" borderId="111" xfId="0" applyFont="1" applyFill="1" applyBorder="1" applyAlignment="1">
      <alignment horizontal="center" vertical="top"/>
    </xf>
    <xf numFmtId="0" fontId="6" fillId="0" borderId="112" xfId="0" applyFont="1" applyFill="1" applyBorder="1" applyAlignment="1">
      <alignment horizontal="left" vertical="top" wrapText="1" shrinkToFit="1"/>
    </xf>
    <xf numFmtId="0" fontId="6" fillId="0" borderId="113" xfId="0" applyFont="1" applyFill="1" applyBorder="1" applyAlignment="1">
      <alignment vertical="top" wrapText="1" shrinkToFit="1"/>
    </xf>
    <xf numFmtId="0" fontId="6" fillId="0" borderId="114" xfId="0" applyFont="1" applyFill="1" applyBorder="1" applyAlignment="1">
      <alignment vertical="top" wrapText="1" shrinkToFit="1"/>
    </xf>
    <xf numFmtId="0" fontId="6" fillId="0" borderId="113" xfId="0" applyFont="1" applyFill="1" applyBorder="1" applyAlignment="1">
      <alignment horizontal="left" vertical="top" wrapText="1" shrinkToFit="1"/>
    </xf>
    <xf numFmtId="0" fontId="6" fillId="0" borderId="117" xfId="0" applyFont="1" applyFill="1" applyBorder="1" applyAlignment="1">
      <alignment vertical="top" wrapText="1" shrinkToFit="1"/>
    </xf>
    <xf numFmtId="0" fontId="6" fillId="0" borderId="115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vertical="top" wrapText="1" shrinkToFit="1"/>
    </xf>
    <xf numFmtId="0" fontId="6" fillId="0" borderId="112" xfId="0" applyFont="1" applyFill="1" applyBorder="1" applyAlignment="1">
      <alignment vertical="top" wrapText="1" shrinkToFit="1"/>
    </xf>
    <xf numFmtId="0" fontId="6" fillId="0" borderId="116" xfId="0" applyFont="1" applyFill="1" applyBorder="1" applyAlignment="1">
      <alignment vertical="top" wrapText="1" shrinkToFit="1"/>
    </xf>
    <xf numFmtId="0" fontId="6" fillId="0" borderId="111" xfId="0" applyFont="1" applyFill="1" applyBorder="1" applyAlignment="1">
      <alignment horizontal="left" vertical="top" wrapText="1" shrinkToFit="1"/>
    </xf>
    <xf numFmtId="0" fontId="6" fillId="0" borderId="115" xfId="0" applyFont="1" applyFill="1" applyBorder="1" applyAlignment="1">
      <alignment horizontal="left" vertical="top" wrapText="1" shrinkToFit="1"/>
    </xf>
    <xf numFmtId="0" fontId="8" fillId="0" borderId="118" xfId="0" applyFont="1" applyFill="1" applyBorder="1" applyAlignment="1">
      <alignment vertical="top"/>
    </xf>
    <xf numFmtId="0" fontId="8" fillId="0" borderId="119" xfId="0" applyFont="1" applyFill="1" applyBorder="1" applyAlignment="1">
      <alignment vertical="top"/>
    </xf>
    <xf numFmtId="0" fontId="8" fillId="0" borderId="120" xfId="0" applyFont="1" applyFill="1" applyBorder="1" applyAlignment="1">
      <alignment vertical="top"/>
    </xf>
    <xf numFmtId="0" fontId="8" fillId="0" borderId="122" xfId="0" applyFont="1" applyFill="1" applyBorder="1" applyAlignment="1">
      <alignment vertical="top"/>
    </xf>
    <xf numFmtId="0" fontId="8" fillId="0" borderId="121" xfId="0" applyFont="1" applyFill="1" applyBorder="1" applyAlignment="1">
      <alignment vertical="top"/>
    </xf>
    <xf numFmtId="0" fontId="8" fillId="0" borderId="123" xfId="0" applyFont="1" applyFill="1" applyBorder="1" applyAlignment="1">
      <alignment vertical="top"/>
    </xf>
    <xf numFmtId="0" fontId="8" fillId="0" borderId="110" xfId="0" applyFont="1" applyFill="1" applyBorder="1" applyAlignment="1">
      <alignment vertical="top"/>
    </xf>
    <xf numFmtId="0" fontId="8" fillId="0" borderId="37" xfId="0" applyFont="1" applyFill="1" applyBorder="1" applyAlignment="1" applyProtection="1">
      <alignment horizontal="left" vertical="top" wrapText="1"/>
      <protection locked="0"/>
    </xf>
    <xf numFmtId="0" fontId="8" fillId="4" borderId="4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shrinkToFit="1"/>
    </xf>
    <xf numFmtId="176" fontId="4" fillId="0" borderId="24" xfId="0" applyNumberFormat="1" applyFont="1" applyFill="1" applyBorder="1" applyAlignment="1">
      <alignment vertical="top"/>
    </xf>
    <xf numFmtId="0" fontId="7" fillId="4" borderId="110" xfId="0" applyFont="1" applyFill="1" applyBorder="1" applyAlignment="1">
      <alignment horizontal="center" vertical="top"/>
    </xf>
    <xf numFmtId="0" fontId="6" fillId="0" borderId="40" xfId="0" applyFont="1" applyFill="1" applyBorder="1" applyAlignment="1">
      <alignment horizontal="right" vertical="top" wrapText="1"/>
    </xf>
    <xf numFmtId="0" fontId="6" fillId="0" borderId="28" xfId="0" applyFont="1" applyFill="1" applyBorder="1" applyAlignment="1">
      <alignment horizontal="right" vertical="top" wrapText="1"/>
    </xf>
    <xf numFmtId="0" fontId="6" fillId="0" borderId="42" xfId="0" applyFont="1" applyFill="1" applyBorder="1" applyAlignment="1">
      <alignment horizontal="right" vertical="top" wrapText="1"/>
    </xf>
    <xf numFmtId="0" fontId="6" fillId="6" borderId="0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 shrinkToFit="1"/>
    </xf>
    <xf numFmtId="0" fontId="13" fillId="6" borderId="0" xfId="0" applyFont="1" applyFill="1" applyAlignment="1">
      <alignment vertical="center"/>
    </xf>
    <xf numFmtId="176" fontId="13" fillId="6" borderId="0" xfId="0" applyNumberFormat="1" applyFont="1" applyFill="1" applyAlignment="1">
      <alignment vertical="center"/>
    </xf>
    <xf numFmtId="0" fontId="13" fillId="6" borderId="6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 shrinkToFit="1"/>
    </xf>
    <xf numFmtId="0" fontId="13" fillId="6" borderId="43" xfId="0" applyFont="1" applyFill="1" applyBorder="1" applyAlignment="1">
      <alignment vertical="center" shrinkToFit="1"/>
    </xf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6" fillId="6" borderId="57" xfId="0" applyFont="1" applyFill="1" applyBorder="1" applyAlignment="1">
      <alignment horizontal="left" vertical="center"/>
    </xf>
    <xf numFmtId="0" fontId="6" fillId="6" borderId="68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left" vertical="center"/>
    </xf>
    <xf numFmtId="0" fontId="13" fillId="6" borderId="78" xfId="0" applyFont="1" applyFill="1" applyBorder="1" applyAlignment="1">
      <alignment vertical="center"/>
    </xf>
    <xf numFmtId="0" fontId="15" fillId="6" borderId="46" xfId="0" applyFont="1" applyFill="1" applyBorder="1" applyAlignment="1">
      <alignment vertical="center"/>
    </xf>
    <xf numFmtId="0" fontId="13" fillId="6" borderId="46" xfId="0" applyFont="1" applyFill="1" applyBorder="1" applyAlignment="1">
      <alignment vertical="center"/>
    </xf>
    <xf numFmtId="0" fontId="13" fillId="6" borderId="69" xfId="0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 shrinkToFit="1"/>
    </xf>
    <xf numFmtId="0" fontId="6" fillId="6" borderId="14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vertical="center" shrinkToFit="1"/>
    </xf>
    <xf numFmtId="0" fontId="13" fillId="6" borderId="10" xfId="0" applyFont="1" applyFill="1" applyBorder="1" applyAlignment="1">
      <alignment vertical="center"/>
    </xf>
    <xf numFmtId="0" fontId="13" fillId="6" borderId="59" xfId="0" applyFont="1" applyFill="1" applyBorder="1" applyAlignment="1">
      <alignment vertical="center"/>
    </xf>
    <xf numFmtId="0" fontId="13" fillId="6" borderId="55" xfId="0" applyFont="1" applyFill="1" applyBorder="1" applyAlignment="1">
      <alignment vertical="center"/>
    </xf>
    <xf numFmtId="0" fontId="13" fillId="6" borderId="63" xfId="0" applyFont="1" applyFill="1" applyBorder="1" applyAlignment="1">
      <alignment vertical="center"/>
    </xf>
    <xf numFmtId="0" fontId="13" fillId="6" borderId="72" xfId="0" applyFont="1" applyFill="1" applyBorder="1" applyAlignment="1">
      <alignment vertical="center"/>
    </xf>
    <xf numFmtId="0" fontId="13" fillId="6" borderId="62" xfId="0" applyFont="1" applyFill="1" applyBorder="1" applyAlignment="1">
      <alignment vertical="center"/>
    </xf>
    <xf numFmtId="0" fontId="13" fillId="6" borderId="57" xfId="0" applyFont="1" applyFill="1" applyBorder="1" applyAlignment="1">
      <alignment vertical="center"/>
    </xf>
    <xf numFmtId="178" fontId="13" fillId="6" borderId="57" xfId="0" applyNumberFormat="1" applyFont="1" applyFill="1" applyBorder="1" applyAlignment="1">
      <alignment horizontal="center" vertical="center" shrinkToFit="1"/>
    </xf>
    <xf numFmtId="0" fontId="6" fillId="6" borderId="57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left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vertical="center"/>
    </xf>
    <xf numFmtId="0" fontId="6" fillId="6" borderId="46" xfId="0" applyFont="1" applyFill="1" applyBorder="1" applyAlignment="1">
      <alignment vertical="center" wrapText="1"/>
    </xf>
    <xf numFmtId="0" fontId="6" fillId="6" borderId="69" xfId="0" applyFont="1" applyFill="1" applyBorder="1" applyAlignment="1">
      <alignment horizontal="center" vertical="center"/>
    </xf>
    <xf numFmtId="0" fontId="6" fillId="6" borderId="82" xfId="0" applyFont="1" applyFill="1" applyBorder="1" applyAlignment="1">
      <alignment horizontal="left" vertical="center"/>
    </xf>
    <xf numFmtId="0" fontId="6" fillId="6" borderId="81" xfId="0" applyFont="1" applyFill="1" applyBorder="1" applyAlignment="1">
      <alignment horizontal="center" vertical="center"/>
    </xf>
    <xf numFmtId="0" fontId="13" fillId="6" borderId="81" xfId="0" applyFont="1" applyFill="1" applyBorder="1" applyAlignment="1">
      <alignment vertical="center"/>
    </xf>
    <xf numFmtId="0" fontId="6" fillId="6" borderId="8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vertical="center" shrinkToFit="1"/>
    </xf>
    <xf numFmtId="0" fontId="6" fillId="6" borderId="60" xfId="0" applyFont="1" applyFill="1" applyBorder="1" applyAlignment="1">
      <alignment vertical="center"/>
    </xf>
    <xf numFmtId="0" fontId="6" fillId="6" borderId="59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/>
    </xf>
    <xf numFmtId="0" fontId="10" fillId="6" borderId="13" xfId="0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7" fillId="6" borderId="9" xfId="0" applyFont="1" applyFill="1" applyBorder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4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vertical="top"/>
    </xf>
    <xf numFmtId="0" fontId="6" fillId="6" borderId="15" xfId="0" applyFont="1" applyFill="1" applyBorder="1" applyAlignment="1">
      <alignment horizontal="left" vertical="top" shrinkToFit="1"/>
    </xf>
    <xf numFmtId="0" fontId="6" fillId="6" borderId="46" xfId="0" applyFont="1" applyFill="1" applyBorder="1" applyAlignment="1">
      <alignment horizontal="left" vertical="center"/>
    </xf>
    <xf numFmtId="0" fontId="6" fillId="6" borderId="69" xfId="0" applyFont="1" applyFill="1" applyBorder="1" applyAlignment="1">
      <alignment vertical="center" shrinkToFit="1"/>
    </xf>
    <xf numFmtId="0" fontId="13" fillId="6" borderId="84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15" fillId="6" borderId="9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6" fillId="6" borderId="12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71" xfId="0" applyFont="1" applyFill="1" applyBorder="1" applyAlignment="1">
      <alignment horizontal="left" vertical="center" shrinkToFit="1"/>
    </xf>
    <xf numFmtId="0" fontId="6" fillId="6" borderId="63" xfId="0" applyFont="1" applyFill="1" applyBorder="1" applyAlignment="1">
      <alignment vertical="center" shrinkToFit="1"/>
    </xf>
    <xf numFmtId="0" fontId="6" fillId="6" borderId="63" xfId="0" applyFont="1" applyFill="1" applyBorder="1" applyAlignment="1">
      <alignment horizontal="left" vertical="center" shrinkToFit="1"/>
    </xf>
    <xf numFmtId="0" fontId="6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6" fillId="0" borderId="74" xfId="0" applyFont="1" applyFill="1" applyBorder="1" applyAlignment="1" applyProtection="1">
      <alignment vertical="top" wrapText="1"/>
      <protection locked="0"/>
    </xf>
    <xf numFmtId="0" fontId="4" fillId="0" borderId="124" xfId="0" applyFont="1" applyFill="1" applyBorder="1" applyAlignment="1">
      <alignment vertical="top"/>
    </xf>
    <xf numFmtId="0" fontId="8" fillId="0" borderId="125" xfId="0" applyFont="1" applyFill="1" applyBorder="1" applyAlignment="1">
      <alignment vertical="top"/>
    </xf>
    <xf numFmtId="0" fontId="6" fillId="0" borderId="40" xfId="0" applyFont="1" applyFill="1" applyBorder="1" applyAlignment="1" applyProtection="1">
      <alignment vertical="top" wrapText="1"/>
      <protection locked="0"/>
    </xf>
    <xf numFmtId="0" fontId="4" fillId="0" borderId="126" xfId="0" applyFont="1" applyFill="1" applyBorder="1" applyAlignment="1">
      <alignment vertical="top"/>
    </xf>
    <xf numFmtId="0" fontId="8" fillId="0" borderId="114" xfId="0" applyFont="1" applyFill="1" applyBorder="1" applyAlignment="1">
      <alignment horizontal="left" vertical="top"/>
    </xf>
    <xf numFmtId="0" fontId="6" fillId="0" borderId="42" xfId="0" applyFont="1" applyFill="1" applyBorder="1" applyAlignment="1" applyProtection="1">
      <alignment vertical="top" wrapText="1"/>
      <protection locked="0"/>
    </xf>
    <xf numFmtId="0" fontId="4" fillId="0" borderId="101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176" fontId="3" fillId="0" borderId="31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</xf>
    <xf numFmtId="0" fontId="3" fillId="2" borderId="33" xfId="0" applyFont="1" applyFill="1" applyBorder="1" applyAlignment="1" applyProtection="1">
      <alignment horizontal="left" vertical="top" wrapText="1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2" borderId="33" xfId="0" applyFont="1" applyFill="1" applyBorder="1" applyAlignment="1" applyProtection="1">
      <alignment horizontal="left" vertical="top" wrapText="1"/>
    </xf>
    <xf numFmtId="0" fontId="8" fillId="0" borderId="37" xfId="0" applyFont="1" applyBorder="1" applyAlignment="1" applyProtection="1">
      <alignment horizontal="left" vertical="top" wrapText="1"/>
      <protection locked="0"/>
    </xf>
    <xf numFmtId="0" fontId="8" fillId="2" borderId="44" xfId="0" applyFont="1" applyFill="1" applyBorder="1" applyAlignment="1" applyProtection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</xf>
    <xf numFmtId="0" fontId="8" fillId="2" borderId="5" xfId="0" applyNumberFormat="1" applyFont="1" applyFill="1" applyBorder="1" applyAlignment="1" applyProtection="1">
      <alignment horizontal="left" vertical="top" wrapText="1"/>
    </xf>
    <xf numFmtId="0" fontId="8" fillId="2" borderId="77" xfId="0" applyFont="1" applyFill="1" applyBorder="1" applyAlignment="1" applyProtection="1">
      <alignment horizontal="left" vertical="top" wrapText="1"/>
    </xf>
    <xf numFmtId="0" fontId="3" fillId="0" borderId="77" xfId="0" applyFont="1" applyFill="1" applyBorder="1" applyAlignment="1" applyProtection="1">
      <alignment horizontal="left" vertical="top" wrapText="1"/>
      <protection locked="0"/>
    </xf>
    <xf numFmtId="0" fontId="3" fillId="2" borderId="77" xfId="0" applyFont="1" applyFill="1" applyBorder="1" applyAlignment="1" applyProtection="1">
      <alignment horizontal="left" vertical="top" wrapText="1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100" xfId="0" applyFont="1" applyBorder="1" applyAlignment="1" applyProtection="1">
      <alignment horizontal="left" vertical="top" wrapText="1"/>
      <protection locked="0"/>
    </xf>
    <xf numFmtId="0" fontId="3" fillId="0" borderId="69" xfId="0" applyFont="1" applyFill="1" applyBorder="1" applyAlignment="1" applyProtection="1">
      <alignment horizontal="left" vertical="top" wrapText="1"/>
      <protection locked="0"/>
    </xf>
    <xf numFmtId="32" fontId="3" fillId="0" borderId="69" xfId="0" applyNumberFormat="1" applyFont="1" applyFill="1" applyBorder="1" applyAlignment="1" applyProtection="1">
      <alignment horizontal="left" vertical="top" wrapText="1"/>
      <protection locked="0"/>
    </xf>
    <xf numFmtId="32" fontId="3" fillId="0" borderId="75" xfId="0" applyNumberFormat="1" applyFont="1" applyFill="1" applyBorder="1" applyAlignment="1" applyProtection="1">
      <alignment horizontal="left" vertical="top" wrapText="1"/>
      <protection locked="0"/>
    </xf>
    <xf numFmtId="32" fontId="3" fillId="0" borderId="96" xfId="0" applyNumberFormat="1" applyFont="1" applyFill="1" applyBorder="1" applyAlignment="1" applyProtection="1">
      <alignment horizontal="left" vertical="top" wrapText="1"/>
      <protection locked="0"/>
    </xf>
    <xf numFmtId="179" fontId="3" fillId="0" borderId="5" xfId="0" applyNumberFormat="1" applyFont="1" applyFill="1" applyBorder="1" applyAlignment="1" applyProtection="1">
      <alignment horizontal="left" vertical="top" wrapText="1"/>
      <protection locked="0"/>
    </xf>
    <xf numFmtId="2" fontId="3" fillId="0" borderId="5" xfId="0" applyNumberFormat="1" applyFont="1" applyFill="1" applyBorder="1" applyAlignment="1" applyProtection="1">
      <alignment horizontal="left" vertical="top" wrapText="1"/>
      <protection locked="0"/>
    </xf>
    <xf numFmtId="179" fontId="3" fillId="0" borderId="33" xfId="0" applyNumberFormat="1" applyFont="1" applyFill="1" applyBorder="1" applyAlignment="1" applyProtection="1">
      <alignment horizontal="left" vertical="top" wrapText="1"/>
      <protection locked="0"/>
    </xf>
    <xf numFmtId="177" fontId="3" fillId="2" borderId="4" xfId="0" applyNumberFormat="1" applyFont="1" applyFill="1" applyBorder="1" applyAlignment="1" applyProtection="1">
      <alignment horizontal="left" vertical="top" wrapText="1"/>
    </xf>
    <xf numFmtId="177" fontId="3" fillId="2" borderId="5" xfId="0" applyNumberFormat="1" applyFont="1" applyFill="1" applyBorder="1" applyAlignment="1" applyProtection="1">
      <alignment horizontal="left" vertical="top" wrapText="1"/>
    </xf>
    <xf numFmtId="177" fontId="3" fillId="2" borderId="77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3" fillId="6" borderId="44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6" fillId="0" borderId="115" xfId="0" applyFont="1" applyFill="1" applyBorder="1" applyAlignment="1">
      <alignment horizontal="left" vertical="top" wrapText="1" shrinkToFit="1"/>
    </xf>
    <xf numFmtId="0" fontId="6" fillId="0" borderId="114" xfId="0" applyFont="1" applyFill="1" applyBorder="1" applyAlignment="1">
      <alignment horizontal="left" vertical="top" wrapText="1" shrinkToFit="1"/>
    </xf>
    <xf numFmtId="0" fontId="6" fillId="0" borderId="113" xfId="0" applyFont="1" applyFill="1" applyBorder="1" applyAlignment="1">
      <alignment horizontal="left" vertical="top" wrapText="1" shrinkToFit="1"/>
    </xf>
    <xf numFmtId="0" fontId="4" fillId="0" borderId="105" xfId="0" applyFont="1" applyBorder="1" applyAlignment="1">
      <alignment horizontal="left" vertical="top" wrapText="1"/>
    </xf>
    <xf numFmtId="0" fontId="4" fillId="0" borderId="106" xfId="0" applyFont="1" applyBorder="1" applyAlignment="1">
      <alignment horizontal="left" vertical="top" wrapText="1"/>
    </xf>
    <xf numFmtId="0" fontId="4" fillId="0" borderId="107" xfId="0" applyFont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0" borderId="18" xfId="0" applyFont="1" applyBorder="1" applyAlignment="1">
      <alignment horizontal="left" vertical="top" wrapText="1"/>
    </xf>
    <xf numFmtId="0" fontId="4" fillId="0" borderId="105" xfId="0" applyFont="1" applyBorder="1" applyAlignment="1">
      <alignment vertical="top" wrapText="1"/>
    </xf>
    <xf numFmtId="0" fontId="4" fillId="0" borderId="106" xfId="0" applyFont="1" applyBorder="1" applyAlignment="1">
      <alignment vertical="top" wrapText="1"/>
    </xf>
    <xf numFmtId="0" fontId="4" fillId="0" borderId="107" xfId="0" applyFont="1" applyBorder="1" applyAlignment="1">
      <alignment vertical="top" wrapText="1"/>
    </xf>
    <xf numFmtId="0" fontId="4" fillId="0" borderId="18" xfId="0" applyFont="1" applyFill="1" applyBorder="1" applyAlignment="1">
      <alignment horizontal="left" vertical="top" wrapText="1"/>
    </xf>
    <xf numFmtId="0" fontId="6" fillId="0" borderId="116" xfId="0" applyFont="1" applyFill="1" applyBorder="1" applyAlignment="1">
      <alignment horizontal="left" vertical="top" wrapText="1" shrinkToFit="1"/>
    </xf>
    <xf numFmtId="0" fontId="6" fillId="0" borderId="112" xfId="0" applyFont="1" applyFill="1" applyBorder="1" applyAlignment="1">
      <alignment horizontal="left" vertical="top" wrapText="1" shrinkToFit="1"/>
    </xf>
    <xf numFmtId="0" fontId="4" fillId="2" borderId="3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6" fillId="2" borderId="39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left" vertical="top"/>
    </xf>
    <xf numFmtId="0" fontId="6" fillId="2" borderId="35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left" vertical="top"/>
    </xf>
    <xf numFmtId="0" fontId="13" fillId="6" borderId="63" xfId="0" applyFont="1" applyFill="1" applyBorder="1" applyAlignment="1">
      <alignment horizontal="left" vertical="center" wrapText="1"/>
    </xf>
    <xf numFmtId="0" fontId="13" fillId="6" borderId="72" xfId="0" applyFont="1" applyFill="1" applyBorder="1" applyAlignment="1">
      <alignment horizontal="left" vertical="center" wrapText="1"/>
    </xf>
    <xf numFmtId="0" fontId="6" fillId="6" borderId="46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left" vertical="center"/>
    </xf>
    <xf numFmtId="0" fontId="6" fillId="7" borderId="41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35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shrinkToFit="1"/>
    </xf>
    <xf numFmtId="0" fontId="15" fillId="5" borderId="9" xfId="0" applyFont="1" applyFill="1" applyBorder="1" applyAlignment="1">
      <alignment horizontal="center" vertical="center" shrinkToFit="1"/>
    </xf>
    <xf numFmtId="0" fontId="15" fillId="5" borderId="3" xfId="0" applyFont="1" applyFill="1" applyBorder="1" applyAlignment="1">
      <alignment horizontal="center" vertical="center" shrinkToFit="1"/>
    </xf>
    <xf numFmtId="0" fontId="6" fillId="6" borderId="9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43" xfId="0" applyFont="1" applyFill="1" applyBorder="1" applyAlignment="1">
      <alignment horizontal="left" vertical="center" wrapText="1"/>
    </xf>
    <xf numFmtId="0" fontId="6" fillId="7" borderId="41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62" xfId="0" applyFont="1" applyFill="1" applyBorder="1" applyAlignment="1">
      <alignment horizontal="left" vertical="center"/>
    </xf>
    <xf numFmtId="0" fontId="6" fillId="7" borderId="63" xfId="0" applyFont="1" applyFill="1" applyBorder="1" applyAlignment="1">
      <alignment horizontal="left" vertical="center"/>
    </xf>
    <xf numFmtId="0" fontId="6" fillId="7" borderId="70" xfId="0" applyFont="1" applyFill="1" applyBorder="1" applyAlignment="1">
      <alignment horizontal="left" vertical="center"/>
    </xf>
    <xf numFmtId="0" fontId="6" fillId="6" borderId="63" xfId="0" applyFont="1" applyFill="1" applyBorder="1" applyAlignment="1">
      <alignment horizontal="left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right" vertical="center"/>
    </xf>
    <xf numFmtId="0" fontId="13" fillId="7" borderId="7" xfId="0" applyFont="1" applyFill="1" applyBorder="1" applyAlignment="1">
      <alignment horizontal="right" vertical="center"/>
    </xf>
    <xf numFmtId="0" fontId="13" fillId="7" borderId="51" xfId="0" applyFont="1" applyFill="1" applyBorder="1" applyAlignment="1">
      <alignment horizontal="right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7" borderId="8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5" fillId="7" borderId="58" xfId="0" applyFont="1" applyFill="1" applyBorder="1" applyAlignment="1">
      <alignment horizontal="center" vertical="center" shrinkToFit="1"/>
    </xf>
    <xf numFmtId="0" fontId="15" fillId="7" borderId="11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right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6" fillId="6" borderId="15" xfId="0" applyFont="1" applyFill="1" applyBorder="1" applyAlignment="1">
      <alignment horizontal="right" vertical="center"/>
    </xf>
    <xf numFmtId="0" fontId="6" fillId="7" borderId="7" xfId="0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6" fillId="6" borderId="46" xfId="0" applyFont="1" applyFill="1" applyBorder="1" applyAlignment="1">
      <alignment horizontal="left" vertical="center"/>
    </xf>
    <xf numFmtId="0" fontId="13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6" fillId="7" borderId="15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shrinkToFit="1"/>
    </xf>
    <xf numFmtId="0" fontId="6" fillId="7" borderId="23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 shrinkToFit="1"/>
    </xf>
    <xf numFmtId="0" fontId="13" fillId="7" borderId="65" xfId="0" applyFont="1" applyFill="1" applyBorder="1" applyAlignment="1">
      <alignment horizontal="left" vertical="center"/>
    </xf>
    <xf numFmtId="0" fontId="13" fillId="7" borderId="57" xfId="0" applyFont="1" applyFill="1" applyBorder="1" applyAlignment="1">
      <alignment horizontal="left" vertical="center"/>
    </xf>
    <xf numFmtId="0" fontId="6" fillId="7" borderId="66" xfId="0" applyFont="1" applyFill="1" applyBorder="1" applyAlignment="1">
      <alignment horizontal="left" vertical="center"/>
    </xf>
    <xf numFmtId="0" fontId="6" fillId="7" borderId="35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6" fillId="7" borderId="16" xfId="0" applyFont="1" applyFill="1" applyBorder="1" applyAlignment="1">
      <alignment horizontal="left" vertical="center"/>
    </xf>
    <xf numFmtId="0" fontId="13" fillId="0" borderId="6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shrinkToFit="1"/>
    </xf>
    <xf numFmtId="0" fontId="13" fillId="7" borderId="41" xfId="0" applyFont="1" applyFill="1" applyBorder="1" applyAlignment="1">
      <alignment horizontal="left" vertical="center"/>
    </xf>
    <xf numFmtId="0" fontId="13" fillId="7" borderId="10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12" fillId="6" borderId="63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left" vertical="center" shrinkToFit="1"/>
    </xf>
    <xf numFmtId="0" fontId="13" fillId="6" borderId="55" xfId="0" applyFont="1" applyFill="1" applyBorder="1" applyAlignment="1">
      <alignment horizontal="left" vertical="center" shrinkToFit="1"/>
    </xf>
    <xf numFmtId="0" fontId="13" fillId="6" borderId="56" xfId="0" applyFont="1" applyFill="1" applyBorder="1" applyAlignment="1">
      <alignment horizontal="left" vertical="center" shrinkToFit="1"/>
    </xf>
    <xf numFmtId="0" fontId="6" fillId="6" borderId="17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 shrinkToFit="1"/>
    </xf>
    <xf numFmtId="0" fontId="13" fillId="6" borderId="0" xfId="0" applyFont="1" applyFill="1" applyAlignment="1">
      <alignment horizontal="left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48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 vertical="center"/>
    </xf>
    <xf numFmtId="0" fontId="13" fillId="6" borderId="48" xfId="0" applyFont="1" applyFill="1" applyBorder="1" applyAlignment="1">
      <alignment horizontal="left" vertical="center" shrinkToFit="1"/>
    </xf>
    <xf numFmtId="0" fontId="13" fillId="6" borderId="49" xfId="0" applyFont="1" applyFill="1" applyBorder="1" applyAlignment="1">
      <alignment horizontal="left" vertical="center" shrinkToFit="1"/>
    </xf>
    <xf numFmtId="0" fontId="13" fillId="6" borderId="7" xfId="0" applyFont="1" applyFill="1" applyBorder="1" applyAlignment="1">
      <alignment horizontal="left" vertical="center" shrinkToFit="1"/>
    </xf>
    <xf numFmtId="0" fontId="13" fillId="6" borderId="51" xfId="0" applyFont="1" applyFill="1" applyBorder="1" applyAlignment="1">
      <alignment horizontal="left" vertical="center" shrinkToFit="1"/>
    </xf>
    <xf numFmtId="0" fontId="6" fillId="7" borderId="78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textRotation="255"/>
    </xf>
    <xf numFmtId="0" fontId="6" fillId="7" borderId="10" xfId="0" applyFont="1" applyFill="1" applyBorder="1" applyAlignment="1">
      <alignment horizontal="center" vertical="center" textRotation="255"/>
    </xf>
    <xf numFmtId="0" fontId="6" fillId="7" borderId="13" xfId="0" applyFont="1" applyFill="1" applyBorder="1" applyAlignment="1">
      <alignment horizontal="center" vertical="center" textRotation="255"/>
    </xf>
    <xf numFmtId="0" fontId="6" fillId="7" borderId="17" xfId="0" applyFont="1" applyFill="1" applyBorder="1" applyAlignment="1">
      <alignment horizontal="center" vertical="center" textRotation="255"/>
    </xf>
    <xf numFmtId="0" fontId="6" fillId="7" borderId="0" xfId="0" applyFont="1" applyFill="1" applyBorder="1" applyAlignment="1">
      <alignment horizontal="center" vertical="center" textRotation="255"/>
    </xf>
    <xf numFmtId="0" fontId="6" fillId="7" borderId="18" xfId="0" applyFont="1" applyFill="1" applyBorder="1" applyAlignment="1">
      <alignment horizontal="center" vertical="center" textRotation="255"/>
    </xf>
    <xf numFmtId="0" fontId="6" fillId="7" borderId="14" xfId="0" applyFont="1" applyFill="1" applyBorder="1" applyAlignment="1">
      <alignment horizontal="center" vertical="center" textRotation="255"/>
    </xf>
    <xf numFmtId="0" fontId="6" fillId="7" borderId="15" xfId="0" applyFont="1" applyFill="1" applyBorder="1" applyAlignment="1">
      <alignment horizontal="center" vertical="center" textRotation="255"/>
    </xf>
    <xf numFmtId="0" fontId="6" fillId="7" borderId="16" xfId="0" applyFont="1" applyFill="1" applyBorder="1" applyAlignment="1">
      <alignment horizontal="center" vertical="center" textRotation="255"/>
    </xf>
    <xf numFmtId="0" fontId="6" fillId="6" borderId="8" xfId="0" applyFont="1" applyFill="1" applyBorder="1" applyAlignment="1">
      <alignment horizontal="left" vertical="center" shrinkToFit="1"/>
    </xf>
    <xf numFmtId="0" fontId="6" fillId="6" borderId="9" xfId="0" applyFont="1" applyFill="1" applyBorder="1" applyAlignment="1">
      <alignment horizontal="left" vertical="center" shrinkToFit="1"/>
    </xf>
    <xf numFmtId="0" fontId="6" fillId="6" borderId="43" xfId="0" applyFont="1" applyFill="1" applyBorder="1" applyAlignment="1">
      <alignment horizontal="left" vertical="center" shrinkToFit="1"/>
    </xf>
    <xf numFmtId="0" fontId="6" fillId="6" borderId="8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left" vertical="center" shrinkToFit="1"/>
    </xf>
    <xf numFmtId="0" fontId="13" fillId="6" borderId="43" xfId="0" applyFont="1" applyFill="1" applyBorder="1" applyAlignment="1">
      <alignment horizontal="left" vertical="center" shrinkToFi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6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left" vertical="center" shrinkToFit="1"/>
    </xf>
    <xf numFmtId="0" fontId="6" fillId="7" borderId="65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 vertical="center"/>
    </xf>
    <xf numFmtId="0" fontId="6" fillId="6" borderId="67" xfId="0" applyFont="1" applyFill="1" applyBorder="1" applyAlignment="1">
      <alignment horizontal="left" vertical="center"/>
    </xf>
    <xf numFmtId="0" fontId="6" fillId="6" borderId="57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left" vertical="center"/>
    </xf>
    <xf numFmtId="0" fontId="6" fillId="7" borderId="87" xfId="0" applyFont="1" applyFill="1" applyBorder="1" applyAlignment="1">
      <alignment horizontal="center" vertical="center"/>
    </xf>
    <xf numFmtId="176" fontId="13" fillId="6" borderId="0" xfId="0" applyNumberFormat="1" applyFont="1" applyFill="1" applyAlignment="1">
      <alignment horizontal="distributed" vertical="center"/>
    </xf>
    <xf numFmtId="176" fontId="13" fillId="6" borderId="0" xfId="0" applyNumberFormat="1" applyFont="1" applyFill="1" applyAlignment="1">
      <alignment horizontal="left" vertical="center"/>
    </xf>
    <xf numFmtId="176" fontId="6" fillId="6" borderId="0" xfId="0" applyNumberFormat="1" applyFont="1" applyFill="1" applyAlignment="1">
      <alignment horizontal="left" vertical="center"/>
    </xf>
    <xf numFmtId="0" fontId="13" fillId="7" borderId="41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56" fontId="13" fillId="6" borderId="63" xfId="0" applyNumberFormat="1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/>
    </xf>
    <xf numFmtId="179" fontId="6" fillId="6" borderId="14" xfId="0" applyNumberFormat="1" applyFont="1" applyFill="1" applyBorder="1" applyAlignment="1">
      <alignment horizontal="center" vertical="center"/>
    </xf>
    <xf numFmtId="179" fontId="6" fillId="6" borderId="15" xfId="0" applyNumberFormat="1" applyFont="1" applyFill="1" applyBorder="1" applyAlignment="1">
      <alignment horizontal="center" vertical="center"/>
    </xf>
    <xf numFmtId="0" fontId="16" fillId="6" borderId="92" xfId="0" applyFont="1" applyFill="1" applyBorder="1" applyAlignment="1">
      <alignment horizontal="right" vertical="center"/>
    </xf>
    <xf numFmtId="0" fontId="16" fillId="6" borderId="88" xfId="0" applyFont="1" applyFill="1" applyBorder="1" applyAlignment="1">
      <alignment horizontal="right" vertical="center"/>
    </xf>
    <xf numFmtId="0" fontId="6" fillId="7" borderId="23" xfId="0" applyFont="1" applyFill="1" applyBorder="1" applyAlignment="1">
      <alignment horizontal="left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6" fillId="7" borderId="18" xfId="0" applyFont="1" applyFill="1" applyBorder="1" applyAlignment="1">
      <alignment horizontal="left" vertical="center" shrinkToFit="1"/>
    </xf>
    <xf numFmtId="0" fontId="16" fillId="6" borderId="46" xfId="0" applyFont="1" applyFill="1" applyBorder="1" applyAlignment="1">
      <alignment horizontal="right" vertical="center"/>
    </xf>
    <xf numFmtId="0" fontId="16" fillId="6" borderId="69" xfId="0" applyFont="1" applyFill="1" applyBorder="1" applyAlignment="1">
      <alignment horizontal="right" vertical="center"/>
    </xf>
    <xf numFmtId="0" fontId="16" fillId="6" borderId="89" xfId="0" applyFont="1" applyFill="1" applyBorder="1" applyAlignment="1">
      <alignment horizontal="right" vertical="center"/>
    </xf>
    <xf numFmtId="0" fontId="16" fillId="6" borderId="90" xfId="0" applyFont="1" applyFill="1" applyBorder="1" applyAlignment="1">
      <alignment horizontal="right" vertical="center"/>
    </xf>
    <xf numFmtId="0" fontId="16" fillId="6" borderId="88" xfId="0" applyFont="1" applyFill="1" applyBorder="1" applyAlignment="1">
      <alignment horizontal="right" vertical="center" shrinkToFit="1"/>
    </xf>
    <xf numFmtId="0" fontId="16" fillId="6" borderId="89" xfId="0" applyFont="1" applyFill="1" applyBorder="1" applyAlignment="1">
      <alignment horizontal="right" vertical="center" shrinkToFit="1"/>
    </xf>
    <xf numFmtId="0" fontId="16" fillId="6" borderId="90" xfId="0" applyFont="1" applyFill="1" applyBorder="1" applyAlignment="1">
      <alignment horizontal="right" vertical="center" shrinkToFi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center" vertical="center"/>
    </xf>
    <xf numFmtId="0" fontId="13" fillId="7" borderId="41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0" fontId="13" fillId="7" borderId="35" xfId="0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10" fillId="6" borderId="92" xfId="0" applyFont="1" applyFill="1" applyBorder="1" applyAlignment="1">
      <alignment horizontal="left" vertical="center"/>
    </xf>
    <xf numFmtId="0" fontId="10" fillId="6" borderId="88" xfId="0" applyFont="1" applyFill="1" applyBorder="1" applyAlignment="1">
      <alignment horizontal="left" vertical="center"/>
    </xf>
    <xf numFmtId="0" fontId="10" fillId="6" borderId="91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9" fontId="6" fillId="6" borderId="91" xfId="0" applyNumberFormat="1" applyFont="1" applyFill="1" applyBorder="1" applyAlignment="1">
      <alignment horizontal="center" vertical="center"/>
    </xf>
    <xf numFmtId="179" fontId="6" fillId="6" borderId="92" xfId="0" applyNumberFormat="1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/>
    </xf>
    <xf numFmtId="0" fontId="13" fillId="7" borderId="35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right" vertical="center"/>
    </xf>
    <xf numFmtId="0" fontId="16" fillId="6" borderId="61" xfId="0" applyFont="1" applyFill="1" applyBorder="1" applyAlignment="1">
      <alignment horizontal="right" vertical="center"/>
    </xf>
    <xf numFmtId="0" fontId="13" fillId="6" borderId="12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5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13" fillId="6" borderId="60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13" fillId="7" borderId="51" xfId="0" applyFont="1" applyFill="1" applyBorder="1" applyAlignment="1">
      <alignment horizontal="center" vertical="center"/>
    </xf>
    <xf numFmtId="0" fontId="10" fillId="6" borderId="79" xfId="0" applyFont="1" applyFill="1" applyBorder="1" applyAlignment="1">
      <alignment horizontal="left" vertical="center"/>
    </xf>
    <xf numFmtId="0" fontId="10" fillId="6" borderId="46" xfId="0" applyFont="1" applyFill="1" applyBorder="1" applyAlignment="1">
      <alignment horizontal="left" vertical="center"/>
    </xf>
    <xf numFmtId="0" fontId="10" fillId="6" borderId="80" xfId="0" applyFont="1" applyFill="1" applyBorder="1" applyAlignment="1">
      <alignment horizontal="left" vertical="center"/>
    </xf>
    <xf numFmtId="0" fontId="6" fillId="6" borderId="7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/>
    </xf>
    <xf numFmtId="0" fontId="6" fillId="6" borderId="8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91" xfId="0" applyFont="1" applyFill="1" applyBorder="1" applyAlignment="1">
      <alignment horizontal="center" vertical="center"/>
    </xf>
    <xf numFmtId="0" fontId="6" fillId="6" borderId="92" xfId="0" applyFont="1" applyFill="1" applyBorder="1" applyAlignment="1">
      <alignment horizontal="center" vertical="center"/>
    </xf>
    <xf numFmtId="180" fontId="6" fillId="6" borderId="9" xfId="0" applyNumberFormat="1" applyFont="1" applyFill="1" applyBorder="1" applyAlignment="1">
      <alignment horizontal="center" vertical="center"/>
    </xf>
    <xf numFmtId="0" fontId="6" fillId="6" borderId="98" xfId="0" applyFont="1" applyFill="1" applyBorder="1" applyAlignment="1">
      <alignment horizontal="center" vertical="center"/>
    </xf>
    <xf numFmtId="0" fontId="6" fillId="6" borderId="99" xfId="0" applyFont="1" applyFill="1" applyBorder="1" applyAlignment="1">
      <alignment horizontal="center" vertical="center"/>
    </xf>
    <xf numFmtId="2" fontId="6" fillId="6" borderId="91" xfId="0" applyNumberFormat="1" applyFont="1" applyFill="1" applyBorder="1" applyAlignment="1">
      <alignment horizontal="center" vertical="center"/>
    </xf>
    <xf numFmtId="2" fontId="6" fillId="6" borderId="92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 shrinkToFit="1"/>
    </xf>
    <xf numFmtId="0" fontId="16" fillId="6" borderId="80" xfId="0" applyFont="1" applyFill="1" applyBorder="1" applyAlignment="1">
      <alignment horizontal="right" vertical="center"/>
    </xf>
    <xf numFmtId="0" fontId="16" fillId="6" borderId="15" xfId="0" applyFont="1" applyFill="1" applyBorder="1" applyAlignment="1">
      <alignment horizontal="right" vertical="center"/>
    </xf>
  </cellXfs>
  <cellStyles count="1">
    <cellStyle name="標準" xfId="0" builtinId="0"/>
  </cellStyles>
  <dxfs count="6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20651875362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25</xdr:row>
      <xdr:rowOff>104775</xdr:rowOff>
    </xdr:from>
    <xdr:to>
      <xdr:col>23</xdr:col>
      <xdr:colOff>66675</xdr:colOff>
      <xdr:row>26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82"/>
  <sheetViews>
    <sheetView tabSelected="1"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" sqref="D1"/>
    </sheetView>
  </sheetViews>
  <sheetFormatPr defaultColWidth="9" defaultRowHeight="13.5" x14ac:dyDescent="0.15"/>
  <cols>
    <col min="1" max="1" width="4.5" style="18" customWidth="1"/>
    <col min="2" max="2" width="23.625" style="19" customWidth="1"/>
    <col min="3" max="3" width="23.625" style="20" customWidth="1"/>
    <col min="4" max="4" width="23.625" style="270" customWidth="1"/>
    <col min="5" max="5" width="8.5" style="47" bestFit="1" customWidth="1"/>
    <col min="6" max="6" width="30.625" style="48" customWidth="1"/>
    <col min="7" max="16384" width="9" style="3"/>
  </cols>
  <sheetData>
    <row r="1" spans="1:7" x14ac:dyDescent="0.15">
      <c r="A1" s="134" t="s">
        <v>4</v>
      </c>
      <c r="B1" s="111" t="s">
        <v>2</v>
      </c>
      <c r="C1" s="131" t="s">
        <v>3</v>
      </c>
      <c r="D1" s="87" t="s">
        <v>0</v>
      </c>
      <c r="E1" s="89" t="s">
        <v>85</v>
      </c>
      <c r="F1" s="90" t="s">
        <v>1</v>
      </c>
    </row>
    <row r="2" spans="1:7" x14ac:dyDescent="0.15">
      <c r="A2" s="126">
        <v>1</v>
      </c>
      <c r="B2" s="132" t="s">
        <v>277</v>
      </c>
      <c r="C2" s="88" t="s">
        <v>277</v>
      </c>
      <c r="D2" s="241"/>
      <c r="E2" s="133" t="s">
        <v>87</v>
      </c>
      <c r="F2" s="106" t="s">
        <v>110</v>
      </c>
    </row>
    <row r="3" spans="1:7" x14ac:dyDescent="0.15">
      <c r="A3" s="127">
        <v>2</v>
      </c>
      <c r="B3" s="275" t="s">
        <v>52</v>
      </c>
      <c r="C3" s="14" t="s">
        <v>5</v>
      </c>
      <c r="D3" s="72"/>
      <c r="E3" s="5" t="s">
        <v>87</v>
      </c>
      <c r="F3" s="110"/>
    </row>
    <row r="4" spans="1:7" x14ac:dyDescent="0.15">
      <c r="A4" s="123">
        <v>3</v>
      </c>
      <c r="B4" s="275"/>
      <c r="C4" s="14" t="s">
        <v>203</v>
      </c>
      <c r="D4" s="72"/>
      <c r="E4" s="5" t="s">
        <v>87</v>
      </c>
      <c r="F4" s="91"/>
    </row>
    <row r="5" spans="1:7" x14ac:dyDescent="0.15">
      <c r="A5" s="123">
        <v>4</v>
      </c>
      <c r="B5" s="275"/>
      <c r="C5" s="4" t="s">
        <v>204</v>
      </c>
      <c r="D5" s="71"/>
      <c r="E5" s="6" t="s">
        <v>87</v>
      </c>
      <c r="F5" s="91"/>
    </row>
    <row r="6" spans="1:7" x14ac:dyDescent="0.15">
      <c r="A6" s="123">
        <v>5</v>
      </c>
      <c r="B6" s="275"/>
      <c r="C6" s="4" t="s">
        <v>278</v>
      </c>
      <c r="D6" s="71"/>
      <c r="E6" s="6" t="s">
        <v>87</v>
      </c>
      <c r="F6" s="91"/>
    </row>
    <row r="7" spans="1:7" x14ac:dyDescent="0.15">
      <c r="A7" s="123">
        <v>6</v>
      </c>
      <c r="B7" s="275"/>
      <c r="C7" s="4" t="s">
        <v>279</v>
      </c>
      <c r="D7" s="71"/>
      <c r="E7" s="6" t="s">
        <v>87</v>
      </c>
      <c r="F7" s="91"/>
    </row>
    <row r="8" spans="1:7" x14ac:dyDescent="0.15">
      <c r="A8" s="123">
        <v>7</v>
      </c>
      <c r="B8" s="275"/>
      <c r="C8" s="4" t="s">
        <v>479</v>
      </c>
      <c r="D8" s="71"/>
      <c r="E8" s="6" t="s">
        <v>87</v>
      </c>
      <c r="F8" s="91" t="s">
        <v>480</v>
      </c>
    </row>
    <row r="9" spans="1:7" x14ac:dyDescent="0.15">
      <c r="A9" s="123">
        <v>8</v>
      </c>
      <c r="B9" s="275"/>
      <c r="C9" s="4" t="s">
        <v>280</v>
      </c>
      <c r="D9" s="72"/>
      <c r="E9" s="6" t="s">
        <v>87</v>
      </c>
      <c r="F9" s="281" t="s">
        <v>88</v>
      </c>
    </row>
    <row r="10" spans="1:7" x14ac:dyDescent="0.15">
      <c r="A10" s="125">
        <v>9</v>
      </c>
      <c r="B10" s="274"/>
      <c r="C10" s="10" t="s">
        <v>281</v>
      </c>
      <c r="D10" s="70"/>
      <c r="E10" s="7" t="s">
        <v>87</v>
      </c>
      <c r="F10" s="281"/>
      <c r="G10" s="86"/>
    </row>
    <row r="11" spans="1:7" x14ac:dyDescent="0.15">
      <c r="A11" s="123">
        <v>10</v>
      </c>
      <c r="B11" s="275" t="s">
        <v>386</v>
      </c>
      <c r="C11" s="4" t="s">
        <v>524</v>
      </c>
      <c r="D11" s="71"/>
      <c r="E11" s="6" t="s">
        <v>72</v>
      </c>
      <c r="F11" s="92"/>
      <c r="G11" s="74"/>
    </row>
    <row r="12" spans="1:7" ht="24" x14ac:dyDescent="0.15">
      <c r="A12" s="123">
        <v>11</v>
      </c>
      <c r="B12" s="275"/>
      <c r="C12" s="14" t="s">
        <v>525</v>
      </c>
      <c r="D12" s="71"/>
      <c r="E12" s="6" t="s">
        <v>72</v>
      </c>
      <c r="F12" s="110"/>
      <c r="G12" s="26"/>
    </row>
    <row r="13" spans="1:7" ht="24" x14ac:dyDescent="0.15">
      <c r="A13" s="123">
        <v>12</v>
      </c>
      <c r="B13" s="113"/>
      <c r="C13" s="4" t="s">
        <v>526</v>
      </c>
      <c r="D13" s="71"/>
      <c r="E13" s="6" t="s">
        <v>72</v>
      </c>
      <c r="F13" s="93"/>
    </row>
    <row r="14" spans="1:7" x14ac:dyDescent="0.15">
      <c r="A14" s="125">
        <v>13</v>
      </c>
      <c r="B14" s="114"/>
      <c r="C14" s="10" t="s">
        <v>527</v>
      </c>
      <c r="D14" s="70"/>
      <c r="E14" s="7" t="s">
        <v>87</v>
      </c>
      <c r="F14" s="94" t="s">
        <v>481</v>
      </c>
    </row>
    <row r="15" spans="1:7" x14ac:dyDescent="0.15">
      <c r="A15" s="123">
        <v>14</v>
      </c>
      <c r="B15" s="273" t="s">
        <v>282</v>
      </c>
      <c r="C15" s="4" t="s">
        <v>54</v>
      </c>
      <c r="D15" s="72"/>
      <c r="E15" s="6" t="s">
        <v>72</v>
      </c>
      <c r="F15" s="91"/>
    </row>
    <row r="16" spans="1:7" x14ac:dyDescent="0.15">
      <c r="A16" s="123">
        <v>15</v>
      </c>
      <c r="B16" s="275"/>
      <c r="C16" s="4" t="s">
        <v>393</v>
      </c>
      <c r="D16" s="71"/>
      <c r="E16" s="6" t="s">
        <v>400</v>
      </c>
      <c r="F16" s="91"/>
    </row>
    <row r="17" spans="1:6" x14ac:dyDescent="0.15">
      <c r="A17" s="123">
        <v>16</v>
      </c>
      <c r="B17" s="275"/>
      <c r="C17" s="4" t="s">
        <v>394</v>
      </c>
      <c r="D17" s="71"/>
      <c r="E17" s="6" t="s">
        <v>87</v>
      </c>
      <c r="F17" s="91"/>
    </row>
    <row r="18" spans="1:6" x14ac:dyDescent="0.15">
      <c r="A18" s="123">
        <v>17</v>
      </c>
      <c r="B18" s="275"/>
      <c r="C18" s="4" t="s">
        <v>387</v>
      </c>
      <c r="D18" s="71"/>
      <c r="E18" s="6" t="s">
        <v>87</v>
      </c>
      <c r="F18" s="91"/>
    </row>
    <row r="19" spans="1:6" x14ac:dyDescent="0.15">
      <c r="A19" s="123">
        <v>18</v>
      </c>
      <c r="B19" s="275"/>
      <c r="C19" s="4" t="s">
        <v>388</v>
      </c>
      <c r="D19" s="71"/>
      <c r="E19" s="6" t="s">
        <v>87</v>
      </c>
      <c r="F19" s="91"/>
    </row>
    <row r="20" spans="1:6" x14ac:dyDescent="0.15">
      <c r="A20" s="123">
        <v>19</v>
      </c>
      <c r="B20" s="275"/>
      <c r="C20" s="4" t="s">
        <v>389</v>
      </c>
      <c r="D20" s="71"/>
      <c r="E20" s="6" t="s">
        <v>87</v>
      </c>
      <c r="F20" s="91"/>
    </row>
    <row r="21" spans="1:6" x14ac:dyDescent="0.15">
      <c r="A21" s="123">
        <v>20</v>
      </c>
      <c r="B21" s="275"/>
      <c r="C21" s="4" t="s">
        <v>390</v>
      </c>
      <c r="D21" s="71"/>
      <c r="E21" s="6" t="s">
        <v>87</v>
      </c>
      <c r="F21" s="91"/>
    </row>
    <row r="22" spans="1:6" x14ac:dyDescent="0.15">
      <c r="A22" s="123">
        <v>21</v>
      </c>
      <c r="B22" s="275"/>
      <c r="C22" s="14" t="s">
        <v>391</v>
      </c>
      <c r="D22" s="81"/>
      <c r="E22" s="6" t="s">
        <v>87</v>
      </c>
      <c r="F22" s="91"/>
    </row>
    <row r="23" spans="1:6" x14ac:dyDescent="0.15">
      <c r="A23" s="126">
        <v>22</v>
      </c>
      <c r="B23" s="115"/>
      <c r="C23" s="13" t="s">
        <v>392</v>
      </c>
      <c r="D23" s="70"/>
      <c r="E23" s="82" t="s">
        <v>87</v>
      </c>
      <c r="F23" s="95"/>
    </row>
    <row r="24" spans="1:6" x14ac:dyDescent="0.15">
      <c r="A24" s="127">
        <v>23</v>
      </c>
      <c r="B24" s="273" t="s">
        <v>283</v>
      </c>
      <c r="C24" s="14" t="s">
        <v>528</v>
      </c>
      <c r="D24" s="72"/>
      <c r="E24" s="9" t="s">
        <v>72</v>
      </c>
      <c r="F24" s="96"/>
    </row>
    <row r="25" spans="1:6" x14ac:dyDescent="0.15">
      <c r="A25" s="123">
        <v>24</v>
      </c>
      <c r="B25" s="275"/>
      <c r="C25" s="4" t="s">
        <v>55</v>
      </c>
      <c r="D25" s="71"/>
      <c r="E25" s="6" t="s">
        <v>483</v>
      </c>
      <c r="F25" s="91" t="s">
        <v>482</v>
      </c>
    </row>
    <row r="26" spans="1:6" x14ac:dyDescent="0.15">
      <c r="A26" s="123">
        <v>25</v>
      </c>
      <c r="B26" s="287"/>
      <c r="C26" s="4" t="s">
        <v>205</v>
      </c>
      <c r="D26" s="71"/>
      <c r="E26" s="5" t="s">
        <v>72</v>
      </c>
      <c r="F26" s="97"/>
    </row>
    <row r="27" spans="1:6" x14ac:dyDescent="0.15">
      <c r="A27" s="123">
        <v>26</v>
      </c>
      <c r="B27" s="286" t="s">
        <v>499</v>
      </c>
      <c r="C27" s="4" t="s">
        <v>7</v>
      </c>
      <c r="D27" s="71"/>
      <c r="E27" s="6" t="s">
        <v>72</v>
      </c>
      <c r="F27" s="285" t="s">
        <v>484</v>
      </c>
    </row>
    <row r="28" spans="1:6" x14ac:dyDescent="0.15">
      <c r="A28" s="123">
        <v>27</v>
      </c>
      <c r="B28" s="275"/>
      <c r="C28" s="4" t="s">
        <v>126</v>
      </c>
      <c r="D28" s="71"/>
      <c r="E28" s="6" t="s">
        <v>72</v>
      </c>
      <c r="F28" s="285"/>
    </row>
    <row r="29" spans="1:6" x14ac:dyDescent="0.15">
      <c r="A29" s="123">
        <v>28</v>
      </c>
      <c r="B29" s="275"/>
      <c r="C29" s="4" t="s">
        <v>284</v>
      </c>
      <c r="D29" s="71"/>
      <c r="E29" s="6" t="s">
        <v>72</v>
      </c>
      <c r="F29" s="285"/>
    </row>
    <row r="30" spans="1:6" x14ac:dyDescent="0.15">
      <c r="A30" s="123">
        <v>29</v>
      </c>
      <c r="B30" s="275"/>
      <c r="C30" s="4" t="s">
        <v>300</v>
      </c>
      <c r="D30" s="71"/>
      <c r="E30" s="6" t="s">
        <v>72</v>
      </c>
      <c r="F30" s="285"/>
    </row>
    <row r="31" spans="1:6" x14ac:dyDescent="0.15">
      <c r="A31" s="123">
        <v>30</v>
      </c>
      <c r="B31" s="275"/>
      <c r="C31" s="4" t="s">
        <v>299</v>
      </c>
      <c r="D31" s="71"/>
      <c r="E31" s="6" t="s">
        <v>72</v>
      </c>
      <c r="F31" s="285"/>
    </row>
    <row r="32" spans="1:6" x14ac:dyDescent="0.15">
      <c r="A32" s="123">
        <v>31</v>
      </c>
      <c r="B32" s="275"/>
      <c r="C32" s="4" t="s">
        <v>301</v>
      </c>
      <c r="D32" s="71"/>
      <c r="E32" s="6" t="s">
        <v>72</v>
      </c>
      <c r="F32" s="285"/>
    </row>
    <row r="33" spans="1:6" x14ac:dyDescent="0.15">
      <c r="A33" s="123">
        <v>32</v>
      </c>
      <c r="B33" s="275"/>
      <c r="C33" s="4" t="s">
        <v>401</v>
      </c>
      <c r="D33" s="71"/>
      <c r="E33" s="6" t="s">
        <v>72</v>
      </c>
      <c r="F33" s="285"/>
    </row>
    <row r="34" spans="1:6" x14ac:dyDescent="0.15">
      <c r="A34" s="123">
        <v>33</v>
      </c>
      <c r="B34" s="275"/>
      <c r="C34" s="4" t="s">
        <v>402</v>
      </c>
      <c r="D34" s="71"/>
      <c r="E34" s="6" t="s">
        <v>72</v>
      </c>
      <c r="F34" s="285"/>
    </row>
    <row r="35" spans="1:6" x14ac:dyDescent="0.15">
      <c r="A35" s="123">
        <v>34</v>
      </c>
      <c r="B35" s="275"/>
      <c r="C35" s="4" t="s">
        <v>92</v>
      </c>
      <c r="D35" s="71"/>
      <c r="E35" s="6" t="s">
        <v>87</v>
      </c>
      <c r="F35" s="285"/>
    </row>
    <row r="36" spans="1:6" x14ac:dyDescent="0.15">
      <c r="A36" s="123">
        <v>35</v>
      </c>
      <c r="B36" s="287"/>
      <c r="C36" s="4" t="s">
        <v>206</v>
      </c>
      <c r="D36" s="71"/>
      <c r="E36" s="6" t="s">
        <v>483</v>
      </c>
      <c r="F36" s="98"/>
    </row>
    <row r="37" spans="1:6" x14ac:dyDescent="0.15">
      <c r="A37" s="126">
        <v>36</v>
      </c>
      <c r="B37" s="116" t="s">
        <v>500</v>
      </c>
      <c r="C37" s="10" t="s">
        <v>403</v>
      </c>
      <c r="D37" s="70"/>
      <c r="E37" s="7" t="s">
        <v>229</v>
      </c>
      <c r="F37" s="99"/>
    </row>
    <row r="38" spans="1:6" x14ac:dyDescent="0.15">
      <c r="A38" s="127">
        <v>37</v>
      </c>
      <c r="B38" s="112" t="s">
        <v>56</v>
      </c>
      <c r="C38" s="14" t="s">
        <v>57</v>
      </c>
      <c r="D38" s="72"/>
      <c r="E38" s="5" t="s">
        <v>86</v>
      </c>
      <c r="F38" s="100" t="s">
        <v>90</v>
      </c>
    </row>
    <row r="39" spans="1:6" x14ac:dyDescent="0.15">
      <c r="A39" s="123">
        <v>38</v>
      </c>
      <c r="B39" s="286" t="s">
        <v>501</v>
      </c>
      <c r="C39" s="4" t="s">
        <v>58</v>
      </c>
      <c r="D39" s="71"/>
      <c r="E39" s="6" t="s">
        <v>87</v>
      </c>
      <c r="F39" s="91"/>
    </row>
    <row r="40" spans="1:6" x14ac:dyDescent="0.15">
      <c r="A40" s="123">
        <v>39</v>
      </c>
      <c r="B40" s="275"/>
      <c r="C40" s="15" t="s">
        <v>6</v>
      </c>
      <c r="D40" s="71"/>
      <c r="E40" s="6" t="s">
        <v>87</v>
      </c>
      <c r="F40" s="91"/>
    </row>
    <row r="41" spans="1:6" x14ac:dyDescent="0.15">
      <c r="A41" s="123">
        <v>40</v>
      </c>
      <c r="B41" s="275"/>
      <c r="C41" s="15" t="s">
        <v>207</v>
      </c>
      <c r="D41" s="242"/>
      <c r="E41" s="6" t="s">
        <v>87</v>
      </c>
      <c r="F41" s="91"/>
    </row>
    <row r="42" spans="1:6" x14ac:dyDescent="0.15">
      <c r="A42" s="123">
        <v>41</v>
      </c>
      <c r="B42" s="275"/>
      <c r="C42" s="15" t="s">
        <v>134</v>
      </c>
      <c r="D42" s="242"/>
      <c r="E42" s="6" t="s">
        <v>87</v>
      </c>
      <c r="F42" s="97"/>
    </row>
    <row r="43" spans="1:6" x14ac:dyDescent="0.15">
      <c r="A43" s="123">
        <v>42</v>
      </c>
      <c r="B43" s="286" t="s">
        <v>502</v>
      </c>
      <c r="C43" s="4" t="s">
        <v>29</v>
      </c>
      <c r="D43" s="71"/>
      <c r="E43" s="6" t="s">
        <v>72</v>
      </c>
      <c r="F43" s="91"/>
    </row>
    <row r="44" spans="1:6" x14ac:dyDescent="0.15">
      <c r="A44" s="123">
        <v>43</v>
      </c>
      <c r="B44" s="275"/>
      <c r="C44" s="4" t="s">
        <v>30</v>
      </c>
      <c r="D44" s="71"/>
      <c r="E44" s="6" t="s">
        <v>72</v>
      </c>
      <c r="F44" s="91"/>
    </row>
    <row r="45" spans="1:6" x14ac:dyDescent="0.15">
      <c r="A45" s="123">
        <v>44</v>
      </c>
      <c r="B45" s="275"/>
      <c r="C45" s="4" t="s">
        <v>31</v>
      </c>
      <c r="D45" s="71"/>
      <c r="E45" s="6" t="s">
        <v>72</v>
      </c>
      <c r="F45" s="91"/>
    </row>
    <row r="46" spans="1:6" x14ac:dyDescent="0.15">
      <c r="A46" s="123">
        <v>45</v>
      </c>
      <c r="B46" s="275"/>
      <c r="C46" s="4" t="s">
        <v>32</v>
      </c>
      <c r="D46" s="71"/>
      <c r="E46" s="6" t="s">
        <v>72</v>
      </c>
      <c r="F46" s="91"/>
    </row>
    <row r="47" spans="1:6" x14ac:dyDescent="0.15">
      <c r="A47" s="123">
        <v>46</v>
      </c>
      <c r="B47" s="275"/>
      <c r="C47" s="4" t="s">
        <v>33</v>
      </c>
      <c r="D47" s="71"/>
      <c r="E47" s="6" t="s">
        <v>72</v>
      </c>
      <c r="F47" s="91"/>
    </row>
    <row r="48" spans="1:6" x14ac:dyDescent="0.15">
      <c r="A48" s="123">
        <v>47</v>
      </c>
      <c r="B48" s="275"/>
      <c r="C48" s="4" t="s">
        <v>34</v>
      </c>
      <c r="D48" s="71"/>
      <c r="E48" s="6" t="s">
        <v>72</v>
      </c>
      <c r="F48" s="91"/>
    </row>
    <row r="49" spans="1:6" x14ac:dyDescent="0.15">
      <c r="A49" s="123">
        <v>48</v>
      </c>
      <c r="B49" s="275"/>
      <c r="C49" s="4" t="s">
        <v>35</v>
      </c>
      <c r="D49" s="71"/>
      <c r="E49" s="6" t="s">
        <v>72</v>
      </c>
      <c r="F49" s="91"/>
    </row>
    <row r="50" spans="1:6" x14ac:dyDescent="0.15">
      <c r="A50" s="123">
        <v>49</v>
      </c>
      <c r="B50" s="275"/>
      <c r="C50" s="4" t="s">
        <v>36</v>
      </c>
      <c r="D50" s="71"/>
      <c r="E50" s="6" t="s">
        <v>72</v>
      </c>
      <c r="F50" s="91"/>
    </row>
    <row r="51" spans="1:6" x14ac:dyDescent="0.15">
      <c r="A51" s="126">
        <v>50</v>
      </c>
      <c r="B51" s="274"/>
      <c r="C51" s="10" t="s">
        <v>53</v>
      </c>
      <c r="D51" s="71"/>
      <c r="E51" s="7" t="s">
        <v>87</v>
      </c>
      <c r="F51" s="99" t="s">
        <v>89</v>
      </c>
    </row>
    <row r="52" spans="1:6" x14ac:dyDescent="0.15">
      <c r="A52" s="127">
        <v>51</v>
      </c>
      <c r="B52" s="275" t="s">
        <v>503</v>
      </c>
      <c r="C52" s="12" t="s">
        <v>60</v>
      </c>
      <c r="D52" s="243"/>
      <c r="E52" s="9" t="s">
        <v>87</v>
      </c>
      <c r="F52" s="281" t="s">
        <v>485</v>
      </c>
    </row>
    <row r="53" spans="1:6" x14ac:dyDescent="0.15">
      <c r="A53" s="123">
        <v>52</v>
      </c>
      <c r="B53" s="275"/>
      <c r="C53" s="4" t="s">
        <v>93</v>
      </c>
      <c r="D53" s="71"/>
      <c r="E53" s="6" t="s">
        <v>87</v>
      </c>
      <c r="F53" s="281"/>
    </row>
    <row r="54" spans="1:6" x14ac:dyDescent="0.15">
      <c r="A54" s="123">
        <v>53</v>
      </c>
      <c r="B54" s="275"/>
      <c r="C54" s="4" t="s">
        <v>94</v>
      </c>
      <c r="D54" s="71"/>
      <c r="E54" s="6" t="s">
        <v>87</v>
      </c>
      <c r="F54" s="281"/>
    </row>
    <row r="55" spans="1:6" x14ac:dyDescent="0.15">
      <c r="A55" s="123">
        <v>54</v>
      </c>
      <c r="B55" s="275"/>
      <c r="C55" s="4" t="s">
        <v>95</v>
      </c>
      <c r="D55" s="71"/>
      <c r="E55" s="6" t="s">
        <v>87</v>
      </c>
      <c r="F55" s="281"/>
    </row>
    <row r="56" spans="1:6" x14ac:dyDescent="0.15">
      <c r="A56" s="123">
        <v>55</v>
      </c>
      <c r="B56" s="275"/>
      <c r="C56" s="4" t="s">
        <v>61</v>
      </c>
      <c r="D56" s="71"/>
      <c r="E56" s="6" t="s">
        <v>87</v>
      </c>
      <c r="F56" s="281"/>
    </row>
    <row r="57" spans="1:6" x14ac:dyDescent="0.15">
      <c r="A57" s="123">
        <v>56</v>
      </c>
      <c r="B57" s="275"/>
      <c r="C57" s="4" t="s">
        <v>96</v>
      </c>
      <c r="D57" s="71"/>
      <c r="E57" s="6" t="s">
        <v>87</v>
      </c>
      <c r="F57" s="281"/>
    </row>
    <row r="58" spans="1:6" x14ac:dyDescent="0.15">
      <c r="A58" s="123">
        <v>57</v>
      </c>
      <c r="B58" s="275"/>
      <c r="C58" s="4" t="s">
        <v>97</v>
      </c>
      <c r="D58" s="71"/>
      <c r="E58" s="6" t="s">
        <v>87</v>
      </c>
      <c r="F58" s="281"/>
    </row>
    <row r="59" spans="1:6" x14ac:dyDescent="0.15">
      <c r="A59" s="123">
        <v>58</v>
      </c>
      <c r="B59" s="275"/>
      <c r="C59" s="4" t="s">
        <v>98</v>
      </c>
      <c r="D59" s="71"/>
      <c r="E59" s="6" t="s">
        <v>87</v>
      </c>
      <c r="F59" s="281"/>
    </row>
    <row r="60" spans="1:6" x14ac:dyDescent="0.15">
      <c r="A60" s="123">
        <v>59</v>
      </c>
      <c r="B60" s="275"/>
      <c r="C60" s="4" t="s">
        <v>99</v>
      </c>
      <c r="D60" s="71"/>
      <c r="E60" s="6" t="s">
        <v>87</v>
      </c>
      <c r="F60" s="281"/>
    </row>
    <row r="61" spans="1:6" x14ac:dyDescent="0.15">
      <c r="A61" s="123">
        <v>60</v>
      </c>
      <c r="B61" s="275"/>
      <c r="C61" s="4" t="s">
        <v>96</v>
      </c>
      <c r="D61" s="71"/>
      <c r="E61" s="6" t="s">
        <v>87</v>
      </c>
      <c r="F61" s="281"/>
    </row>
    <row r="62" spans="1:6" x14ac:dyDescent="0.15">
      <c r="A62" s="123">
        <v>61</v>
      </c>
      <c r="B62" s="275"/>
      <c r="C62" s="4" t="s">
        <v>97</v>
      </c>
      <c r="D62" s="71"/>
      <c r="E62" s="6" t="s">
        <v>87</v>
      </c>
      <c r="F62" s="281"/>
    </row>
    <row r="63" spans="1:6" x14ac:dyDescent="0.15">
      <c r="A63" s="123">
        <v>62</v>
      </c>
      <c r="B63" s="275"/>
      <c r="C63" s="4" t="s">
        <v>98</v>
      </c>
      <c r="D63" s="71"/>
      <c r="E63" s="6" t="s">
        <v>87</v>
      </c>
      <c r="F63" s="281"/>
    </row>
    <row r="64" spans="1:6" x14ac:dyDescent="0.15">
      <c r="A64" s="123">
        <v>63</v>
      </c>
      <c r="B64" s="275"/>
      <c r="C64" s="4" t="s">
        <v>62</v>
      </c>
      <c r="D64" s="71"/>
      <c r="E64" s="6" t="s">
        <v>87</v>
      </c>
      <c r="F64" s="281"/>
    </row>
    <row r="65" spans="1:6" x14ac:dyDescent="0.15">
      <c r="A65" s="123">
        <v>64</v>
      </c>
      <c r="B65" s="275"/>
      <c r="C65" s="4" t="s">
        <v>96</v>
      </c>
      <c r="D65" s="71"/>
      <c r="E65" s="6" t="s">
        <v>87</v>
      </c>
      <c r="F65" s="281"/>
    </row>
    <row r="66" spans="1:6" x14ac:dyDescent="0.15">
      <c r="A66" s="123">
        <v>65</v>
      </c>
      <c r="B66" s="275"/>
      <c r="C66" s="4" t="s">
        <v>97</v>
      </c>
      <c r="D66" s="71"/>
      <c r="E66" s="6" t="s">
        <v>87</v>
      </c>
      <c r="F66" s="281"/>
    </row>
    <row r="67" spans="1:6" x14ac:dyDescent="0.15">
      <c r="A67" s="123">
        <v>66</v>
      </c>
      <c r="B67" s="275"/>
      <c r="C67" s="4" t="s">
        <v>98</v>
      </c>
      <c r="D67" s="71"/>
      <c r="E67" s="6" t="s">
        <v>87</v>
      </c>
      <c r="F67" s="281"/>
    </row>
    <row r="68" spans="1:6" x14ac:dyDescent="0.15">
      <c r="A68" s="123">
        <v>67</v>
      </c>
      <c r="B68" s="275"/>
      <c r="C68" s="4" t="s">
        <v>63</v>
      </c>
      <c r="D68" s="71"/>
      <c r="E68" s="6" t="s">
        <v>87</v>
      </c>
      <c r="F68" s="281"/>
    </row>
    <row r="69" spans="1:6" x14ac:dyDescent="0.15">
      <c r="A69" s="123">
        <v>68</v>
      </c>
      <c r="B69" s="275"/>
      <c r="C69" s="4" t="s">
        <v>100</v>
      </c>
      <c r="D69" s="71"/>
      <c r="E69" s="6" t="s">
        <v>87</v>
      </c>
      <c r="F69" s="281"/>
    </row>
    <row r="70" spans="1:6" x14ac:dyDescent="0.15">
      <c r="A70" s="123">
        <v>69</v>
      </c>
      <c r="B70" s="275"/>
      <c r="C70" s="4" t="s">
        <v>101</v>
      </c>
      <c r="D70" s="71"/>
      <c r="E70" s="6" t="s">
        <v>87</v>
      </c>
      <c r="F70" s="281"/>
    </row>
    <row r="71" spans="1:6" x14ac:dyDescent="0.15">
      <c r="A71" s="123">
        <v>70</v>
      </c>
      <c r="B71" s="275"/>
      <c r="C71" s="4" t="s">
        <v>102</v>
      </c>
      <c r="D71" s="71"/>
      <c r="E71" s="6" t="s">
        <v>87</v>
      </c>
      <c r="F71" s="281"/>
    </row>
    <row r="72" spans="1:6" x14ac:dyDescent="0.15">
      <c r="A72" s="123">
        <v>71</v>
      </c>
      <c r="B72" s="275"/>
      <c r="C72" s="4" t="s">
        <v>103</v>
      </c>
      <c r="D72" s="71"/>
      <c r="E72" s="6" t="s">
        <v>87</v>
      </c>
      <c r="F72" s="281"/>
    </row>
    <row r="73" spans="1:6" x14ac:dyDescent="0.15">
      <c r="A73" s="123">
        <v>72</v>
      </c>
      <c r="B73" s="275"/>
      <c r="C73" s="4" t="s">
        <v>96</v>
      </c>
      <c r="D73" s="71"/>
      <c r="E73" s="6" t="s">
        <v>87</v>
      </c>
      <c r="F73" s="281"/>
    </row>
    <row r="74" spans="1:6" x14ac:dyDescent="0.15">
      <c r="A74" s="123">
        <v>73</v>
      </c>
      <c r="B74" s="275"/>
      <c r="C74" s="4" t="s">
        <v>97</v>
      </c>
      <c r="D74" s="71"/>
      <c r="E74" s="6" t="s">
        <v>87</v>
      </c>
      <c r="F74" s="281"/>
    </row>
    <row r="75" spans="1:6" x14ac:dyDescent="0.15">
      <c r="A75" s="123">
        <v>74</v>
      </c>
      <c r="B75" s="275"/>
      <c r="C75" s="10" t="s">
        <v>98</v>
      </c>
      <c r="D75" s="70"/>
      <c r="E75" s="7" t="s">
        <v>87</v>
      </c>
      <c r="F75" s="294"/>
    </row>
    <row r="76" spans="1:6" x14ac:dyDescent="0.15">
      <c r="A76" s="123">
        <v>75</v>
      </c>
      <c r="B76" s="275"/>
      <c r="C76" s="14" t="s">
        <v>64</v>
      </c>
      <c r="D76" s="244">
        <f>SUM(D52,D56,D60,D64,D68,D72)</f>
        <v>0</v>
      </c>
      <c r="E76" s="279" t="s">
        <v>91</v>
      </c>
      <c r="F76" s="280"/>
    </row>
    <row r="77" spans="1:6" x14ac:dyDescent="0.15">
      <c r="A77" s="123">
        <v>76</v>
      </c>
      <c r="B77" s="275"/>
      <c r="C77" s="4" t="s">
        <v>104</v>
      </c>
      <c r="D77" s="245">
        <f t="shared" ref="D77:D79" si="0">SUM(D53,D57,D61,D65,D69,D73)</f>
        <v>0</v>
      </c>
      <c r="E77" s="279"/>
      <c r="F77" s="280"/>
    </row>
    <row r="78" spans="1:6" x14ac:dyDescent="0.15">
      <c r="A78" s="123">
        <v>77</v>
      </c>
      <c r="B78" s="275"/>
      <c r="C78" s="4" t="s">
        <v>105</v>
      </c>
      <c r="D78" s="245">
        <f t="shared" si="0"/>
        <v>0</v>
      </c>
      <c r="E78" s="279"/>
      <c r="F78" s="280"/>
    </row>
    <row r="79" spans="1:6" x14ac:dyDescent="0.15">
      <c r="A79" s="126">
        <v>78</v>
      </c>
      <c r="B79" s="274"/>
      <c r="C79" s="10" t="s">
        <v>106</v>
      </c>
      <c r="D79" s="246">
        <f t="shared" si="0"/>
        <v>0</v>
      </c>
      <c r="E79" s="288"/>
      <c r="F79" s="289"/>
    </row>
    <row r="80" spans="1:6" x14ac:dyDescent="0.15">
      <c r="A80" s="127">
        <v>79</v>
      </c>
      <c r="B80" s="273" t="s">
        <v>487</v>
      </c>
      <c r="C80" s="12" t="s">
        <v>59</v>
      </c>
      <c r="D80" s="243"/>
      <c r="E80" s="9" t="s">
        <v>86</v>
      </c>
      <c r="F80" s="276" t="s">
        <v>486</v>
      </c>
    </row>
    <row r="81" spans="1:6" x14ac:dyDescent="0.15">
      <c r="A81" s="123">
        <v>80</v>
      </c>
      <c r="B81" s="275"/>
      <c r="C81" s="14" t="s">
        <v>51</v>
      </c>
      <c r="D81" s="72"/>
      <c r="E81" s="46" t="s">
        <v>87</v>
      </c>
      <c r="F81" s="277"/>
    </row>
    <row r="82" spans="1:6" x14ac:dyDescent="0.15">
      <c r="A82" s="123">
        <v>81</v>
      </c>
      <c r="B82" s="275"/>
      <c r="C82" s="14" t="s">
        <v>566</v>
      </c>
      <c r="D82" s="72"/>
      <c r="E82" s="6" t="s">
        <v>87</v>
      </c>
      <c r="F82" s="277"/>
    </row>
    <row r="83" spans="1:6" x14ac:dyDescent="0.15">
      <c r="A83" s="123">
        <v>82</v>
      </c>
      <c r="B83" s="275"/>
      <c r="C83" s="4" t="s">
        <v>208</v>
      </c>
      <c r="D83" s="71"/>
      <c r="E83" s="6" t="s">
        <v>87</v>
      </c>
      <c r="F83" s="277"/>
    </row>
    <row r="84" spans="1:6" x14ac:dyDescent="0.15">
      <c r="A84" s="123">
        <v>83</v>
      </c>
      <c r="B84" s="275"/>
      <c r="C84" s="4" t="s">
        <v>145</v>
      </c>
      <c r="D84" s="71"/>
      <c r="E84" s="6" t="s">
        <v>87</v>
      </c>
      <c r="F84" s="277"/>
    </row>
    <row r="85" spans="1:6" x14ac:dyDescent="0.15">
      <c r="A85" s="126">
        <v>84</v>
      </c>
      <c r="B85" s="274"/>
      <c r="C85" s="10" t="s">
        <v>209</v>
      </c>
      <c r="D85" s="70"/>
      <c r="E85" s="7" t="s">
        <v>86</v>
      </c>
      <c r="F85" s="277"/>
    </row>
    <row r="86" spans="1:6" x14ac:dyDescent="0.15">
      <c r="A86" s="127">
        <v>85</v>
      </c>
      <c r="B86" s="273" t="s">
        <v>488</v>
      </c>
      <c r="C86" s="12" t="s">
        <v>59</v>
      </c>
      <c r="D86" s="243"/>
      <c r="E86" s="9" t="s">
        <v>86</v>
      </c>
      <c r="F86" s="276" t="s">
        <v>486</v>
      </c>
    </row>
    <row r="87" spans="1:6" x14ac:dyDescent="0.15">
      <c r="A87" s="123">
        <v>86</v>
      </c>
      <c r="B87" s="275"/>
      <c r="C87" s="14" t="s">
        <v>51</v>
      </c>
      <c r="D87" s="72"/>
      <c r="E87" s="6" t="s">
        <v>87</v>
      </c>
      <c r="F87" s="277"/>
    </row>
    <row r="88" spans="1:6" x14ac:dyDescent="0.15">
      <c r="A88" s="123">
        <v>87</v>
      </c>
      <c r="B88" s="275"/>
      <c r="C88" s="14" t="s">
        <v>566</v>
      </c>
      <c r="D88" s="72"/>
      <c r="E88" s="5" t="s">
        <v>87</v>
      </c>
      <c r="F88" s="277"/>
    </row>
    <row r="89" spans="1:6" x14ac:dyDescent="0.15">
      <c r="A89" s="123">
        <v>88</v>
      </c>
      <c r="B89" s="275"/>
      <c r="C89" s="4" t="s">
        <v>489</v>
      </c>
      <c r="D89" s="71"/>
      <c r="E89" s="6" t="s">
        <v>87</v>
      </c>
      <c r="F89" s="277"/>
    </row>
    <row r="90" spans="1:6" x14ac:dyDescent="0.15">
      <c r="A90" s="123">
        <v>89</v>
      </c>
      <c r="B90" s="275"/>
      <c r="C90" s="4" t="s">
        <v>145</v>
      </c>
      <c r="D90" s="71"/>
      <c r="E90" s="6" t="s">
        <v>87</v>
      </c>
      <c r="F90" s="277"/>
    </row>
    <row r="91" spans="1:6" x14ac:dyDescent="0.15">
      <c r="A91" s="125">
        <v>90</v>
      </c>
      <c r="B91" s="274"/>
      <c r="C91" s="10" t="s">
        <v>209</v>
      </c>
      <c r="D91" s="70"/>
      <c r="E91" s="7" t="s">
        <v>86</v>
      </c>
      <c r="F91" s="277"/>
    </row>
    <row r="92" spans="1:6" ht="24" x14ac:dyDescent="0.15">
      <c r="A92" s="123">
        <v>91</v>
      </c>
      <c r="B92" s="273" t="s">
        <v>65</v>
      </c>
      <c r="C92" s="61" t="s">
        <v>404</v>
      </c>
      <c r="D92" s="247"/>
      <c r="E92" s="62" t="s">
        <v>87</v>
      </c>
      <c r="F92" s="101" t="s">
        <v>490</v>
      </c>
    </row>
    <row r="93" spans="1:6" x14ac:dyDescent="0.15">
      <c r="A93" s="123">
        <v>92</v>
      </c>
      <c r="B93" s="275"/>
      <c r="C93" s="59" t="s">
        <v>411</v>
      </c>
      <c r="D93" s="72"/>
      <c r="E93" s="5" t="s">
        <v>87</v>
      </c>
      <c r="F93" s="277" t="s">
        <v>491</v>
      </c>
    </row>
    <row r="94" spans="1:6" x14ac:dyDescent="0.15">
      <c r="A94" s="123">
        <v>93</v>
      </c>
      <c r="B94" s="275"/>
      <c r="C94" s="59" t="s">
        <v>405</v>
      </c>
      <c r="D94" s="71"/>
      <c r="E94" s="6" t="s">
        <v>87</v>
      </c>
      <c r="F94" s="277"/>
    </row>
    <row r="95" spans="1:6" x14ac:dyDescent="0.15">
      <c r="A95" s="123">
        <v>94</v>
      </c>
      <c r="B95" s="275"/>
      <c r="C95" s="59" t="s">
        <v>406</v>
      </c>
      <c r="D95" s="71"/>
      <c r="E95" s="6" t="s">
        <v>87</v>
      </c>
      <c r="F95" s="277"/>
    </row>
    <row r="96" spans="1:6" x14ac:dyDescent="0.15">
      <c r="A96" s="123">
        <v>95</v>
      </c>
      <c r="B96" s="275"/>
      <c r="C96" s="63" t="s">
        <v>407</v>
      </c>
      <c r="D96" s="73"/>
      <c r="E96" s="6" t="s">
        <v>87</v>
      </c>
      <c r="F96" s="102"/>
    </row>
    <row r="97" spans="1:6" x14ac:dyDescent="0.15">
      <c r="A97" s="123">
        <v>96</v>
      </c>
      <c r="B97" s="275"/>
      <c r="C97" s="64" t="s">
        <v>418</v>
      </c>
      <c r="D97" s="248">
        <f>SUM(D93:D96)</f>
        <v>0</v>
      </c>
      <c r="E97" s="290" t="s">
        <v>91</v>
      </c>
      <c r="F97" s="291"/>
    </row>
    <row r="98" spans="1:6" x14ac:dyDescent="0.15">
      <c r="A98" s="123">
        <v>97</v>
      </c>
      <c r="B98" s="275"/>
      <c r="C98" s="65" t="s">
        <v>413</v>
      </c>
      <c r="D98" s="249"/>
      <c r="E98" s="5" t="s">
        <v>87</v>
      </c>
      <c r="F98" s="103" t="s">
        <v>412</v>
      </c>
    </row>
    <row r="99" spans="1:6" x14ac:dyDescent="0.15">
      <c r="A99" s="123">
        <v>98</v>
      </c>
      <c r="B99" s="275"/>
      <c r="C99" s="60" t="s">
        <v>419</v>
      </c>
      <c r="D99" s="73"/>
      <c r="E99" s="5" t="s">
        <v>87</v>
      </c>
      <c r="F99" s="104"/>
    </row>
    <row r="100" spans="1:6" x14ac:dyDescent="0.15">
      <c r="A100" s="123">
        <v>99</v>
      </c>
      <c r="B100" s="275"/>
      <c r="C100" s="58" t="s">
        <v>405</v>
      </c>
      <c r="D100" s="71"/>
      <c r="E100" s="6" t="s">
        <v>87</v>
      </c>
      <c r="F100" s="102"/>
    </row>
    <row r="101" spans="1:6" x14ac:dyDescent="0.15">
      <c r="A101" s="123">
        <v>100</v>
      </c>
      <c r="B101" s="275"/>
      <c r="C101" s="58" t="s">
        <v>406</v>
      </c>
      <c r="D101" s="71"/>
      <c r="E101" s="6" t="s">
        <v>87</v>
      </c>
      <c r="F101" s="102"/>
    </row>
    <row r="102" spans="1:6" x14ac:dyDescent="0.15">
      <c r="A102" s="123">
        <v>101</v>
      </c>
      <c r="B102" s="275"/>
      <c r="C102" s="58" t="s">
        <v>407</v>
      </c>
      <c r="D102" s="73"/>
      <c r="E102" s="6" t="s">
        <v>87</v>
      </c>
      <c r="F102" s="102"/>
    </row>
    <row r="103" spans="1:6" x14ac:dyDescent="0.15">
      <c r="A103" s="123">
        <v>102</v>
      </c>
      <c r="B103" s="275"/>
      <c r="C103" s="15" t="s">
        <v>418</v>
      </c>
      <c r="D103" s="248">
        <f>SUM(D99:D102)</f>
        <v>0</v>
      </c>
      <c r="E103" s="290" t="s">
        <v>91</v>
      </c>
      <c r="F103" s="291"/>
    </row>
    <row r="104" spans="1:6" x14ac:dyDescent="0.15">
      <c r="A104" s="123">
        <v>103</v>
      </c>
      <c r="B104" s="275"/>
      <c r="C104" s="57" t="s">
        <v>414</v>
      </c>
      <c r="D104" s="72"/>
      <c r="E104" s="5" t="s">
        <v>87</v>
      </c>
      <c r="F104" s="102"/>
    </row>
    <row r="105" spans="1:6" x14ac:dyDescent="0.15">
      <c r="A105" s="123">
        <v>104</v>
      </c>
      <c r="B105" s="275"/>
      <c r="C105" s="58" t="s">
        <v>415</v>
      </c>
      <c r="D105" s="71"/>
      <c r="E105" s="6" t="s">
        <v>87</v>
      </c>
      <c r="F105" s="102"/>
    </row>
    <row r="106" spans="1:6" x14ac:dyDescent="0.15">
      <c r="A106" s="123">
        <v>105</v>
      </c>
      <c r="B106" s="275"/>
      <c r="C106" s="58" t="s">
        <v>416</v>
      </c>
      <c r="D106" s="71"/>
      <c r="E106" s="6" t="s">
        <v>87</v>
      </c>
      <c r="F106" s="102"/>
    </row>
    <row r="107" spans="1:6" x14ac:dyDescent="0.15">
      <c r="A107" s="123">
        <v>106</v>
      </c>
      <c r="B107" s="275"/>
      <c r="C107" s="58" t="s">
        <v>417</v>
      </c>
      <c r="D107" s="73"/>
      <c r="E107" s="6" t="s">
        <v>87</v>
      </c>
      <c r="F107" s="98"/>
    </row>
    <row r="108" spans="1:6" x14ac:dyDescent="0.15">
      <c r="A108" s="123">
        <v>107</v>
      </c>
      <c r="B108" s="275"/>
      <c r="C108" s="66" t="s">
        <v>420</v>
      </c>
      <c r="D108" s="250">
        <f>SUM(D104:D107)</f>
        <v>0</v>
      </c>
      <c r="E108" s="292" t="s">
        <v>91</v>
      </c>
      <c r="F108" s="293"/>
    </row>
    <row r="109" spans="1:6" x14ac:dyDescent="0.15">
      <c r="A109" s="123">
        <v>108</v>
      </c>
      <c r="B109" s="275"/>
      <c r="C109" s="60" t="s">
        <v>408</v>
      </c>
      <c r="D109" s="251">
        <f>SUM(D93,D99,D104)</f>
        <v>0</v>
      </c>
      <c r="E109" s="279" t="s">
        <v>91</v>
      </c>
      <c r="F109" s="280"/>
    </row>
    <row r="110" spans="1:6" x14ac:dyDescent="0.15">
      <c r="A110" s="123">
        <v>109</v>
      </c>
      <c r="B110" s="275"/>
      <c r="C110" s="58" t="s">
        <v>409</v>
      </c>
      <c r="D110" s="251">
        <f>SUM(D94,D100,D105)</f>
        <v>0</v>
      </c>
      <c r="E110" s="279"/>
      <c r="F110" s="280"/>
    </row>
    <row r="111" spans="1:6" x14ac:dyDescent="0.15">
      <c r="A111" s="123">
        <v>110</v>
      </c>
      <c r="B111" s="275"/>
      <c r="C111" s="58" t="s">
        <v>410</v>
      </c>
      <c r="D111" s="251">
        <f>SUM(D95,D101,D106)</f>
        <v>0</v>
      </c>
      <c r="E111" s="279"/>
      <c r="F111" s="280"/>
    </row>
    <row r="112" spans="1:6" x14ac:dyDescent="0.15">
      <c r="A112" s="123">
        <v>111</v>
      </c>
      <c r="B112" s="275"/>
      <c r="C112" s="58" t="s">
        <v>421</v>
      </c>
      <c r="D112" s="252">
        <f>SUM(D96,D102,D107)</f>
        <v>0</v>
      </c>
      <c r="E112" s="279"/>
      <c r="F112" s="280"/>
    </row>
    <row r="113" spans="1:6" x14ac:dyDescent="0.15">
      <c r="A113" s="126">
        <v>112</v>
      </c>
      <c r="B113" s="275"/>
      <c r="C113" s="64" t="s">
        <v>422</v>
      </c>
      <c r="D113" s="253">
        <f>SUM(D109:D112)</f>
        <v>0</v>
      </c>
      <c r="E113" s="288"/>
      <c r="F113" s="289"/>
    </row>
    <row r="114" spans="1:6" x14ac:dyDescent="0.15">
      <c r="A114" s="127">
        <v>113</v>
      </c>
      <c r="B114" s="117" t="s">
        <v>423</v>
      </c>
      <c r="C114" s="12" t="s">
        <v>312</v>
      </c>
      <c r="D114" s="130"/>
      <c r="E114" s="9" t="s">
        <v>87</v>
      </c>
      <c r="F114" s="102"/>
    </row>
    <row r="115" spans="1:6" x14ac:dyDescent="0.15">
      <c r="A115" s="123">
        <v>114</v>
      </c>
      <c r="B115" s="113"/>
      <c r="C115" s="14" t="s">
        <v>313</v>
      </c>
      <c r="D115" s="72"/>
      <c r="E115" s="5" t="s">
        <v>87</v>
      </c>
      <c r="F115" s="102"/>
    </row>
    <row r="116" spans="1:6" x14ac:dyDescent="0.15">
      <c r="A116" s="123">
        <v>115</v>
      </c>
      <c r="B116" s="113"/>
      <c r="C116" s="4" t="s">
        <v>314</v>
      </c>
      <c r="D116" s="71"/>
      <c r="E116" s="6" t="s">
        <v>87</v>
      </c>
      <c r="F116" s="102"/>
    </row>
    <row r="117" spans="1:6" x14ac:dyDescent="0.15">
      <c r="A117" s="126">
        <v>116</v>
      </c>
      <c r="B117" s="114"/>
      <c r="C117" s="10" t="s">
        <v>315</v>
      </c>
      <c r="D117" s="70"/>
      <c r="E117" s="7" t="s">
        <v>87</v>
      </c>
      <c r="F117" s="94"/>
    </row>
    <row r="118" spans="1:6" x14ac:dyDescent="0.15">
      <c r="A118" s="127">
        <v>117</v>
      </c>
      <c r="B118" s="113" t="s">
        <v>424</v>
      </c>
      <c r="C118" s="14" t="s">
        <v>425</v>
      </c>
      <c r="D118" s="72"/>
      <c r="E118" s="5" t="s">
        <v>87</v>
      </c>
      <c r="F118" s="102"/>
    </row>
    <row r="119" spans="1:6" x14ac:dyDescent="0.15">
      <c r="A119" s="123">
        <v>118</v>
      </c>
      <c r="B119" s="113"/>
      <c r="C119" s="4" t="s">
        <v>319</v>
      </c>
      <c r="D119" s="71"/>
      <c r="E119" s="6" t="s">
        <v>87</v>
      </c>
      <c r="F119" s="102"/>
    </row>
    <row r="120" spans="1:6" x14ac:dyDescent="0.15">
      <c r="A120" s="123">
        <v>119</v>
      </c>
      <c r="B120" s="113"/>
      <c r="C120" s="4" t="s">
        <v>320</v>
      </c>
      <c r="D120" s="71"/>
      <c r="E120" s="6" t="s">
        <v>87</v>
      </c>
      <c r="F120" s="102"/>
    </row>
    <row r="121" spans="1:6" x14ac:dyDescent="0.15">
      <c r="A121" s="123">
        <v>120</v>
      </c>
      <c r="B121" s="113"/>
      <c r="C121" s="4" t="s">
        <v>321</v>
      </c>
      <c r="D121" s="71"/>
      <c r="E121" s="6" t="s">
        <v>87</v>
      </c>
      <c r="F121" s="102"/>
    </row>
    <row r="122" spans="1:6" x14ac:dyDescent="0.15">
      <c r="A122" s="123">
        <v>121</v>
      </c>
      <c r="B122" s="113"/>
      <c r="C122" s="4" t="s">
        <v>322</v>
      </c>
      <c r="D122" s="71"/>
      <c r="E122" s="6" t="s">
        <v>87</v>
      </c>
      <c r="F122" s="102"/>
    </row>
    <row r="123" spans="1:6" x14ac:dyDescent="0.15">
      <c r="A123" s="123">
        <v>122</v>
      </c>
      <c r="B123" s="113"/>
      <c r="C123" s="23" t="s">
        <v>426</v>
      </c>
      <c r="D123" s="254"/>
      <c r="E123" s="6" t="s">
        <v>87</v>
      </c>
      <c r="F123" s="102"/>
    </row>
    <row r="124" spans="1:6" x14ac:dyDescent="0.15">
      <c r="A124" s="126">
        <v>123</v>
      </c>
      <c r="B124" s="114"/>
      <c r="C124" s="10" t="s">
        <v>324</v>
      </c>
      <c r="D124" s="246">
        <f>SUM(D118:D123)</f>
        <v>0</v>
      </c>
      <c r="E124" s="295" t="s">
        <v>91</v>
      </c>
      <c r="F124" s="296"/>
    </row>
    <row r="125" spans="1:6" x14ac:dyDescent="0.15">
      <c r="A125" s="127">
        <v>124</v>
      </c>
      <c r="B125" s="273" t="s">
        <v>504</v>
      </c>
      <c r="C125" s="12" t="s">
        <v>66</v>
      </c>
      <c r="D125" s="243"/>
      <c r="E125" s="9" t="s">
        <v>72</v>
      </c>
      <c r="F125" s="91"/>
    </row>
    <row r="126" spans="1:6" x14ac:dyDescent="0.15">
      <c r="A126" s="125">
        <v>125</v>
      </c>
      <c r="B126" s="274"/>
      <c r="C126" s="10" t="s">
        <v>427</v>
      </c>
      <c r="D126" s="78"/>
      <c r="E126" s="11" t="s">
        <v>87</v>
      </c>
      <c r="F126" s="99" t="s">
        <v>428</v>
      </c>
    </row>
    <row r="127" spans="1:6" x14ac:dyDescent="0.15">
      <c r="A127" s="123">
        <v>126</v>
      </c>
      <c r="B127" s="113" t="s">
        <v>505</v>
      </c>
      <c r="C127" s="12" t="s">
        <v>443</v>
      </c>
      <c r="D127" s="243"/>
      <c r="E127" s="9" t="s">
        <v>87</v>
      </c>
      <c r="F127" s="281" t="s">
        <v>506</v>
      </c>
    </row>
    <row r="128" spans="1:6" x14ac:dyDescent="0.15">
      <c r="A128" s="123">
        <v>127</v>
      </c>
      <c r="B128" s="113"/>
      <c r="C128" s="4" t="s">
        <v>429</v>
      </c>
      <c r="D128" s="71"/>
      <c r="E128" s="6" t="s">
        <v>87</v>
      </c>
      <c r="F128" s="281"/>
    </row>
    <row r="129" spans="1:6" x14ac:dyDescent="0.15">
      <c r="A129" s="123">
        <v>128</v>
      </c>
      <c r="B129" s="113"/>
      <c r="C129" s="14" t="s">
        <v>430</v>
      </c>
      <c r="D129" s="72"/>
      <c r="E129" s="5" t="s">
        <v>87</v>
      </c>
      <c r="F129" s="281"/>
    </row>
    <row r="130" spans="1:6" x14ac:dyDescent="0.15">
      <c r="A130" s="123">
        <v>129</v>
      </c>
      <c r="B130" s="113"/>
      <c r="C130" s="4" t="s">
        <v>429</v>
      </c>
      <c r="D130" s="71"/>
      <c r="E130" s="6" t="s">
        <v>87</v>
      </c>
      <c r="F130" s="281"/>
    </row>
    <row r="131" spans="1:6" x14ac:dyDescent="0.15">
      <c r="A131" s="123">
        <v>130</v>
      </c>
      <c r="B131" s="113"/>
      <c r="C131" s="14" t="s">
        <v>431</v>
      </c>
      <c r="D131" s="72"/>
      <c r="E131" s="5" t="s">
        <v>87</v>
      </c>
      <c r="F131" s="281"/>
    </row>
    <row r="132" spans="1:6" x14ac:dyDescent="0.15">
      <c r="A132" s="123">
        <v>131</v>
      </c>
      <c r="B132" s="113"/>
      <c r="C132" s="4" t="s">
        <v>429</v>
      </c>
      <c r="D132" s="71"/>
      <c r="E132" s="6" t="s">
        <v>87</v>
      </c>
      <c r="F132" s="281"/>
    </row>
    <row r="133" spans="1:6" x14ac:dyDescent="0.15">
      <c r="A133" s="123">
        <v>132</v>
      </c>
      <c r="B133" s="113"/>
      <c r="C133" s="14" t="s">
        <v>432</v>
      </c>
      <c r="D133" s="72"/>
      <c r="E133" s="5" t="s">
        <v>87</v>
      </c>
      <c r="F133" s="281"/>
    </row>
    <row r="134" spans="1:6" x14ac:dyDescent="0.15">
      <c r="A134" s="123">
        <v>133</v>
      </c>
      <c r="B134" s="113"/>
      <c r="C134" s="4" t="s">
        <v>429</v>
      </c>
      <c r="D134" s="71"/>
      <c r="E134" s="6" t="s">
        <v>87</v>
      </c>
      <c r="F134" s="281"/>
    </row>
    <row r="135" spans="1:6" x14ac:dyDescent="0.15">
      <c r="A135" s="123">
        <v>134</v>
      </c>
      <c r="B135" s="113"/>
      <c r="C135" s="14" t="s">
        <v>433</v>
      </c>
      <c r="D135" s="72"/>
      <c r="E135" s="5" t="s">
        <v>87</v>
      </c>
      <c r="F135" s="281"/>
    </row>
    <row r="136" spans="1:6" x14ac:dyDescent="0.15">
      <c r="A136" s="123">
        <v>135</v>
      </c>
      <c r="B136" s="113"/>
      <c r="C136" s="4" t="s">
        <v>429</v>
      </c>
      <c r="D136" s="71"/>
      <c r="E136" s="6" t="s">
        <v>87</v>
      </c>
      <c r="F136" s="281"/>
    </row>
    <row r="137" spans="1:6" x14ac:dyDescent="0.15">
      <c r="A137" s="123">
        <v>136</v>
      </c>
      <c r="B137" s="113"/>
      <c r="C137" s="14" t="s">
        <v>434</v>
      </c>
      <c r="D137" s="72"/>
      <c r="E137" s="5" t="s">
        <v>87</v>
      </c>
      <c r="F137" s="281"/>
    </row>
    <row r="138" spans="1:6" x14ac:dyDescent="0.15">
      <c r="A138" s="123">
        <v>137</v>
      </c>
      <c r="B138" s="113"/>
      <c r="C138" s="4" t="s">
        <v>429</v>
      </c>
      <c r="D138" s="71"/>
      <c r="E138" s="6" t="s">
        <v>87</v>
      </c>
      <c r="F138" s="281"/>
    </row>
    <row r="139" spans="1:6" x14ac:dyDescent="0.15">
      <c r="A139" s="123">
        <v>138</v>
      </c>
      <c r="B139" s="113"/>
      <c r="C139" s="14" t="s">
        <v>435</v>
      </c>
      <c r="D139" s="72"/>
      <c r="E139" s="5" t="s">
        <v>87</v>
      </c>
      <c r="F139" s="281"/>
    </row>
    <row r="140" spans="1:6" x14ac:dyDescent="0.15">
      <c r="A140" s="123">
        <v>139</v>
      </c>
      <c r="B140" s="113"/>
      <c r="C140" s="4" t="s">
        <v>429</v>
      </c>
      <c r="D140" s="71"/>
      <c r="E140" s="6" t="s">
        <v>87</v>
      </c>
      <c r="F140" s="281"/>
    </row>
    <row r="141" spans="1:6" x14ac:dyDescent="0.15">
      <c r="A141" s="123">
        <v>140</v>
      </c>
      <c r="B141" s="113"/>
      <c r="C141" s="14" t="s">
        <v>436</v>
      </c>
      <c r="D141" s="72"/>
      <c r="E141" s="5" t="s">
        <v>87</v>
      </c>
      <c r="F141" s="281"/>
    </row>
    <row r="142" spans="1:6" x14ac:dyDescent="0.15">
      <c r="A142" s="123">
        <v>141</v>
      </c>
      <c r="B142" s="113"/>
      <c r="C142" s="4" t="s">
        <v>429</v>
      </c>
      <c r="D142" s="71"/>
      <c r="E142" s="6" t="s">
        <v>87</v>
      </c>
      <c r="F142" s="281"/>
    </row>
    <row r="143" spans="1:6" x14ac:dyDescent="0.15">
      <c r="A143" s="123">
        <v>142</v>
      </c>
      <c r="B143" s="113"/>
      <c r="C143" s="14" t="s">
        <v>437</v>
      </c>
      <c r="D143" s="72"/>
      <c r="E143" s="5" t="s">
        <v>87</v>
      </c>
      <c r="F143" s="281"/>
    </row>
    <row r="144" spans="1:6" x14ac:dyDescent="0.15">
      <c r="A144" s="123">
        <v>143</v>
      </c>
      <c r="B144" s="113"/>
      <c r="C144" s="4" t="s">
        <v>429</v>
      </c>
      <c r="D144" s="71"/>
      <c r="E144" s="6" t="s">
        <v>87</v>
      </c>
      <c r="F144" s="281"/>
    </row>
    <row r="145" spans="1:6" x14ac:dyDescent="0.15">
      <c r="A145" s="123">
        <v>144</v>
      </c>
      <c r="B145" s="113"/>
      <c r="C145" s="14" t="s">
        <v>438</v>
      </c>
      <c r="D145" s="72"/>
      <c r="E145" s="5" t="s">
        <v>87</v>
      </c>
      <c r="F145" s="281"/>
    </row>
    <row r="146" spans="1:6" x14ac:dyDescent="0.15">
      <c r="A146" s="123">
        <v>145</v>
      </c>
      <c r="B146" s="113"/>
      <c r="C146" s="4" t="s">
        <v>429</v>
      </c>
      <c r="D146" s="71"/>
      <c r="E146" s="6" t="s">
        <v>87</v>
      </c>
      <c r="F146" s="281"/>
    </row>
    <row r="147" spans="1:6" x14ac:dyDescent="0.15">
      <c r="A147" s="123">
        <v>146</v>
      </c>
      <c r="B147" s="113"/>
      <c r="C147" s="14" t="s">
        <v>439</v>
      </c>
      <c r="D147" s="72"/>
      <c r="E147" s="5" t="s">
        <v>87</v>
      </c>
      <c r="F147" s="281"/>
    </row>
    <row r="148" spans="1:6" x14ac:dyDescent="0.15">
      <c r="A148" s="123">
        <v>147</v>
      </c>
      <c r="B148" s="113"/>
      <c r="C148" s="4" t="s">
        <v>429</v>
      </c>
      <c r="D148" s="71"/>
      <c r="E148" s="6" t="s">
        <v>87</v>
      </c>
      <c r="F148" s="281"/>
    </row>
    <row r="149" spans="1:6" x14ac:dyDescent="0.15">
      <c r="A149" s="123">
        <v>148</v>
      </c>
      <c r="B149" s="113"/>
      <c r="C149" s="14" t="s">
        <v>440</v>
      </c>
      <c r="D149" s="72"/>
      <c r="E149" s="5" t="s">
        <v>87</v>
      </c>
      <c r="F149" s="281"/>
    </row>
    <row r="150" spans="1:6" x14ac:dyDescent="0.15">
      <c r="A150" s="123">
        <v>149</v>
      </c>
      <c r="B150" s="113"/>
      <c r="C150" s="4" t="s">
        <v>429</v>
      </c>
      <c r="D150" s="71"/>
      <c r="E150" s="6" t="s">
        <v>87</v>
      </c>
      <c r="F150" s="281"/>
    </row>
    <row r="151" spans="1:6" x14ac:dyDescent="0.15">
      <c r="A151" s="123">
        <v>150</v>
      </c>
      <c r="B151" s="113"/>
      <c r="C151" s="14" t="s">
        <v>441</v>
      </c>
      <c r="D151" s="72"/>
      <c r="E151" s="5" t="s">
        <v>87</v>
      </c>
      <c r="F151" s="105"/>
    </row>
    <row r="152" spans="1:6" x14ac:dyDescent="0.15">
      <c r="A152" s="123">
        <v>151</v>
      </c>
      <c r="B152" s="113"/>
      <c r="C152" s="4" t="s">
        <v>429</v>
      </c>
      <c r="D152" s="71"/>
      <c r="E152" s="6" t="s">
        <v>87</v>
      </c>
      <c r="F152" s="105"/>
    </row>
    <row r="153" spans="1:6" x14ac:dyDescent="0.15">
      <c r="A153" s="123">
        <v>152</v>
      </c>
      <c r="B153" s="113"/>
      <c r="C153" s="14" t="s">
        <v>442</v>
      </c>
      <c r="D153" s="72"/>
      <c r="E153" s="5" t="s">
        <v>87</v>
      </c>
      <c r="F153" s="105"/>
    </row>
    <row r="154" spans="1:6" x14ac:dyDescent="0.15">
      <c r="A154" s="123">
        <v>153</v>
      </c>
      <c r="B154" s="113"/>
      <c r="C154" s="4" t="s">
        <v>429</v>
      </c>
      <c r="D154" s="71"/>
      <c r="E154" s="6" t="s">
        <v>87</v>
      </c>
      <c r="F154" s="105"/>
    </row>
    <row r="155" spans="1:6" x14ac:dyDescent="0.15">
      <c r="A155" s="123">
        <v>154</v>
      </c>
      <c r="B155" s="113"/>
      <c r="C155" s="14" t="s">
        <v>444</v>
      </c>
      <c r="D155" s="244">
        <f>SUM(D127,D129,D131,D133,D135,D137,D139,D141,D143,D145,D147,D149,D151,D153)</f>
        <v>0</v>
      </c>
      <c r="E155" s="279" t="s">
        <v>91</v>
      </c>
      <c r="F155" s="280"/>
    </row>
    <row r="156" spans="1:6" x14ac:dyDescent="0.15">
      <c r="A156" s="126">
        <v>155</v>
      </c>
      <c r="B156" s="113"/>
      <c r="C156" s="23" t="s">
        <v>429</v>
      </c>
      <c r="D156" s="255">
        <f>SUM(D128,D130,D132,D134,D136,D138,D140,D142,D144,D146,D148,D150,D152,D154)</f>
        <v>0</v>
      </c>
      <c r="E156" s="279"/>
      <c r="F156" s="280"/>
    </row>
    <row r="157" spans="1:6" x14ac:dyDescent="0.15">
      <c r="A157" s="128">
        <v>156</v>
      </c>
      <c r="B157" s="118" t="s">
        <v>445</v>
      </c>
      <c r="C157" s="88" t="s">
        <v>449</v>
      </c>
      <c r="D157" s="256"/>
      <c r="E157" s="83" t="s">
        <v>86</v>
      </c>
      <c r="F157" s="106"/>
    </row>
    <row r="158" spans="1:6" x14ac:dyDescent="0.15">
      <c r="A158" s="127">
        <v>157</v>
      </c>
      <c r="B158" s="113" t="s">
        <v>450</v>
      </c>
      <c r="C158" s="14" t="s">
        <v>451</v>
      </c>
      <c r="D158" s="72"/>
      <c r="E158" s="5" t="s">
        <v>86</v>
      </c>
      <c r="F158" s="91"/>
    </row>
    <row r="159" spans="1:6" x14ac:dyDescent="0.15">
      <c r="A159" s="125">
        <v>158</v>
      </c>
      <c r="B159" s="114"/>
      <c r="C159" s="10" t="s">
        <v>452</v>
      </c>
      <c r="D159" s="75"/>
      <c r="E159" s="43" t="s">
        <v>72</v>
      </c>
      <c r="F159" s="107"/>
    </row>
    <row r="160" spans="1:6" x14ac:dyDescent="0.15">
      <c r="A160" s="123">
        <v>159</v>
      </c>
      <c r="B160" s="113" t="s">
        <v>456</v>
      </c>
      <c r="C160" s="14" t="s">
        <v>457</v>
      </c>
      <c r="D160" s="243"/>
      <c r="E160" s="5" t="s">
        <v>86</v>
      </c>
      <c r="F160" s="102"/>
    </row>
    <row r="161" spans="1:6" x14ac:dyDescent="0.15">
      <c r="A161" s="123">
        <v>160</v>
      </c>
      <c r="B161" s="119" t="s">
        <v>459</v>
      </c>
      <c r="C161" s="4" t="s">
        <v>458</v>
      </c>
      <c r="D161" s="71"/>
      <c r="E161" s="6" t="s">
        <v>87</v>
      </c>
      <c r="F161" s="98"/>
    </row>
    <row r="162" spans="1:6" x14ac:dyDescent="0.15">
      <c r="A162" s="123">
        <v>161</v>
      </c>
      <c r="B162" s="120" t="s">
        <v>456</v>
      </c>
      <c r="C162" s="45" t="s">
        <v>461</v>
      </c>
      <c r="D162" s="72"/>
      <c r="E162" s="5" t="s">
        <v>72</v>
      </c>
      <c r="F162" s="102" t="s">
        <v>492</v>
      </c>
    </row>
    <row r="163" spans="1:6" x14ac:dyDescent="0.15">
      <c r="A163" s="123">
        <v>162</v>
      </c>
      <c r="B163" s="113" t="s">
        <v>460</v>
      </c>
      <c r="C163" s="45" t="s">
        <v>462</v>
      </c>
      <c r="D163" s="72"/>
      <c r="E163" s="5" t="s">
        <v>72</v>
      </c>
      <c r="F163" s="102" t="s">
        <v>493</v>
      </c>
    </row>
    <row r="164" spans="1:6" x14ac:dyDescent="0.15">
      <c r="A164" s="123">
        <v>163</v>
      </c>
      <c r="B164" s="113"/>
      <c r="C164" s="45" t="s">
        <v>463</v>
      </c>
      <c r="D164" s="72"/>
      <c r="E164" s="5" t="s">
        <v>72</v>
      </c>
      <c r="F164" s="102"/>
    </row>
    <row r="165" spans="1:6" x14ac:dyDescent="0.15">
      <c r="A165" s="123">
        <v>164</v>
      </c>
      <c r="B165" s="113"/>
      <c r="C165" s="79" t="s">
        <v>464</v>
      </c>
      <c r="D165" s="71"/>
      <c r="E165" s="5" t="s">
        <v>72</v>
      </c>
      <c r="F165" s="102"/>
    </row>
    <row r="166" spans="1:6" x14ac:dyDescent="0.15">
      <c r="A166" s="123">
        <v>165</v>
      </c>
      <c r="B166" s="113"/>
      <c r="C166" s="79" t="s">
        <v>465</v>
      </c>
      <c r="D166" s="72"/>
      <c r="E166" s="5" t="s">
        <v>72</v>
      </c>
      <c r="F166" s="102"/>
    </row>
    <row r="167" spans="1:6" x14ac:dyDescent="0.15">
      <c r="A167" s="123">
        <v>166</v>
      </c>
      <c r="B167" s="113"/>
      <c r="C167" s="79" t="s">
        <v>466</v>
      </c>
      <c r="D167" s="71"/>
      <c r="E167" s="5" t="s">
        <v>72</v>
      </c>
      <c r="F167" s="102"/>
    </row>
    <row r="168" spans="1:6" x14ac:dyDescent="0.15">
      <c r="A168" s="123">
        <v>167</v>
      </c>
      <c r="B168" s="113"/>
      <c r="C168" s="79" t="s">
        <v>467</v>
      </c>
      <c r="D168" s="71"/>
      <c r="E168" s="5" t="s">
        <v>72</v>
      </c>
      <c r="F168" s="102"/>
    </row>
    <row r="169" spans="1:6" x14ac:dyDescent="0.15">
      <c r="A169" s="123">
        <v>168</v>
      </c>
      <c r="B169" s="113"/>
      <c r="C169" s="79" t="s">
        <v>468</v>
      </c>
      <c r="D169" s="71"/>
      <c r="E169" s="5" t="s">
        <v>72</v>
      </c>
      <c r="F169" s="102"/>
    </row>
    <row r="170" spans="1:6" x14ac:dyDescent="0.15">
      <c r="A170" s="126">
        <v>169</v>
      </c>
      <c r="B170" s="114"/>
      <c r="C170" s="80" t="s">
        <v>469</v>
      </c>
      <c r="D170" s="257"/>
      <c r="E170" s="43" t="s">
        <v>87</v>
      </c>
      <c r="F170" s="107"/>
    </row>
    <row r="171" spans="1:6" x14ac:dyDescent="0.15">
      <c r="A171" s="127">
        <v>170</v>
      </c>
      <c r="B171" s="273" t="s">
        <v>342</v>
      </c>
      <c r="C171" s="14" t="s">
        <v>530</v>
      </c>
      <c r="D171" s="72"/>
      <c r="E171" s="5" t="s">
        <v>72</v>
      </c>
      <c r="F171" s="91"/>
    </row>
    <row r="172" spans="1:6" x14ac:dyDescent="0.15">
      <c r="A172" s="123">
        <v>171</v>
      </c>
      <c r="B172" s="275"/>
      <c r="C172" s="4" t="s">
        <v>529</v>
      </c>
      <c r="D172" s="71"/>
      <c r="E172" s="6" t="s">
        <v>87</v>
      </c>
      <c r="F172" s="91" t="s">
        <v>559</v>
      </c>
    </row>
    <row r="173" spans="1:6" x14ac:dyDescent="0.15">
      <c r="A173" s="123">
        <v>172</v>
      </c>
      <c r="B173" s="275"/>
      <c r="C173" s="4" t="s">
        <v>531</v>
      </c>
      <c r="D173" s="71"/>
      <c r="E173" s="6" t="s">
        <v>72</v>
      </c>
      <c r="F173" s="91"/>
    </row>
    <row r="174" spans="1:6" x14ac:dyDescent="0.15">
      <c r="A174" s="123">
        <v>173</v>
      </c>
      <c r="B174" s="275"/>
      <c r="C174" s="4" t="s">
        <v>532</v>
      </c>
      <c r="D174" s="71"/>
      <c r="E174" s="6" t="s">
        <v>72</v>
      </c>
      <c r="F174" s="91"/>
    </row>
    <row r="175" spans="1:6" x14ac:dyDescent="0.15">
      <c r="A175" s="125">
        <v>174</v>
      </c>
      <c r="B175" s="274"/>
      <c r="C175" s="10" t="s">
        <v>533</v>
      </c>
      <c r="D175" s="258"/>
      <c r="E175" s="7" t="s">
        <v>87</v>
      </c>
      <c r="F175" s="95" t="s">
        <v>89</v>
      </c>
    </row>
    <row r="176" spans="1:6" x14ac:dyDescent="0.15">
      <c r="A176" s="123">
        <v>175</v>
      </c>
      <c r="B176" s="273" t="s">
        <v>214</v>
      </c>
      <c r="C176" s="4" t="s">
        <v>215</v>
      </c>
      <c r="D176" s="243"/>
      <c r="E176" s="5" t="s">
        <v>72</v>
      </c>
      <c r="F176" s="102"/>
    </row>
    <row r="177" spans="1:6" x14ac:dyDescent="0.15">
      <c r="A177" s="123">
        <v>176</v>
      </c>
      <c r="B177" s="275"/>
      <c r="C177" s="4" t="s">
        <v>218</v>
      </c>
      <c r="D177" s="71"/>
      <c r="E177" s="6" t="s">
        <v>86</v>
      </c>
      <c r="F177" s="91"/>
    </row>
    <row r="178" spans="1:6" x14ac:dyDescent="0.15">
      <c r="A178" s="123">
        <v>177</v>
      </c>
      <c r="B178" s="275"/>
      <c r="C178" s="4" t="s">
        <v>219</v>
      </c>
      <c r="D178" s="254"/>
      <c r="E178" s="6" t="s">
        <v>86</v>
      </c>
      <c r="F178" s="91"/>
    </row>
    <row r="179" spans="1:6" x14ac:dyDescent="0.15">
      <c r="A179" s="123">
        <v>178</v>
      </c>
      <c r="B179" s="275"/>
      <c r="C179" s="14" t="s">
        <v>231</v>
      </c>
      <c r="D179" s="71"/>
      <c r="E179" s="46" t="s">
        <v>86</v>
      </c>
      <c r="F179" s="91" t="s">
        <v>507</v>
      </c>
    </row>
    <row r="180" spans="1:6" x14ac:dyDescent="0.15">
      <c r="A180" s="123">
        <v>179</v>
      </c>
      <c r="B180" s="275"/>
      <c r="C180" s="13" t="s">
        <v>220</v>
      </c>
      <c r="D180" s="75"/>
      <c r="E180" s="7" t="s">
        <v>483</v>
      </c>
      <c r="F180" s="95"/>
    </row>
    <row r="181" spans="1:6" x14ac:dyDescent="0.15">
      <c r="A181" s="123">
        <v>180</v>
      </c>
      <c r="B181" s="275"/>
      <c r="C181" s="14" t="s">
        <v>232</v>
      </c>
      <c r="D181" s="71"/>
      <c r="E181" s="5" t="s">
        <v>72</v>
      </c>
      <c r="F181" s="102"/>
    </row>
    <row r="182" spans="1:6" x14ac:dyDescent="0.15">
      <c r="A182" s="123">
        <v>181</v>
      </c>
      <c r="B182" s="275"/>
      <c r="C182" s="4" t="s">
        <v>233</v>
      </c>
      <c r="D182" s="71"/>
      <c r="E182" s="6" t="s">
        <v>86</v>
      </c>
      <c r="F182" s="91"/>
    </row>
    <row r="183" spans="1:6" x14ac:dyDescent="0.15">
      <c r="A183" s="123">
        <v>182</v>
      </c>
      <c r="B183" s="275"/>
      <c r="C183" s="4" t="s">
        <v>234</v>
      </c>
      <c r="D183" s="254"/>
      <c r="E183" s="82" t="s">
        <v>86</v>
      </c>
      <c r="F183" s="91"/>
    </row>
    <row r="184" spans="1:6" x14ac:dyDescent="0.15">
      <c r="A184" s="123">
        <v>183</v>
      </c>
      <c r="B184" s="275"/>
      <c r="C184" s="14" t="s">
        <v>231</v>
      </c>
      <c r="D184" s="71"/>
      <c r="E184" s="82" t="s">
        <v>86</v>
      </c>
      <c r="F184" s="91" t="s">
        <v>507</v>
      </c>
    </row>
    <row r="185" spans="1:6" x14ac:dyDescent="0.15">
      <c r="A185" s="126">
        <v>184</v>
      </c>
      <c r="B185" s="274"/>
      <c r="C185" s="13" t="s">
        <v>220</v>
      </c>
      <c r="D185" s="75"/>
      <c r="E185" s="7" t="s">
        <v>483</v>
      </c>
      <c r="F185" s="95"/>
    </row>
    <row r="186" spans="1:6" x14ac:dyDescent="0.15">
      <c r="A186" s="128">
        <v>185</v>
      </c>
      <c r="B186" s="121" t="s">
        <v>470</v>
      </c>
      <c r="C186" s="67" t="s">
        <v>534</v>
      </c>
      <c r="D186" s="243"/>
      <c r="E186" s="83" t="s">
        <v>494</v>
      </c>
      <c r="F186" s="106"/>
    </row>
    <row r="187" spans="1:6" x14ac:dyDescent="0.15">
      <c r="A187" s="129">
        <v>186</v>
      </c>
      <c r="B187" s="113" t="s">
        <v>361</v>
      </c>
      <c r="C187" s="44" t="s">
        <v>473</v>
      </c>
      <c r="D187" s="259"/>
      <c r="E187" s="83" t="s">
        <v>72</v>
      </c>
      <c r="F187" s="106"/>
    </row>
    <row r="188" spans="1:6" x14ac:dyDescent="0.15">
      <c r="A188" s="123">
        <v>187</v>
      </c>
      <c r="B188" s="273" t="s">
        <v>362</v>
      </c>
      <c r="C188" s="12" t="s">
        <v>222</v>
      </c>
      <c r="D188" s="243"/>
      <c r="E188" s="5" t="s">
        <v>86</v>
      </c>
      <c r="F188" s="91"/>
    </row>
    <row r="189" spans="1:6" x14ac:dyDescent="0.15">
      <c r="A189" s="125">
        <v>188</v>
      </c>
      <c r="B189" s="274"/>
      <c r="C189" s="22" t="s">
        <v>224</v>
      </c>
      <c r="D189" s="75"/>
      <c r="E189" s="43" t="s">
        <v>239</v>
      </c>
      <c r="F189" s="99" t="s">
        <v>495</v>
      </c>
    </row>
    <row r="190" spans="1:6" x14ac:dyDescent="0.15">
      <c r="A190" s="123">
        <v>189</v>
      </c>
      <c r="B190" s="117" t="s">
        <v>366</v>
      </c>
      <c r="C190" s="44" t="s">
        <v>307</v>
      </c>
      <c r="D190" s="260"/>
      <c r="E190" s="46" t="s">
        <v>229</v>
      </c>
      <c r="F190" s="91" t="s">
        <v>474</v>
      </c>
    </row>
    <row r="191" spans="1:6" x14ac:dyDescent="0.15">
      <c r="A191" s="123">
        <v>190</v>
      </c>
      <c r="B191" s="113"/>
      <c r="C191" s="8" t="s">
        <v>308</v>
      </c>
      <c r="D191" s="261"/>
      <c r="E191" s="6" t="s">
        <v>229</v>
      </c>
      <c r="F191" s="91"/>
    </row>
    <row r="192" spans="1:6" x14ac:dyDescent="0.15">
      <c r="A192" s="125">
        <v>191</v>
      </c>
      <c r="B192" s="114"/>
      <c r="C192" s="13" t="s">
        <v>309</v>
      </c>
      <c r="D192" s="262"/>
      <c r="E192" s="43" t="s">
        <v>229</v>
      </c>
      <c r="F192" s="99"/>
    </row>
    <row r="193" spans="1:6" x14ac:dyDescent="0.15">
      <c r="A193" s="126">
        <v>192</v>
      </c>
      <c r="B193" s="118" t="s">
        <v>475</v>
      </c>
      <c r="C193" s="68" t="s">
        <v>477</v>
      </c>
      <c r="D193" s="72"/>
      <c r="E193" s="43" t="s">
        <v>483</v>
      </c>
      <c r="F193" s="108" t="s">
        <v>476</v>
      </c>
    </row>
    <row r="194" spans="1:6" x14ac:dyDescent="0.15">
      <c r="A194" s="127">
        <v>193</v>
      </c>
      <c r="B194" s="117" t="s">
        <v>508</v>
      </c>
      <c r="C194" s="12" t="s">
        <v>107</v>
      </c>
      <c r="D194" s="243"/>
      <c r="E194" s="9" t="s">
        <v>483</v>
      </c>
      <c r="F194" s="276" t="s">
        <v>496</v>
      </c>
    </row>
    <row r="195" spans="1:6" x14ac:dyDescent="0.15">
      <c r="A195" s="123">
        <v>194</v>
      </c>
      <c r="B195" s="113"/>
      <c r="C195" s="4" t="s">
        <v>47</v>
      </c>
      <c r="D195" s="71"/>
      <c r="E195" s="6" t="s">
        <v>483</v>
      </c>
      <c r="F195" s="277"/>
    </row>
    <row r="196" spans="1:6" x14ac:dyDescent="0.15">
      <c r="A196" s="123">
        <v>195</v>
      </c>
      <c r="B196" s="113"/>
      <c r="C196" s="4" t="s">
        <v>48</v>
      </c>
      <c r="D196" s="71"/>
      <c r="E196" s="6" t="s">
        <v>483</v>
      </c>
      <c r="F196" s="277"/>
    </row>
    <row r="197" spans="1:6" x14ac:dyDescent="0.15">
      <c r="A197" s="123">
        <v>196</v>
      </c>
      <c r="B197" s="113"/>
      <c r="C197" s="4" t="s">
        <v>108</v>
      </c>
      <c r="D197" s="71"/>
      <c r="E197" s="6" t="s">
        <v>483</v>
      </c>
      <c r="F197" s="277"/>
    </row>
    <row r="198" spans="1:6" x14ac:dyDescent="0.15">
      <c r="A198" s="123">
        <v>197</v>
      </c>
      <c r="B198" s="113"/>
      <c r="C198" s="4" t="s">
        <v>67</v>
      </c>
      <c r="D198" s="263"/>
      <c r="E198" s="6" t="s">
        <v>483</v>
      </c>
      <c r="F198" s="277"/>
    </row>
    <row r="199" spans="1:6" x14ac:dyDescent="0.15">
      <c r="A199" s="123">
        <v>198</v>
      </c>
      <c r="B199" s="113"/>
      <c r="C199" s="4" t="s">
        <v>111</v>
      </c>
      <c r="D199" s="71"/>
      <c r="E199" s="6" t="s">
        <v>483</v>
      </c>
      <c r="F199" s="277"/>
    </row>
    <row r="200" spans="1:6" x14ac:dyDescent="0.15">
      <c r="A200" s="123">
        <v>199</v>
      </c>
      <c r="B200" s="113"/>
      <c r="C200" s="4" t="s">
        <v>112</v>
      </c>
      <c r="D200" s="264"/>
      <c r="E200" s="6" t="s">
        <v>483</v>
      </c>
      <c r="F200" s="277"/>
    </row>
    <row r="201" spans="1:6" x14ac:dyDescent="0.15">
      <c r="A201" s="123">
        <v>200</v>
      </c>
      <c r="B201" s="113"/>
      <c r="C201" s="4" t="s">
        <v>113</v>
      </c>
      <c r="D201" s="264"/>
      <c r="E201" s="6" t="s">
        <v>483</v>
      </c>
      <c r="F201" s="277"/>
    </row>
    <row r="202" spans="1:6" x14ac:dyDescent="0.15">
      <c r="A202" s="123">
        <v>201</v>
      </c>
      <c r="B202" s="113"/>
      <c r="C202" s="4" t="s">
        <v>109</v>
      </c>
      <c r="D202" s="71"/>
      <c r="E202" s="6" t="s">
        <v>483</v>
      </c>
      <c r="F202" s="277"/>
    </row>
    <row r="203" spans="1:6" x14ac:dyDescent="0.15">
      <c r="A203" s="123">
        <v>202</v>
      </c>
      <c r="B203" s="113"/>
      <c r="C203" s="4" t="s">
        <v>68</v>
      </c>
      <c r="D203" s="263"/>
      <c r="E203" s="6" t="s">
        <v>483</v>
      </c>
      <c r="F203" s="277"/>
    </row>
    <row r="204" spans="1:6" x14ac:dyDescent="0.15">
      <c r="A204" s="123">
        <v>203</v>
      </c>
      <c r="B204" s="113"/>
      <c r="C204" s="10" t="s">
        <v>514</v>
      </c>
      <c r="D204" s="265"/>
      <c r="E204" s="7" t="s">
        <v>483</v>
      </c>
      <c r="F204" s="278"/>
    </row>
    <row r="205" spans="1:6" x14ac:dyDescent="0.15">
      <c r="A205" s="123">
        <v>204</v>
      </c>
      <c r="B205" s="113"/>
      <c r="C205" s="14" t="s">
        <v>69</v>
      </c>
      <c r="D205" s="266" t="e">
        <f>100-D207-D206</f>
        <v>#DIV/0!</v>
      </c>
      <c r="E205" s="84" t="s">
        <v>91</v>
      </c>
      <c r="F205" s="109"/>
    </row>
    <row r="206" spans="1:6" x14ac:dyDescent="0.15">
      <c r="A206" s="123">
        <v>205</v>
      </c>
      <c r="B206" s="113"/>
      <c r="C206" s="4" t="s">
        <v>71</v>
      </c>
      <c r="D206" s="267" t="e">
        <f>D196*9*100/D194</f>
        <v>#DIV/0!</v>
      </c>
      <c r="E206" s="69"/>
      <c r="F206" s="109"/>
    </row>
    <row r="207" spans="1:6" x14ac:dyDescent="0.15">
      <c r="A207" s="126">
        <v>206</v>
      </c>
      <c r="B207" s="113"/>
      <c r="C207" s="4" t="s">
        <v>70</v>
      </c>
      <c r="D207" s="267" t="e">
        <f>D195*4*100/D194</f>
        <v>#DIV/0!</v>
      </c>
      <c r="E207" s="85"/>
      <c r="F207" s="109"/>
    </row>
    <row r="208" spans="1:6" x14ac:dyDescent="0.15">
      <c r="A208" s="127">
        <v>207</v>
      </c>
      <c r="B208" s="273" t="s">
        <v>509</v>
      </c>
      <c r="C208" s="12" t="s">
        <v>46</v>
      </c>
      <c r="D208" s="243"/>
      <c r="E208" s="9" t="s">
        <v>483</v>
      </c>
      <c r="F208" s="276" t="s">
        <v>497</v>
      </c>
    </row>
    <row r="209" spans="1:6" x14ac:dyDescent="0.15">
      <c r="A209" s="123">
        <v>208</v>
      </c>
      <c r="B209" s="275"/>
      <c r="C209" s="4" t="s">
        <v>47</v>
      </c>
      <c r="D209" s="71"/>
      <c r="E209" s="6" t="s">
        <v>483</v>
      </c>
      <c r="F209" s="277"/>
    </row>
    <row r="210" spans="1:6" x14ac:dyDescent="0.15">
      <c r="A210" s="123">
        <v>209</v>
      </c>
      <c r="B210" s="275"/>
      <c r="C210" s="4" t="s">
        <v>48</v>
      </c>
      <c r="D210" s="71"/>
      <c r="E210" s="6" t="s">
        <v>483</v>
      </c>
      <c r="F210" s="277"/>
    </row>
    <row r="211" spans="1:6" x14ac:dyDescent="0.15">
      <c r="A211" s="123">
        <v>210</v>
      </c>
      <c r="B211" s="275"/>
      <c r="C211" s="4" t="s">
        <v>108</v>
      </c>
      <c r="D211" s="71"/>
      <c r="E211" s="6" t="s">
        <v>483</v>
      </c>
      <c r="F211" s="277"/>
    </row>
    <row r="212" spans="1:6" x14ac:dyDescent="0.15">
      <c r="A212" s="123">
        <v>211</v>
      </c>
      <c r="B212" s="275"/>
      <c r="C212" s="4" t="s">
        <v>67</v>
      </c>
      <c r="D212" s="71"/>
      <c r="E212" s="6" t="s">
        <v>483</v>
      </c>
      <c r="F212" s="277"/>
    </row>
    <row r="213" spans="1:6" x14ac:dyDescent="0.15">
      <c r="A213" s="123">
        <v>212</v>
      </c>
      <c r="B213" s="275"/>
      <c r="C213" s="4" t="s">
        <v>111</v>
      </c>
      <c r="D213" s="71"/>
      <c r="E213" s="6" t="s">
        <v>483</v>
      </c>
      <c r="F213" s="277"/>
    </row>
    <row r="214" spans="1:6" x14ac:dyDescent="0.15">
      <c r="A214" s="123">
        <v>213</v>
      </c>
      <c r="B214" s="275"/>
      <c r="C214" s="4" t="s">
        <v>112</v>
      </c>
      <c r="D214" s="71"/>
      <c r="E214" s="6" t="s">
        <v>483</v>
      </c>
      <c r="F214" s="277"/>
    </row>
    <row r="215" spans="1:6" x14ac:dyDescent="0.15">
      <c r="A215" s="123">
        <v>214</v>
      </c>
      <c r="B215" s="275"/>
      <c r="C215" s="4" t="s">
        <v>113</v>
      </c>
      <c r="D215" s="264"/>
      <c r="E215" s="6" t="s">
        <v>483</v>
      </c>
      <c r="F215" s="277"/>
    </row>
    <row r="216" spans="1:6" x14ac:dyDescent="0.15">
      <c r="A216" s="123">
        <v>215</v>
      </c>
      <c r="B216" s="275"/>
      <c r="C216" s="4" t="s">
        <v>109</v>
      </c>
      <c r="D216" s="71"/>
      <c r="E216" s="6" t="s">
        <v>483</v>
      </c>
      <c r="F216" s="277"/>
    </row>
    <row r="217" spans="1:6" x14ac:dyDescent="0.15">
      <c r="A217" s="123">
        <v>216</v>
      </c>
      <c r="B217" s="275"/>
      <c r="C217" s="4" t="s">
        <v>68</v>
      </c>
      <c r="D217" s="71"/>
      <c r="E217" s="6" t="s">
        <v>483</v>
      </c>
      <c r="F217" s="277"/>
    </row>
    <row r="218" spans="1:6" x14ac:dyDescent="0.15">
      <c r="A218" s="123">
        <v>217</v>
      </c>
      <c r="B218" s="275"/>
      <c r="C218" s="10" t="s">
        <v>514</v>
      </c>
      <c r="D218" s="70"/>
      <c r="E218" s="7" t="s">
        <v>483</v>
      </c>
      <c r="F218" s="278"/>
    </row>
    <row r="219" spans="1:6" x14ac:dyDescent="0.15">
      <c r="A219" s="123">
        <v>218</v>
      </c>
      <c r="B219" s="275"/>
      <c r="C219" s="14" t="s">
        <v>69</v>
      </c>
      <c r="D219" s="266" t="e">
        <f>100-D221-D220</f>
        <v>#DIV/0!</v>
      </c>
      <c r="E219" s="279" t="s">
        <v>91</v>
      </c>
      <c r="F219" s="280"/>
    </row>
    <row r="220" spans="1:6" x14ac:dyDescent="0.15">
      <c r="A220" s="123">
        <v>219</v>
      </c>
      <c r="B220" s="275"/>
      <c r="C220" s="23" t="s">
        <v>71</v>
      </c>
      <c r="D220" s="268" t="e">
        <f>D210*9*100/D208</f>
        <v>#DIV/0!</v>
      </c>
      <c r="E220" s="279"/>
      <c r="F220" s="280"/>
    </row>
    <row r="221" spans="1:6" x14ac:dyDescent="0.15">
      <c r="A221" s="125">
        <v>220</v>
      </c>
      <c r="B221" s="275"/>
      <c r="C221" s="4" t="s">
        <v>70</v>
      </c>
      <c r="D221" s="267" t="e">
        <f>D209*4*100/D208</f>
        <v>#DIV/0!</v>
      </c>
      <c r="E221" s="279"/>
      <c r="F221" s="280"/>
    </row>
    <row r="222" spans="1:6" x14ac:dyDescent="0.15">
      <c r="A222" s="123">
        <v>221</v>
      </c>
      <c r="B222" s="122" t="s">
        <v>535</v>
      </c>
      <c r="C222" s="12" t="s">
        <v>536</v>
      </c>
      <c r="D222" s="243"/>
      <c r="E222" s="9" t="s">
        <v>72</v>
      </c>
      <c r="F222" s="276" t="s">
        <v>498</v>
      </c>
    </row>
    <row r="223" spans="1:6" x14ac:dyDescent="0.15">
      <c r="A223" s="123">
        <v>222</v>
      </c>
      <c r="B223" s="275"/>
      <c r="C223" s="4" t="s">
        <v>537</v>
      </c>
      <c r="D223" s="71"/>
      <c r="E223" s="6" t="s">
        <v>72</v>
      </c>
      <c r="F223" s="277"/>
    </row>
    <row r="224" spans="1:6" x14ac:dyDescent="0.15">
      <c r="A224" s="123">
        <v>223</v>
      </c>
      <c r="B224" s="275"/>
      <c r="C224" s="4" t="s">
        <v>538</v>
      </c>
      <c r="D224" s="71"/>
      <c r="E224" s="6" t="s">
        <v>72</v>
      </c>
      <c r="F224" s="91"/>
    </row>
    <row r="225" spans="1:6" x14ac:dyDescent="0.15">
      <c r="A225" s="123">
        <v>224</v>
      </c>
      <c r="B225" s="275"/>
      <c r="C225" s="4" t="s">
        <v>539</v>
      </c>
      <c r="D225" s="71"/>
      <c r="E225" s="6" t="s">
        <v>72</v>
      </c>
      <c r="F225" s="91"/>
    </row>
    <row r="226" spans="1:6" x14ac:dyDescent="0.15">
      <c r="A226" s="123">
        <v>225</v>
      </c>
      <c r="B226" s="275"/>
      <c r="C226" s="4" t="s">
        <v>540</v>
      </c>
      <c r="D226" s="71"/>
      <c r="E226" s="6" t="s">
        <v>72</v>
      </c>
      <c r="F226" s="91"/>
    </row>
    <row r="227" spans="1:6" x14ac:dyDescent="0.15">
      <c r="A227" s="123">
        <v>226</v>
      </c>
      <c r="B227" s="275"/>
      <c r="C227" s="4" t="s">
        <v>541</v>
      </c>
      <c r="D227" s="71"/>
      <c r="E227" s="6" t="s">
        <v>72</v>
      </c>
      <c r="F227" s="91"/>
    </row>
    <row r="228" spans="1:6" x14ac:dyDescent="0.15">
      <c r="A228" s="123">
        <v>227</v>
      </c>
      <c r="B228" s="275"/>
      <c r="C228" s="23" t="s">
        <v>542</v>
      </c>
      <c r="D228" s="71"/>
      <c r="E228" s="6" t="s">
        <v>72</v>
      </c>
      <c r="F228" s="91"/>
    </row>
    <row r="229" spans="1:6" x14ac:dyDescent="0.15">
      <c r="A229" s="125">
        <v>228</v>
      </c>
      <c r="B229" s="274"/>
      <c r="C229" s="10" t="s">
        <v>543</v>
      </c>
      <c r="D229" s="71"/>
      <c r="E229" s="7" t="s">
        <v>87</v>
      </c>
      <c r="F229" s="95" t="s">
        <v>89</v>
      </c>
    </row>
    <row r="230" spans="1:6" x14ac:dyDescent="0.15">
      <c r="A230" s="123">
        <v>229</v>
      </c>
      <c r="B230" s="122" t="s">
        <v>510</v>
      </c>
      <c r="C230" s="12" t="s">
        <v>544</v>
      </c>
      <c r="D230" s="243"/>
      <c r="E230" s="5" t="s">
        <v>72</v>
      </c>
      <c r="F230" s="92"/>
    </row>
    <row r="231" spans="1:6" x14ac:dyDescent="0.15">
      <c r="A231" s="123">
        <v>230</v>
      </c>
      <c r="B231" s="275"/>
      <c r="C231" s="14" t="s">
        <v>545</v>
      </c>
      <c r="D231" s="71"/>
      <c r="E231" s="46" t="s">
        <v>72</v>
      </c>
      <c r="F231" s="91"/>
    </row>
    <row r="232" spans="1:6" x14ac:dyDescent="0.15">
      <c r="A232" s="123">
        <v>231</v>
      </c>
      <c r="B232" s="275"/>
      <c r="C232" s="14" t="s">
        <v>546</v>
      </c>
      <c r="D232" s="71"/>
      <c r="E232" s="6" t="s">
        <v>72</v>
      </c>
      <c r="F232" s="91"/>
    </row>
    <row r="233" spans="1:6" x14ac:dyDescent="0.15">
      <c r="A233" s="123">
        <v>232</v>
      </c>
      <c r="B233" s="275"/>
      <c r="C233" s="4" t="s">
        <v>547</v>
      </c>
      <c r="D233" s="71"/>
      <c r="E233" s="46" t="s">
        <v>72</v>
      </c>
      <c r="F233" s="91"/>
    </row>
    <row r="234" spans="1:6" x14ac:dyDescent="0.15">
      <c r="A234" s="123">
        <v>233</v>
      </c>
      <c r="B234" s="275"/>
      <c r="C234" s="4" t="s">
        <v>548</v>
      </c>
      <c r="D234" s="71"/>
      <c r="E234" s="6" t="s">
        <v>72</v>
      </c>
      <c r="F234" s="91"/>
    </row>
    <row r="235" spans="1:6" x14ac:dyDescent="0.15">
      <c r="A235" s="123">
        <v>234</v>
      </c>
      <c r="B235" s="275"/>
      <c r="C235" s="4" t="s">
        <v>549</v>
      </c>
      <c r="D235" s="71"/>
      <c r="E235" s="6" t="s">
        <v>72</v>
      </c>
      <c r="F235" s="91"/>
    </row>
    <row r="236" spans="1:6" x14ac:dyDescent="0.15">
      <c r="A236" s="123">
        <v>235</v>
      </c>
      <c r="B236" s="275"/>
      <c r="C236" s="21" t="s">
        <v>550</v>
      </c>
      <c r="D236" s="71"/>
      <c r="E236" s="6" t="s">
        <v>72</v>
      </c>
      <c r="F236" s="91"/>
    </row>
    <row r="237" spans="1:6" x14ac:dyDescent="0.15">
      <c r="A237" s="125">
        <v>236</v>
      </c>
      <c r="B237" s="274"/>
      <c r="C237" s="10" t="s">
        <v>543</v>
      </c>
      <c r="D237" s="70"/>
      <c r="E237" s="7" t="s">
        <v>87</v>
      </c>
      <c r="F237" s="99" t="s">
        <v>89</v>
      </c>
    </row>
    <row r="238" spans="1:6" x14ac:dyDescent="0.15">
      <c r="A238" s="123">
        <v>237</v>
      </c>
      <c r="B238" s="273" t="s">
        <v>183</v>
      </c>
      <c r="C238" s="14" t="s">
        <v>551</v>
      </c>
      <c r="D238" s="72"/>
      <c r="E238" s="5" t="s">
        <v>72</v>
      </c>
      <c r="F238" s="92"/>
    </row>
    <row r="239" spans="1:6" x14ac:dyDescent="0.15">
      <c r="A239" s="123">
        <v>238</v>
      </c>
      <c r="B239" s="275"/>
      <c r="C239" s="4" t="s">
        <v>515</v>
      </c>
      <c r="D239" s="71"/>
      <c r="E239" s="6" t="s">
        <v>87</v>
      </c>
      <c r="F239" s="110"/>
    </row>
    <row r="240" spans="1:6" x14ac:dyDescent="0.15">
      <c r="A240" s="123">
        <v>239</v>
      </c>
      <c r="B240" s="275"/>
      <c r="C240" s="4" t="s">
        <v>516</v>
      </c>
      <c r="D240" s="71"/>
      <c r="E240" s="6" t="s">
        <v>87</v>
      </c>
      <c r="F240" s="91"/>
    </row>
    <row r="241" spans="1:6" x14ac:dyDescent="0.15">
      <c r="A241" s="123">
        <v>240</v>
      </c>
      <c r="B241" s="275"/>
      <c r="C241" s="4" t="s">
        <v>517</v>
      </c>
      <c r="D241" s="71"/>
      <c r="E241" s="6" t="s">
        <v>87</v>
      </c>
      <c r="F241" s="91"/>
    </row>
    <row r="242" spans="1:6" x14ac:dyDescent="0.15">
      <c r="A242" s="123">
        <v>241</v>
      </c>
      <c r="B242" s="275"/>
      <c r="C242" s="4" t="s">
        <v>522</v>
      </c>
      <c r="D242" s="71"/>
      <c r="E242" s="6" t="s">
        <v>87</v>
      </c>
      <c r="F242" s="91"/>
    </row>
    <row r="243" spans="1:6" x14ac:dyDescent="0.15">
      <c r="A243" s="123">
        <v>242</v>
      </c>
      <c r="B243" s="275"/>
      <c r="C243" s="4" t="s">
        <v>518</v>
      </c>
      <c r="D243" s="71"/>
      <c r="E243" s="6" t="s">
        <v>87</v>
      </c>
      <c r="F243" s="91"/>
    </row>
    <row r="244" spans="1:6" x14ac:dyDescent="0.15">
      <c r="A244" s="123">
        <v>243</v>
      </c>
      <c r="B244" s="275"/>
      <c r="C244" s="4" t="s">
        <v>519</v>
      </c>
      <c r="D244" s="71"/>
      <c r="E244" s="6" t="s">
        <v>87</v>
      </c>
      <c r="F244" s="91"/>
    </row>
    <row r="245" spans="1:6" x14ac:dyDescent="0.15">
      <c r="A245" s="123">
        <v>244</v>
      </c>
      <c r="B245" s="275"/>
      <c r="C245" s="4" t="s">
        <v>520</v>
      </c>
      <c r="D245" s="71"/>
      <c r="E245" s="6" t="s">
        <v>87</v>
      </c>
      <c r="F245" s="91"/>
    </row>
    <row r="246" spans="1:6" x14ac:dyDescent="0.15">
      <c r="A246" s="123">
        <v>245</v>
      </c>
      <c r="B246" s="275"/>
      <c r="C246" s="4" t="s">
        <v>519</v>
      </c>
      <c r="D246" s="71"/>
      <c r="E246" s="82" t="s">
        <v>87</v>
      </c>
      <c r="F246" s="91"/>
    </row>
    <row r="247" spans="1:6" x14ac:dyDescent="0.15">
      <c r="A247" s="123">
        <v>246</v>
      </c>
      <c r="B247" s="275"/>
      <c r="C247" s="4" t="s">
        <v>521</v>
      </c>
      <c r="D247" s="71"/>
      <c r="E247" s="82" t="s">
        <v>87</v>
      </c>
      <c r="F247" s="91"/>
    </row>
    <row r="248" spans="1:6" x14ac:dyDescent="0.15">
      <c r="A248" s="123">
        <v>247</v>
      </c>
      <c r="B248" s="275"/>
      <c r="C248" s="4" t="s">
        <v>519</v>
      </c>
      <c r="D248" s="71"/>
      <c r="E248" s="82" t="s">
        <v>87</v>
      </c>
      <c r="F248" s="91"/>
    </row>
    <row r="249" spans="1:6" x14ac:dyDescent="0.15">
      <c r="A249" s="126">
        <v>248</v>
      </c>
      <c r="B249" s="274"/>
      <c r="C249" s="10" t="s">
        <v>523</v>
      </c>
      <c r="D249" s="70"/>
      <c r="E249" s="7" t="s">
        <v>87</v>
      </c>
      <c r="F249" s="91"/>
    </row>
    <row r="250" spans="1:6" x14ac:dyDescent="0.15">
      <c r="A250" s="127">
        <v>249</v>
      </c>
      <c r="B250" s="122" t="s">
        <v>511</v>
      </c>
      <c r="C250" s="14" t="s">
        <v>552</v>
      </c>
      <c r="D250" s="72"/>
      <c r="E250" s="5" t="s">
        <v>72</v>
      </c>
      <c r="F250" s="92"/>
    </row>
    <row r="251" spans="1:6" x14ac:dyDescent="0.15">
      <c r="A251" s="123">
        <v>250</v>
      </c>
      <c r="B251" s="275"/>
      <c r="C251" s="4" t="s">
        <v>553</v>
      </c>
      <c r="D251" s="71"/>
      <c r="E251" s="6" t="s">
        <v>72</v>
      </c>
      <c r="F251" s="110"/>
    </row>
    <row r="252" spans="1:6" x14ac:dyDescent="0.15">
      <c r="A252" s="123">
        <v>251</v>
      </c>
      <c r="B252" s="275"/>
      <c r="C252" s="4" t="s">
        <v>554</v>
      </c>
      <c r="D252" s="71"/>
      <c r="E252" s="6" t="s">
        <v>72</v>
      </c>
      <c r="F252" s="91"/>
    </row>
    <row r="253" spans="1:6" x14ac:dyDescent="0.15">
      <c r="A253" s="123">
        <v>252</v>
      </c>
      <c r="B253" s="275"/>
      <c r="C253" s="23" t="s">
        <v>555</v>
      </c>
      <c r="D253" s="71"/>
      <c r="E253" s="6" t="s">
        <v>72</v>
      </c>
      <c r="F253" s="91"/>
    </row>
    <row r="254" spans="1:6" x14ac:dyDescent="0.15">
      <c r="A254" s="126">
        <v>253</v>
      </c>
      <c r="B254" s="274"/>
      <c r="C254" s="10" t="s">
        <v>556</v>
      </c>
      <c r="D254" s="71"/>
      <c r="E254" s="7" t="s">
        <v>87</v>
      </c>
      <c r="F254" s="91" t="s">
        <v>89</v>
      </c>
    </row>
    <row r="255" spans="1:6" x14ac:dyDescent="0.15">
      <c r="A255" s="127">
        <v>254</v>
      </c>
      <c r="B255" s="273" t="s">
        <v>185</v>
      </c>
      <c r="C255" s="12" t="s">
        <v>557</v>
      </c>
      <c r="D255" s="243"/>
      <c r="E255" s="9" t="s">
        <v>72</v>
      </c>
      <c r="F255" s="92"/>
    </row>
    <row r="256" spans="1:6" x14ac:dyDescent="0.15">
      <c r="A256" s="125">
        <v>255</v>
      </c>
      <c r="B256" s="274"/>
      <c r="C256" s="16" t="s">
        <v>558</v>
      </c>
      <c r="D256" s="75"/>
      <c r="E256" s="43" t="s">
        <v>72</v>
      </c>
      <c r="F256" s="91"/>
    </row>
    <row r="257" spans="1:6" x14ac:dyDescent="0.15">
      <c r="A257" s="123">
        <v>256</v>
      </c>
      <c r="B257" s="275" t="s">
        <v>247</v>
      </c>
      <c r="C257" s="14" t="s">
        <v>248</v>
      </c>
      <c r="D257" s="72"/>
      <c r="E257" s="5" t="s">
        <v>72</v>
      </c>
      <c r="F257" s="92"/>
    </row>
    <row r="258" spans="1:6" x14ac:dyDescent="0.15">
      <c r="A258" s="123">
        <v>257</v>
      </c>
      <c r="B258" s="275"/>
      <c r="C258" s="4" t="s">
        <v>249</v>
      </c>
      <c r="D258" s="71"/>
      <c r="E258" s="6" t="s">
        <v>72</v>
      </c>
      <c r="F258" s="91"/>
    </row>
    <row r="259" spans="1:6" x14ac:dyDescent="0.15">
      <c r="A259" s="123">
        <v>258</v>
      </c>
      <c r="B259" s="275"/>
      <c r="C259" s="4" t="s">
        <v>250</v>
      </c>
      <c r="D259" s="71"/>
      <c r="E259" s="6" t="s">
        <v>87</v>
      </c>
      <c r="F259" s="91" t="s">
        <v>513</v>
      </c>
    </row>
    <row r="260" spans="1:6" x14ac:dyDescent="0.15">
      <c r="A260" s="123">
        <v>259</v>
      </c>
      <c r="B260" s="275"/>
      <c r="C260" s="4" t="s">
        <v>251</v>
      </c>
      <c r="D260" s="71"/>
      <c r="E260" s="6" t="s">
        <v>86</v>
      </c>
      <c r="F260" s="91" t="s">
        <v>252</v>
      </c>
    </row>
    <row r="261" spans="1:6" x14ac:dyDescent="0.15">
      <c r="A261" s="123">
        <v>260</v>
      </c>
      <c r="B261" s="275"/>
      <c r="C261" s="14" t="s">
        <v>256</v>
      </c>
      <c r="D261" s="71"/>
      <c r="E261" s="6" t="s">
        <v>72</v>
      </c>
      <c r="F261" s="102"/>
    </row>
    <row r="262" spans="1:6" x14ac:dyDescent="0.15">
      <c r="A262" s="123">
        <v>261</v>
      </c>
      <c r="B262" s="275"/>
      <c r="C262" s="4" t="s">
        <v>257</v>
      </c>
      <c r="D262" s="71"/>
      <c r="E262" s="5" t="s">
        <v>483</v>
      </c>
      <c r="F262" s="285" t="s">
        <v>255</v>
      </c>
    </row>
    <row r="263" spans="1:6" x14ac:dyDescent="0.15">
      <c r="A263" s="123">
        <v>262</v>
      </c>
      <c r="B263" s="275"/>
      <c r="C263" s="4" t="s">
        <v>258</v>
      </c>
      <c r="D263" s="71"/>
      <c r="E263" s="6" t="s">
        <v>483</v>
      </c>
      <c r="F263" s="285"/>
    </row>
    <row r="264" spans="1:6" x14ac:dyDescent="0.15">
      <c r="A264" s="123">
        <v>263</v>
      </c>
      <c r="B264" s="275"/>
      <c r="C264" s="8" t="s">
        <v>259</v>
      </c>
      <c r="D264" s="71"/>
      <c r="E264" s="6" t="s">
        <v>87</v>
      </c>
      <c r="F264" s="91"/>
    </row>
    <row r="265" spans="1:6" x14ac:dyDescent="0.15">
      <c r="A265" s="125">
        <v>264</v>
      </c>
      <c r="B265" s="274"/>
      <c r="C265" s="13" t="s">
        <v>260</v>
      </c>
      <c r="D265" s="70"/>
      <c r="E265" s="7" t="s">
        <v>87</v>
      </c>
      <c r="F265" s="99" t="s">
        <v>89</v>
      </c>
    </row>
    <row r="266" spans="1:6" x14ac:dyDescent="0.15">
      <c r="A266" s="123">
        <v>265</v>
      </c>
      <c r="B266" s="273" t="s">
        <v>261</v>
      </c>
      <c r="C266" s="135" t="s">
        <v>560</v>
      </c>
      <c r="D266" s="72"/>
      <c r="E266" s="5" t="s">
        <v>87</v>
      </c>
      <c r="F266" s="91"/>
    </row>
    <row r="267" spans="1:6" x14ac:dyDescent="0.15">
      <c r="A267" s="123">
        <v>266</v>
      </c>
      <c r="B267" s="275"/>
      <c r="C267" s="136" t="s">
        <v>561</v>
      </c>
      <c r="D267" s="71"/>
      <c r="E267" s="6" t="s">
        <v>87</v>
      </c>
      <c r="F267" s="91"/>
    </row>
    <row r="268" spans="1:6" x14ac:dyDescent="0.15">
      <c r="A268" s="123">
        <v>267</v>
      </c>
      <c r="B268" s="275"/>
      <c r="C268" s="136" t="s">
        <v>562</v>
      </c>
      <c r="D268" s="71"/>
      <c r="E268" s="6" t="s">
        <v>87</v>
      </c>
      <c r="F268" s="91"/>
    </row>
    <row r="269" spans="1:6" x14ac:dyDescent="0.15">
      <c r="A269" s="123">
        <v>268</v>
      </c>
      <c r="B269" s="275"/>
      <c r="C269" s="136" t="s">
        <v>563</v>
      </c>
      <c r="D269" s="71"/>
      <c r="E269" s="6" t="s">
        <v>87</v>
      </c>
      <c r="F269" s="91"/>
    </row>
    <row r="270" spans="1:6" x14ac:dyDescent="0.15">
      <c r="A270" s="123">
        <v>269</v>
      </c>
      <c r="B270" s="275"/>
      <c r="C270" s="136" t="s">
        <v>561</v>
      </c>
      <c r="D270" s="71"/>
      <c r="E270" s="6" t="s">
        <v>87</v>
      </c>
      <c r="F270" s="91"/>
    </row>
    <row r="271" spans="1:6" x14ac:dyDescent="0.15">
      <c r="A271" s="125">
        <v>270</v>
      </c>
      <c r="B271" s="274"/>
      <c r="C271" s="137" t="s">
        <v>562</v>
      </c>
      <c r="D271" s="75"/>
      <c r="E271" s="43" t="s">
        <v>87</v>
      </c>
      <c r="F271" s="91"/>
    </row>
    <row r="272" spans="1:6" ht="24" x14ac:dyDescent="0.15">
      <c r="A272" s="126">
        <v>271</v>
      </c>
      <c r="B272" s="118" t="s">
        <v>264</v>
      </c>
      <c r="C272" s="24" t="s">
        <v>266</v>
      </c>
      <c r="D272" s="76"/>
      <c r="E272" s="7" t="s">
        <v>87</v>
      </c>
      <c r="F272" s="92"/>
    </row>
    <row r="273" spans="1:6" ht="24" x14ac:dyDescent="0.15">
      <c r="A273" s="129">
        <v>272</v>
      </c>
      <c r="B273" s="114" t="s">
        <v>265</v>
      </c>
      <c r="C273" s="22" t="s">
        <v>266</v>
      </c>
      <c r="D273" s="77"/>
      <c r="E273" s="7" t="s">
        <v>87</v>
      </c>
      <c r="F273" s="92"/>
    </row>
    <row r="274" spans="1:6" x14ac:dyDescent="0.15">
      <c r="A274" s="127">
        <v>273</v>
      </c>
      <c r="B274" s="275" t="s">
        <v>267</v>
      </c>
      <c r="C274" s="17" t="s">
        <v>193</v>
      </c>
      <c r="D274" s="72"/>
      <c r="E274" s="5" t="s">
        <v>87</v>
      </c>
      <c r="F274" s="282" t="s">
        <v>512</v>
      </c>
    </row>
    <row r="275" spans="1:6" x14ac:dyDescent="0.15">
      <c r="A275" s="123">
        <v>274</v>
      </c>
      <c r="B275" s="275"/>
      <c r="C275" s="8" t="s">
        <v>50</v>
      </c>
      <c r="D275" s="71"/>
      <c r="E275" s="6" t="s">
        <v>87</v>
      </c>
      <c r="F275" s="283"/>
    </row>
    <row r="276" spans="1:6" x14ac:dyDescent="0.15">
      <c r="A276" s="123">
        <v>275</v>
      </c>
      <c r="B276" s="275"/>
      <c r="C276" s="8" t="s">
        <v>51</v>
      </c>
      <c r="D276" s="71"/>
      <c r="E276" s="6" t="s">
        <v>87</v>
      </c>
      <c r="F276" s="283"/>
    </row>
    <row r="277" spans="1:6" x14ac:dyDescent="0.15">
      <c r="A277" s="124">
        <v>276</v>
      </c>
      <c r="B277" s="274"/>
      <c r="C277" s="13" t="s">
        <v>268</v>
      </c>
      <c r="D277" s="70"/>
      <c r="E277" s="7" t="s">
        <v>87</v>
      </c>
      <c r="F277" s="284"/>
    </row>
    <row r="278" spans="1:6" x14ac:dyDescent="0.15">
      <c r="A278" s="128"/>
      <c r="B278" s="19" t="s">
        <v>564</v>
      </c>
      <c r="C278" s="229"/>
      <c r="D278" s="72"/>
      <c r="E278" s="230" t="s">
        <v>87</v>
      </c>
      <c r="F278" s="272" t="s">
        <v>565</v>
      </c>
    </row>
    <row r="279" spans="1:6" x14ac:dyDescent="0.15">
      <c r="A279" s="231"/>
      <c r="C279" s="232"/>
      <c r="D279" s="71"/>
      <c r="E279" s="233" t="s">
        <v>87</v>
      </c>
      <c r="F279" s="272"/>
    </row>
    <row r="280" spans="1:6" ht="14.25" thickBot="1" x14ac:dyDescent="0.2">
      <c r="A280" s="124"/>
      <c r="B280" s="234"/>
      <c r="C280" s="235"/>
      <c r="D280" s="236"/>
      <c r="E280" s="237" t="s">
        <v>87</v>
      </c>
      <c r="F280" s="272"/>
    </row>
    <row r="281" spans="1:6" s="86" customFormat="1" x14ac:dyDescent="0.15">
      <c r="A281" s="238"/>
      <c r="B281" s="239"/>
      <c r="C281" s="240"/>
      <c r="D281" s="269"/>
      <c r="E281" s="47"/>
      <c r="F281" s="48"/>
    </row>
    <row r="282" spans="1:6" x14ac:dyDescent="0.15">
      <c r="B282" s="19" t="s">
        <v>213</v>
      </c>
    </row>
  </sheetData>
  <sheetProtection sheet="1" objects="1" scenarios="1"/>
  <mergeCells count="46">
    <mergeCell ref="F52:F75"/>
    <mergeCell ref="F139:F150"/>
    <mergeCell ref="E76:F79"/>
    <mergeCell ref="E124:F124"/>
    <mergeCell ref="F80:F85"/>
    <mergeCell ref="F86:F91"/>
    <mergeCell ref="F93:F95"/>
    <mergeCell ref="B3:B10"/>
    <mergeCell ref="B27:B36"/>
    <mergeCell ref="B11:B12"/>
    <mergeCell ref="E109:F113"/>
    <mergeCell ref="E97:F97"/>
    <mergeCell ref="E103:F103"/>
    <mergeCell ref="B39:B42"/>
    <mergeCell ref="E108:F108"/>
    <mergeCell ref="B43:B51"/>
    <mergeCell ref="B80:B85"/>
    <mergeCell ref="B52:B79"/>
    <mergeCell ref="B86:B91"/>
    <mergeCell ref="B15:B22"/>
    <mergeCell ref="B24:B26"/>
    <mergeCell ref="F9:F10"/>
    <mergeCell ref="F27:F35"/>
    <mergeCell ref="B255:B256"/>
    <mergeCell ref="B266:B271"/>
    <mergeCell ref="F262:F263"/>
    <mergeCell ref="B251:B254"/>
    <mergeCell ref="B223:B229"/>
    <mergeCell ref="F222:F223"/>
    <mergeCell ref="B238:B249"/>
    <mergeCell ref="F278:F280"/>
    <mergeCell ref="B125:B126"/>
    <mergeCell ref="B171:B175"/>
    <mergeCell ref="B92:B113"/>
    <mergeCell ref="F208:F218"/>
    <mergeCell ref="B208:B221"/>
    <mergeCell ref="E219:F221"/>
    <mergeCell ref="F194:F204"/>
    <mergeCell ref="B176:B185"/>
    <mergeCell ref="B188:B189"/>
    <mergeCell ref="E155:F156"/>
    <mergeCell ref="F127:F138"/>
    <mergeCell ref="B274:B277"/>
    <mergeCell ref="B231:B237"/>
    <mergeCell ref="F274:F277"/>
    <mergeCell ref="B257:B265"/>
  </mergeCells>
  <phoneticPr fontId="2"/>
  <conditionalFormatting sqref="D125 D38 D2:D5 D9:D10">
    <cfRule type="containsBlanks" dxfId="62" priority="116">
      <formula>LEN(TRIM(D2))=0</formula>
    </cfRule>
  </conditionalFormatting>
  <conditionalFormatting sqref="D6:D7 D208:D218 D157:D158 D80:D85 D52:D75 D222 D230 D250 D162:D169 D186 D188 D194:D204 D255:D258 D171:D174 D176:D178 D238">
    <cfRule type="containsBlanks" dxfId="61" priority="106">
      <formula>LEN(TRIM(D6))=0</formula>
    </cfRule>
  </conditionalFormatting>
  <conditionalFormatting sqref="D39">
    <cfRule type="expression" dxfId="60" priority="88">
      <formula>AND($D$38="委託",$D$39="")</formula>
    </cfRule>
  </conditionalFormatting>
  <conditionalFormatting sqref="D239:D249">
    <cfRule type="expression" dxfId="59" priority="86">
      <formula>AND($D$238="有",$D239="")</formula>
    </cfRule>
  </conditionalFormatting>
  <conditionalFormatting sqref="D251:D253">
    <cfRule type="expression" dxfId="58" priority="84">
      <formula>AND($D$250="有",$D251="")</formula>
    </cfRule>
  </conditionalFormatting>
  <conditionalFormatting sqref="D27">
    <cfRule type="expression" dxfId="57" priority="77">
      <formula>AND($D$24="有",$D$27="")</formula>
    </cfRule>
  </conditionalFormatting>
  <conditionalFormatting sqref="D28">
    <cfRule type="expression" dxfId="56" priority="76">
      <formula>AND($D$24="有",$D$28="")</formula>
    </cfRule>
  </conditionalFormatting>
  <conditionalFormatting sqref="D29">
    <cfRule type="expression" dxfId="55" priority="75">
      <formula>AND($D$24="有",$D$29="")</formula>
    </cfRule>
  </conditionalFormatting>
  <conditionalFormatting sqref="D30:D31">
    <cfRule type="expression" dxfId="54" priority="74">
      <formula>AND($D$24="有",$D30="")</formula>
    </cfRule>
  </conditionalFormatting>
  <conditionalFormatting sqref="D32:D34">
    <cfRule type="expression" dxfId="53" priority="73">
      <formula>AND($D$24="有",$D32="")</formula>
    </cfRule>
  </conditionalFormatting>
  <conditionalFormatting sqref="D35">
    <cfRule type="expression" dxfId="52" priority="72">
      <formula>AND($D$24="有",$D$35="")</formula>
    </cfRule>
  </conditionalFormatting>
  <conditionalFormatting sqref="D36">
    <cfRule type="expression" dxfId="51" priority="71">
      <formula>AND($D$24="有",$D$36="")</formula>
    </cfRule>
  </conditionalFormatting>
  <conditionalFormatting sqref="D37">
    <cfRule type="expression" dxfId="50" priority="66">
      <formula>AND($D$24="有",$D$37="")</formula>
    </cfRule>
  </conditionalFormatting>
  <conditionalFormatting sqref="D40">
    <cfRule type="expression" dxfId="49" priority="64">
      <formula>AND($D$38="委託",$D$40="")</formula>
    </cfRule>
  </conditionalFormatting>
  <conditionalFormatting sqref="D41">
    <cfRule type="expression" dxfId="48" priority="63">
      <formula>AND($D$38="委託",$D$41="")</formula>
    </cfRule>
  </conditionalFormatting>
  <conditionalFormatting sqref="D42:D50">
    <cfRule type="expression" dxfId="47" priority="62">
      <formula>AND($D$38="委託",$D42="")</formula>
    </cfRule>
  </conditionalFormatting>
  <conditionalFormatting sqref="D86:D91">
    <cfRule type="containsBlanks" dxfId="46" priority="56">
      <formula>LEN(TRIM(D86))=0</formula>
    </cfRule>
  </conditionalFormatting>
  <conditionalFormatting sqref="D181:D183">
    <cfRule type="containsBlanks" dxfId="45" priority="55">
      <formula>LEN(TRIM(D181))=0</formula>
    </cfRule>
  </conditionalFormatting>
  <conditionalFormatting sqref="D187">
    <cfRule type="containsBlanks" dxfId="44" priority="50">
      <formula>LEN(TRIM(D187))=0</formula>
    </cfRule>
  </conditionalFormatting>
  <conditionalFormatting sqref="D190:D193">
    <cfRule type="containsBlanks" dxfId="43" priority="51">
      <formula>LEN(TRIM(D190))=0</formula>
    </cfRule>
  </conditionalFormatting>
  <conditionalFormatting sqref="D261">
    <cfRule type="containsBlanks" dxfId="42" priority="47">
      <formula>LEN(TRIM(D261))=0</formula>
    </cfRule>
  </conditionalFormatting>
  <conditionalFormatting sqref="D92">
    <cfRule type="containsBlanks" dxfId="41" priority="44">
      <formula>LEN(TRIM(D92))=0</formula>
    </cfRule>
  </conditionalFormatting>
  <conditionalFormatting sqref="D109:D113">
    <cfRule type="containsBlanks" dxfId="40" priority="43">
      <formula>LEN(TRIM(D109))=0</formula>
    </cfRule>
  </conditionalFormatting>
  <conditionalFormatting sqref="D127:D150">
    <cfRule type="containsBlanks" dxfId="39" priority="42">
      <formula>LEN(TRIM(D127))=0</formula>
    </cfRule>
  </conditionalFormatting>
  <conditionalFormatting sqref="D151:D154">
    <cfRule type="containsBlanks" dxfId="38" priority="41">
      <formula>LEN(TRIM(D151))=0</formula>
    </cfRule>
  </conditionalFormatting>
  <conditionalFormatting sqref="D159">
    <cfRule type="expression" dxfId="37" priority="40">
      <formula>AND($D$158="設置有",$D$159="")</formula>
    </cfRule>
  </conditionalFormatting>
  <conditionalFormatting sqref="D161">
    <cfRule type="expression" dxfId="36" priority="39">
      <formula>AND($D$160="一部",$D$161="")</formula>
    </cfRule>
  </conditionalFormatting>
  <conditionalFormatting sqref="D11">
    <cfRule type="containsBlanks" dxfId="35" priority="38">
      <formula>LEN(TRIM(D11))=0</formula>
    </cfRule>
  </conditionalFormatting>
  <conditionalFormatting sqref="D12:D13">
    <cfRule type="expression" dxfId="34" priority="37">
      <formula>AND($D$11="有",$D12="")</formula>
    </cfRule>
  </conditionalFormatting>
  <conditionalFormatting sqref="D14">
    <cfRule type="expression" dxfId="33" priority="36">
      <formula>AND($D$11="有",$D14="")</formula>
    </cfRule>
  </conditionalFormatting>
  <conditionalFormatting sqref="D15">
    <cfRule type="containsBlanks" dxfId="32" priority="35">
      <formula>LEN(TRIM(D15))=0</formula>
    </cfRule>
  </conditionalFormatting>
  <conditionalFormatting sqref="D16:D23">
    <cfRule type="expression" dxfId="31" priority="34">
      <formula>AND($D$15="有",$D16="")</formula>
    </cfRule>
  </conditionalFormatting>
  <conditionalFormatting sqref="D24">
    <cfRule type="containsBlanks" dxfId="30" priority="33">
      <formula>LEN(TRIM(D24))=0</formula>
    </cfRule>
  </conditionalFormatting>
  <conditionalFormatting sqref="D25:D26">
    <cfRule type="expression" dxfId="29" priority="32">
      <formula>AND($D$24="有",$D25="")</formula>
    </cfRule>
  </conditionalFormatting>
  <conditionalFormatting sqref="D98">
    <cfRule type="containsBlanks" dxfId="28" priority="31">
      <formula>LEN(TRIM(D98))=0</formula>
    </cfRule>
  </conditionalFormatting>
  <conditionalFormatting sqref="D96">
    <cfRule type="expression" dxfId="27" priority="29">
      <formula>AND($D$92&lt;&gt;"",$D96="")</formula>
    </cfRule>
  </conditionalFormatting>
  <conditionalFormatting sqref="D102">
    <cfRule type="expression" dxfId="26" priority="28">
      <formula>AND($D$92&lt;&gt;"",$D102="")</formula>
    </cfRule>
  </conditionalFormatting>
  <conditionalFormatting sqref="D107">
    <cfRule type="expression" dxfId="25" priority="27">
      <formula>AND($D$92&lt;&gt;"",$D107="")</formula>
    </cfRule>
  </conditionalFormatting>
  <conditionalFormatting sqref="D99:D101">
    <cfRule type="expression" dxfId="24" priority="26">
      <formula>AND($D$98&lt;&gt;"",$D99="")</formula>
    </cfRule>
  </conditionalFormatting>
  <conditionalFormatting sqref="D93:D95">
    <cfRule type="containsBlanks" dxfId="23" priority="117">
      <formula>LEN(TRIM(D93))=0</formula>
    </cfRule>
  </conditionalFormatting>
  <conditionalFormatting sqref="D104:D106">
    <cfRule type="containsBlanks" dxfId="22" priority="118">
      <formula>LEN(TRIM(D104))=0</formula>
    </cfRule>
  </conditionalFormatting>
  <conditionalFormatting sqref="D114:D123">
    <cfRule type="containsBlanks" dxfId="21" priority="23">
      <formula>LEN(TRIM(D114))=0</formula>
    </cfRule>
  </conditionalFormatting>
  <conditionalFormatting sqref="D126">
    <cfRule type="expression" dxfId="20" priority="22">
      <formula>AND($D$125="有",$D126="")</formula>
    </cfRule>
  </conditionalFormatting>
  <conditionalFormatting sqref="D170">
    <cfRule type="containsBlanks" dxfId="19" priority="21">
      <formula>LEN(TRIM(D170))=0</formula>
    </cfRule>
  </conditionalFormatting>
  <conditionalFormatting sqref="D175">
    <cfRule type="containsBlanks" dxfId="18" priority="20">
      <formula>LEN(TRIM(D175))=0</formula>
    </cfRule>
  </conditionalFormatting>
  <conditionalFormatting sqref="D160">
    <cfRule type="containsBlanks" dxfId="17" priority="19">
      <formula>LEN(TRIM(D160))=0</formula>
    </cfRule>
  </conditionalFormatting>
  <conditionalFormatting sqref="D179">
    <cfRule type="expression" dxfId="16" priority="18">
      <formula>AND($D$178="その他",$D$179="")</formula>
    </cfRule>
  </conditionalFormatting>
  <conditionalFormatting sqref="D184">
    <cfRule type="expression" dxfId="15" priority="17">
      <formula>AND($D$183="その他",$D$184="")</formula>
    </cfRule>
  </conditionalFormatting>
  <conditionalFormatting sqref="D185">
    <cfRule type="expression" dxfId="14" priority="16">
      <formula>AND($D$183="その他",$D$185="")</formula>
    </cfRule>
  </conditionalFormatting>
  <conditionalFormatting sqref="D180">
    <cfRule type="expression" dxfId="13" priority="15">
      <formula>AND($D$178="その他",$D$180="")</formula>
    </cfRule>
  </conditionalFormatting>
  <conditionalFormatting sqref="D189">
    <cfRule type="expression" dxfId="12" priority="14">
      <formula>AND($D$188="その他",$D$189="")</formula>
    </cfRule>
  </conditionalFormatting>
  <conditionalFormatting sqref="D223:D228">
    <cfRule type="expression" dxfId="11" priority="13">
      <formula>AND($D$222="有",$D223="")</formula>
    </cfRule>
  </conditionalFormatting>
  <conditionalFormatting sqref="D229">
    <cfRule type="expression" dxfId="10" priority="11">
      <formula>AND($D$222="有",$D229="")</formula>
    </cfRule>
  </conditionalFormatting>
  <conditionalFormatting sqref="D231:D236">
    <cfRule type="expression" dxfId="9" priority="10">
      <formula>AND($D$230="有",$D231="")</formula>
    </cfRule>
  </conditionalFormatting>
  <conditionalFormatting sqref="D237">
    <cfRule type="expression" dxfId="8" priority="9">
      <formula>AND($D$222="有",$D237="")</formula>
    </cfRule>
  </conditionalFormatting>
  <conditionalFormatting sqref="D259">
    <cfRule type="containsBlanks" dxfId="7" priority="8">
      <formula>LEN(TRIM(D259))=0</formula>
    </cfRule>
  </conditionalFormatting>
  <conditionalFormatting sqref="D254">
    <cfRule type="expression" dxfId="6" priority="7">
      <formula>AND($D$250="有",$D254="")</formula>
    </cfRule>
  </conditionalFormatting>
  <conditionalFormatting sqref="D262:D265">
    <cfRule type="expression" dxfId="5" priority="6">
      <formula>AND($D$261="有",$D262="")</formula>
    </cfRule>
  </conditionalFormatting>
  <conditionalFormatting sqref="D272:D277">
    <cfRule type="containsBlanks" dxfId="4" priority="5">
      <formula>LEN(TRIM(D272))=0</formula>
    </cfRule>
  </conditionalFormatting>
  <conditionalFormatting sqref="D266:D271">
    <cfRule type="containsBlanks" dxfId="3" priority="4">
      <formula>LEN(TRIM(D266))=0</formula>
    </cfRule>
  </conditionalFormatting>
  <conditionalFormatting sqref="D8">
    <cfRule type="containsBlanks" dxfId="2" priority="119">
      <formula>LEN(TRIM(D8))=0</formula>
    </cfRule>
  </conditionalFormatting>
  <conditionalFormatting sqref="D51">
    <cfRule type="expression" dxfId="1" priority="2">
      <formula>AND($D$38="委託",$D51="")</formula>
    </cfRule>
  </conditionalFormatting>
  <conditionalFormatting sqref="D260">
    <cfRule type="containsBlanks" dxfId="0" priority="1">
      <formula>LEN(TRIM(D260))=0</formula>
    </cfRule>
  </conditionalFormatting>
  <dataValidations count="10">
    <dataValidation type="list" allowBlank="1" showInputMessage="1" showErrorMessage="1" sqref="D250:D253 D43:D50 D176 D24 D15 D125 D261 D173:D174 D238 D26:D34 D187 D11:D13 D181 D171 D222:D228 D230:D236 D255:D258 D159 D162:D169">
      <formula1>有_無</formula1>
    </dataValidation>
    <dataValidation type="list" allowBlank="1" showInputMessage="1" showErrorMessage="1" sqref="D80 D86">
      <formula1>免許の種類</formula1>
    </dataValidation>
    <dataValidation type="list" allowBlank="1" showInputMessage="1" showErrorMessage="1" sqref="D85 D91">
      <formula1>勤務形態</formula1>
    </dataValidation>
    <dataValidation type="list" allowBlank="1" showInputMessage="1" showErrorMessage="1" sqref="D38">
      <formula1>運営方式</formula1>
    </dataValidation>
    <dataValidation type="decimal" allowBlank="1" showInputMessage="1" showErrorMessage="1" sqref="D194:D196 D208:D210">
      <formula1>1</formula1>
      <formula2>3000</formula2>
    </dataValidation>
    <dataValidation type="list" allowBlank="1" showInputMessage="1" showErrorMessage="1" sqref="D177 D182">
      <formula1>給食形態等</formula1>
    </dataValidation>
    <dataValidation type="list" allowBlank="1" showInputMessage="1" showErrorMessage="1" sqref="D260">
      <formula1>"マニュアル無し"</formula1>
    </dataValidation>
    <dataValidation type="decimal" operator="greaterThanOrEqual" allowBlank="1" showInputMessage="1" showErrorMessage="1" sqref="D25 D36 D180 D185 D211:D213 D216:D218 D197:D199 D202:D204 D193 D262:D263">
      <formula1>0</formula1>
    </dataValidation>
    <dataValidation type="decimal" allowBlank="1" showInputMessage="1" showErrorMessage="1" sqref="D214:D215 D200:D201">
      <formula1>0</formula1>
      <formula2>10</formula2>
    </dataValidation>
    <dataValidation operator="greaterThanOrEqual" allowBlank="1" showInputMessage="1" showErrorMessage="1" sqref="D278:D279"/>
  </dataValidations>
  <pageMargins left="0.19685039370078741" right="0.19685039370078741" top="0.19685039370078741" bottom="0.19685039370078741" header="0.31496062992125984" footer="0.31496062992125984"/>
  <pageSetup paperSize="9" scale="82" fitToHeight="0" orientation="portrait" r:id="rId1"/>
  <rowBreaks count="1" manualBreakCount="1">
    <brk id="73" max="16383" man="1"/>
  </rowBreaks>
  <ignoredErrors>
    <ignoredError sqref="D219:D221" evalError="1"/>
    <ignoredError sqref="D205:D207" evalError="1" unlockedFormula="1"/>
    <ignoredError sqref="D155:D156 D124 D108:D1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'リスト（8号様式用）'!$H$2:$H$3</xm:f>
          </x14:formula1>
          <xm:sqref>D178 D183</xm:sqref>
        </x14:dataValidation>
        <x14:dataValidation type="list" allowBlank="1" showInputMessage="1" showErrorMessage="1">
          <x14:formula1>
            <xm:f>'リスト（8号様式用）'!$I$2:$I$5</xm:f>
          </x14:formula1>
          <xm:sqref>D179 D184</xm:sqref>
        </x14:dataValidation>
        <x14:dataValidation type="list" allowBlank="1" showInputMessage="1" showErrorMessage="1">
          <x14:formula1>
            <xm:f>'リスト（8号様式用）'!$K$2:$K$5</xm:f>
          </x14:formula1>
          <xm:sqref>D188</xm:sqref>
        </x14:dataValidation>
        <x14:dataValidation type="list" allowBlank="1" showInputMessage="1" showErrorMessage="1">
          <x14:formula1>
            <xm:f>'リスト（8号様式用）'!$C$2:$C$5</xm:f>
          </x14:formula1>
          <xm:sqref>D16</xm:sqref>
        </x14:dataValidation>
        <x14:dataValidation type="list" allowBlank="1" showInputMessage="1" showErrorMessage="1">
          <x14:formula1>
            <xm:f>'リスト（8号様式用）'!$O$2:$O$4</xm:f>
          </x14:formula1>
          <xm:sqref>D157</xm:sqref>
        </x14:dataValidation>
        <x14:dataValidation type="list" allowBlank="1" showInputMessage="1" showErrorMessage="1">
          <x14:formula1>
            <xm:f>'リスト（8号様式用）'!$P$2:$P$3</xm:f>
          </x14:formula1>
          <xm:sqref>D158</xm:sqref>
        </x14:dataValidation>
        <x14:dataValidation type="list" allowBlank="1" showInputMessage="1" showErrorMessage="1">
          <x14:formula1>
            <xm:f>'リスト（8号様式用）'!$G$2:$G$4</xm:f>
          </x14:formula1>
          <xm:sqref>D160</xm:sqref>
        </x14:dataValidation>
        <x14:dataValidation type="list" allowBlank="1" showInputMessage="1" showErrorMessage="1">
          <x14:formula1>
            <xm:f>'リスト（8号様式用）'!$Q$2:$Q$4</xm:f>
          </x14:formula1>
          <xm:sqref>D186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1"/>
  <sheetViews>
    <sheetView view="pageBreakPreview" zoomScaleNormal="100" zoomScaleSheetLayoutView="100" workbookViewId="0">
      <selection activeCell="CN1" sqref="CN1"/>
    </sheetView>
  </sheetViews>
  <sheetFormatPr defaultColWidth="1" defaultRowHeight="16.5" customHeight="1" x14ac:dyDescent="0.15"/>
  <cols>
    <col min="1" max="20" width="1" style="25"/>
    <col min="21" max="21" width="1" style="25" customWidth="1"/>
    <col min="22" max="22" width="1" style="25"/>
    <col min="23" max="24" width="1" style="25" customWidth="1"/>
    <col min="25" max="35" width="1" style="25"/>
    <col min="36" max="36" width="1.125" style="25" customWidth="1"/>
    <col min="37" max="41" width="1" style="25"/>
    <col min="42" max="42" width="1" style="25" customWidth="1"/>
    <col min="43" max="49" width="1" style="25"/>
    <col min="50" max="50" width="1" style="25" customWidth="1"/>
    <col min="51" max="51" width="1" style="25"/>
    <col min="52" max="52" width="1" style="25" customWidth="1"/>
    <col min="53" max="16384" width="1" style="25"/>
  </cols>
  <sheetData>
    <row r="1" spans="1:127" ht="15.75" customHeight="1" x14ac:dyDescent="0.15">
      <c r="A1" s="461" t="s">
        <v>286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  <c r="AS1" s="461"/>
      <c r="AT1" s="461"/>
      <c r="AU1" s="461"/>
      <c r="AV1" s="461"/>
      <c r="AW1" s="461"/>
      <c r="AX1" s="461"/>
      <c r="AY1" s="461"/>
      <c r="AZ1" s="461"/>
      <c r="BA1" s="461"/>
      <c r="BB1" s="461"/>
      <c r="BC1" s="461"/>
      <c r="BD1" s="461"/>
      <c r="BE1" s="461"/>
      <c r="BF1" s="461"/>
      <c r="BG1" s="461"/>
      <c r="BH1" s="461"/>
      <c r="BI1" s="461"/>
      <c r="BJ1" s="461"/>
      <c r="BK1" s="461"/>
      <c r="BL1" s="461"/>
      <c r="BM1" s="461"/>
      <c r="BN1" s="461"/>
      <c r="BO1" s="461"/>
      <c r="BP1" s="461"/>
      <c r="BQ1" s="461"/>
      <c r="BR1" s="461"/>
      <c r="BS1" s="461"/>
      <c r="BT1" s="461"/>
      <c r="BU1" s="461"/>
      <c r="BV1" s="461"/>
      <c r="BW1" s="461"/>
      <c r="BX1" s="461"/>
      <c r="BY1" s="461"/>
      <c r="BZ1" s="461"/>
      <c r="CA1" s="461"/>
      <c r="CB1" s="461"/>
      <c r="CC1" s="461"/>
      <c r="CD1" s="461"/>
      <c r="CE1" s="461"/>
      <c r="CF1" s="461"/>
      <c r="CG1" s="461"/>
      <c r="CH1" s="461"/>
      <c r="CI1" s="461"/>
      <c r="CJ1" s="461"/>
      <c r="CK1" s="461"/>
      <c r="CL1" s="461"/>
      <c r="CM1" s="461"/>
    </row>
    <row r="2" spans="1:127" ht="16.5" customHeight="1" x14ac:dyDescent="0.15">
      <c r="A2" s="467" t="s">
        <v>285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AQ2" s="467"/>
      <c r="AR2" s="467"/>
      <c r="AS2" s="467"/>
      <c r="AT2" s="467"/>
      <c r="AU2" s="467"/>
      <c r="AV2" s="467"/>
      <c r="AW2" s="467"/>
      <c r="AX2" s="467"/>
      <c r="AY2" s="467"/>
      <c r="AZ2" s="467"/>
      <c r="BA2" s="467"/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</row>
    <row r="3" spans="1:127" ht="16.5" customHeight="1" thickBot="1" x14ac:dyDescent="0.2">
      <c r="A3" s="140"/>
      <c r="B3" s="141"/>
      <c r="C3" s="512" t="s">
        <v>118</v>
      </c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511" t="str">
        <f>IF(入力シート!$D2="","年　　　月　　　日",入力シート!$D2)</f>
        <v>年　　　月　　　日</v>
      </c>
      <c r="BO3" s="511"/>
      <c r="BP3" s="511"/>
      <c r="BQ3" s="511"/>
      <c r="BR3" s="511"/>
      <c r="BS3" s="511"/>
      <c r="BT3" s="511"/>
      <c r="BU3" s="511"/>
      <c r="BV3" s="511"/>
      <c r="BW3" s="511"/>
      <c r="BX3" s="511"/>
      <c r="BY3" s="511"/>
      <c r="BZ3" s="511"/>
      <c r="CA3" s="511"/>
      <c r="CB3" s="511"/>
      <c r="CC3" s="511"/>
      <c r="CD3" s="511"/>
      <c r="CE3" s="511"/>
      <c r="CF3" s="511"/>
      <c r="CG3" s="511"/>
      <c r="CH3" s="511"/>
      <c r="CI3" s="141"/>
      <c r="CJ3" s="141"/>
      <c r="CK3" s="141"/>
      <c r="CL3" s="141"/>
      <c r="CM3" s="141"/>
    </row>
    <row r="4" spans="1:127" ht="16.5" customHeight="1" x14ac:dyDescent="0.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462" t="s">
        <v>5</v>
      </c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8" t="str">
        <f>IF(入力シート!$D3="","",入力シート!D3)</f>
        <v/>
      </c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9"/>
    </row>
    <row r="5" spans="1:127" ht="16.5" customHeight="1" x14ac:dyDescent="0.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373" t="s">
        <v>73</v>
      </c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519" t="s">
        <v>119</v>
      </c>
      <c r="AO5" s="520"/>
      <c r="AP5" s="520"/>
      <c r="AQ5" s="497" t="str">
        <f>IF(入力シート!$D4="","",入力シート!D4)</f>
        <v/>
      </c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7"/>
      <c r="BD5" s="497"/>
      <c r="BE5" s="497"/>
      <c r="BF5" s="497"/>
      <c r="BG5" s="497"/>
      <c r="BH5" s="497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142"/>
    </row>
    <row r="6" spans="1:127" ht="16.5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373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470" t="str">
        <f>IF(入力シート!$D5="","",入力シート!D5)</f>
        <v/>
      </c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1"/>
    </row>
    <row r="7" spans="1:127" ht="16.5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514" t="s">
        <v>288</v>
      </c>
      <c r="AD7" s="515"/>
      <c r="AE7" s="515"/>
      <c r="AF7" s="515"/>
      <c r="AG7" s="515"/>
      <c r="AH7" s="515"/>
      <c r="AI7" s="515"/>
      <c r="AJ7" s="515"/>
      <c r="AK7" s="515"/>
      <c r="AL7" s="515"/>
      <c r="AM7" s="516"/>
      <c r="AN7" s="519" t="s">
        <v>271</v>
      </c>
      <c r="AO7" s="520"/>
      <c r="AP7" s="520"/>
      <c r="AQ7" s="520"/>
      <c r="AR7" s="520"/>
      <c r="AS7" s="499" t="str">
        <f>IF(入力シート!$D6="","",入力シート!D6)</f>
        <v/>
      </c>
      <c r="AT7" s="499"/>
      <c r="AU7" s="499"/>
      <c r="AV7" s="499"/>
      <c r="AW7" s="499"/>
      <c r="AX7" s="499"/>
      <c r="AY7" s="499"/>
      <c r="AZ7" s="499"/>
      <c r="BA7" s="499"/>
      <c r="BB7" s="499"/>
      <c r="BC7" s="499"/>
      <c r="BD7" s="499"/>
      <c r="BE7" s="499"/>
      <c r="BF7" s="499"/>
      <c r="BG7" s="499"/>
      <c r="BH7" s="143"/>
      <c r="BI7" s="521" t="s">
        <v>134</v>
      </c>
      <c r="BJ7" s="521"/>
      <c r="BK7" s="521"/>
      <c r="BL7" s="521"/>
      <c r="BM7" s="521"/>
      <c r="BN7" s="143"/>
      <c r="BO7" s="499" t="str">
        <f>IF(入力シート!$D7="","",入力シート!D7)</f>
        <v/>
      </c>
      <c r="BP7" s="499"/>
      <c r="BQ7" s="499"/>
      <c r="BR7" s="499"/>
      <c r="BS7" s="499"/>
      <c r="BT7" s="499"/>
      <c r="BU7" s="499"/>
      <c r="BV7" s="499"/>
      <c r="BW7" s="499"/>
      <c r="BX7" s="499"/>
      <c r="BY7" s="499"/>
      <c r="BZ7" s="499"/>
      <c r="CA7" s="499"/>
      <c r="CB7" s="499"/>
      <c r="CC7" s="499"/>
      <c r="CD7" s="499"/>
      <c r="CE7" s="499"/>
      <c r="CF7" s="499"/>
      <c r="CG7" s="143"/>
      <c r="CH7" s="143"/>
      <c r="CI7" s="143"/>
      <c r="CJ7" s="143"/>
      <c r="CK7" s="143"/>
      <c r="CL7" s="143"/>
      <c r="CM7" s="144"/>
    </row>
    <row r="8" spans="1:127" ht="16.5" customHeight="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517"/>
      <c r="AD8" s="430"/>
      <c r="AE8" s="430"/>
      <c r="AF8" s="430"/>
      <c r="AG8" s="430"/>
      <c r="AH8" s="430"/>
      <c r="AI8" s="430"/>
      <c r="AJ8" s="430"/>
      <c r="AK8" s="430"/>
      <c r="AL8" s="430"/>
      <c r="AM8" s="518"/>
      <c r="AN8" s="145" t="s">
        <v>287</v>
      </c>
      <c r="AO8" s="146"/>
      <c r="AP8" s="146"/>
      <c r="AQ8" s="146"/>
      <c r="AR8" s="146"/>
      <c r="AS8" s="146"/>
      <c r="AT8" s="146"/>
      <c r="AU8" s="146"/>
      <c r="AV8" s="146"/>
      <c r="AW8" s="146"/>
      <c r="AX8" s="494" t="str">
        <f>IF(入力シート!$D8="","",入力シート!D8)</f>
        <v/>
      </c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494"/>
      <c r="BO8" s="494"/>
      <c r="BP8" s="494"/>
      <c r="BQ8" s="494"/>
      <c r="BR8" s="494"/>
      <c r="BS8" s="494"/>
      <c r="BT8" s="494"/>
      <c r="BU8" s="494"/>
      <c r="BV8" s="494"/>
      <c r="BW8" s="494"/>
      <c r="BX8" s="494"/>
      <c r="BY8" s="494"/>
      <c r="BZ8" s="494"/>
      <c r="CA8" s="494"/>
      <c r="CB8" s="494"/>
      <c r="CC8" s="494"/>
      <c r="CD8" s="494"/>
      <c r="CE8" s="494"/>
      <c r="CF8" s="494"/>
      <c r="CG8" s="494"/>
      <c r="CH8" s="494"/>
      <c r="CI8" s="494"/>
      <c r="CJ8" s="494"/>
      <c r="CK8" s="494"/>
      <c r="CL8" s="494"/>
      <c r="CM8" s="495"/>
    </row>
    <row r="9" spans="1:127" ht="18.75" customHeight="1" thickBot="1" x14ac:dyDescent="0.2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464" t="s">
        <v>74</v>
      </c>
      <c r="AD9" s="465"/>
      <c r="AE9" s="465"/>
      <c r="AF9" s="465"/>
      <c r="AG9" s="465"/>
      <c r="AH9" s="465"/>
      <c r="AI9" s="465"/>
      <c r="AJ9" s="465"/>
      <c r="AK9" s="465"/>
      <c r="AL9" s="465"/>
      <c r="AM9" s="465"/>
      <c r="AN9" s="455" t="s">
        <v>21</v>
      </c>
      <c r="AO9" s="456"/>
      <c r="AP9" s="456"/>
      <c r="AQ9" s="456"/>
      <c r="AR9" s="456"/>
      <c r="AS9" s="456"/>
      <c r="AT9" s="456" t="str">
        <f>IF(入力シート!$D9="","",入力シート!D9)</f>
        <v/>
      </c>
      <c r="AU9" s="456"/>
      <c r="AV9" s="456"/>
      <c r="AW9" s="456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 t="s">
        <v>22</v>
      </c>
      <c r="BJ9" s="456"/>
      <c r="BK9" s="456"/>
      <c r="BL9" s="456"/>
      <c r="BM9" s="456"/>
      <c r="BN9" s="456"/>
      <c r="BO9" s="456" t="str">
        <f>IF(入力シート!$D10="","",入力シート!D10)</f>
        <v/>
      </c>
      <c r="BP9" s="456"/>
      <c r="BQ9" s="456"/>
      <c r="BR9" s="456"/>
      <c r="BS9" s="456"/>
      <c r="BT9" s="456"/>
      <c r="BU9" s="456"/>
      <c r="BV9" s="456"/>
      <c r="BW9" s="456"/>
      <c r="BX9" s="456"/>
      <c r="BY9" s="456"/>
      <c r="BZ9" s="456"/>
      <c r="CA9" s="456"/>
      <c r="CB9" s="456"/>
      <c r="CC9" s="456"/>
      <c r="CD9" s="456"/>
      <c r="CE9" s="456"/>
      <c r="CF9" s="456"/>
      <c r="CG9" s="456"/>
      <c r="CH9" s="456"/>
      <c r="CI9" s="456"/>
      <c r="CJ9" s="456"/>
      <c r="CK9" s="456"/>
      <c r="CL9" s="456"/>
      <c r="CM9" s="457"/>
    </row>
    <row r="10" spans="1:127" ht="16.5" customHeight="1" thickBot="1" x14ac:dyDescent="0.2">
      <c r="A10" s="140"/>
      <c r="B10" s="466" t="s">
        <v>120</v>
      </c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6"/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6"/>
      <c r="CM10" s="466"/>
    </row>
    <row r="11" spans="1:127" ht="14.25" customHeight="1" x14ac:dyDescent="0.15">
      <c r="A11" s="504" t="s">
        <v>289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420"/>
      <c r="W11" s="506">
        <f>IF(入力シート!$D12="有","①",1)</f>
        <v>1</v>
      </c>
      <c r="X11" s="507"/>
      <c r="Y11" s="147" t="s">
        <v>290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47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147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147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148"/>
      <c r="DT11" s="27"/>
      <c r="DU11" s="27"/>
      <c r="DV11" s="27"/>
      <c r="DW11" s="27"/>
    </row>
    <row r="12" spans="1:127" ht="14.25" customHeight="1" x14ac:dyDescent="0.15">
      <c r="A12" s="438"/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40"/>
      <c r="W12" s="458">
        <f>IF(入力シート!$D13="有","②",2)</f>
        <v>2</v>
      </c>
      <c r="X12" s="459"/>
      <c r="Y12" s="31" t="s">
        <v>291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149"/>
      <c r="DT12" s="27"/>
      <c r="DU12" s="27"/>
      <c r="DV12" s="27"/>
      <c r="DW12" s="27"/>
    </row>
    <row r="13" spans="1:127" ht="14.25" customHeight="1" x14ac:dyDescent="0.15">
      <c r="A13" s="334" t="str">
        <f>IF(入力シート!$D11="有","①有　　　　2無",IF(入力シート!$D11="無","1有　　　　②無","1有　　　　2無"))</f>
        <v>1有　　　　2無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6"/>
      <c r="W13" s="458">
        <f>IF(入力シート!$D14="",3,"③")</f>
        <v>3</v>
      </c>
      <c r="X13" s="459"/>
      <c r="Y13" s="31" t="s">
        <v>292</v>
      </c>
      <c r="Z13" s="31"/>
      <c r="AA13" s="31"/>
      <c r="AB13" s="31"/>
      <c r="AC13" s="31"/>
      <c r="AD13" s="31"/>
      <c r="AE13" s="31"/>
      <c r="AF13" s="460" t="str">
        <f>IF(入力シート!$D14="","",入力シート!$D14)</f>
        <v/>
      </c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31" t="s">
        <v>23</v>
      </c>
      <c r="CM13" s="149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</row>
    <row r="14" spans="1:127" ht="16.5" customHeight="1" x14ac:dyDescent="0.15">
      <c r="A14" s="304" t="s">
        <v>380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83" t="s">
        <v>296</v>
      </c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16" t="str">
        <f>IF(入力シート!$D15="有","①",IF(入力シート!$D15="無","1","1"))</f>
        <v>1</v>
      </c>
      <c r="X14" s="316"/>
      <c r="Y14" s="316"/>
      <c r="Z14" s="316" t="s">
        <v>78</v>
      </c>
      <c r="AA14" s="316"/>
      <c r="AB14" s="316"/>
      <c r="AC14" s="150"/>
      <c r="AD14" s="146"/>
      <c r="AE14" s="146"/>
      <c r="AF14" s="146"/>
      <c r="AG14" s="316" t="str">
        <f>IF(入力シート!$D15="有","2",IF(入力シート!$D15="無","②","2"))</f>
        <v>2</v>
      </c>
      <c r="AH14" s="316"/>
      <c r="AI14" s="316"/>
      <c r="AJ14" s="316" t="s">
        <v>121</v>
      </c>
      <c r="AK14" s="316"/>
      <c r="AL14" s="316"/>
      <c r="AM14" s="151"/>
      <c r="AN14" s="146"/>
      <c r="AO14" s="146"/>
      <c r="AP14" s="146"/>
      <c r="AQ14" s="152"/>
      <c r="AR14" s="153"/>
      <c r="AS14" s="153"/>
      <c r="AT14" s="153"/>
      <c r="AU14" s="153"/>
      <c r="AV14" s="153"/>
      <c r="AW14" s="153"/>
      <c r="AX14" s="153"/>
      <c r="AY14" s="153"/>
      <c r="AZ14" s="153"/>
      <c r="BA14" s="150"/>
      <c r="BB14" s="150"/>
      <c r="BC14" s="150"/>
      <c r="BD14" s="150"/>
      <c r="BE14" s="150"/>
      <c r="BF14" s="150"/>
      <c r="BG14" s="150"/>
      <c r="BH14" s="150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50"/>
      <c r="CK14" s="150"/>
      <c r="CL14" s="150"/>
      <c r="CM14" s="154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</row>
    <row r="15" spans="1:127" ht="16.5" customHeight="1" x14ac:dyDescent="0.15">
      <c r="A15" s="304"/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83" t="s">
        <v>295</v>
      </c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49"/>
      <c r="X15" s="150" t="str">
        <f>IF(入力シート!D16="栄養部門","①栄養部門　　2 診療部門　　3 事務部門　　4 その他",IF(入力シート!D16="診療部門","1 栄養部門　　②診療部門　　3 事務部門　　4 その他",IF(入力シート!D16="事務部門","1 栄養部門　　2 診療部門　　③事務部門　　4 その他",IF(入力シート!D16="その他","1 栄養部門　　2 診療部門　　3 事務部門　　④その他","1 栄養部門　　2 診療部門　　3 事務部門　　4 その他"))))</f>
        <v>1 栄養部門　　2 診療部門　　3 事務部門　　4 その他</v>
      </c>
      <c r="Y15" s="49"/>
      <c r="Z15" s="49"/>
      <c r="AA15" s="49"/>
      <c r="AB15" s="49"/>
      <c r="AC15" s="49"/>
      <c r="AD15" s="138"/>
      <c r="AE15" s="138"/>
      <c r="AF15" s="138"/>
      <c r="AG15" s="138"/>
      <c r="AH15" s="138"/>
      <c r="AI15" s="49"/>
      <c r="AJ15" s="49"/>
      <c r="AK15" s="49"/>
      <c r="AL15" s="49"/>
      <c r="AM15" s="49"/>
      <c r="AN15" s="49"/>
      <c r="AO15" s="49"/>
      <c r="AP15" s="155"/>
      <c r="AQ15" s="155"/>
      <c r="AR15" s="156"/>
      <c r="AS15" s="156"/>
      <c r="AT15" s="156"/>
      <c r="AU15" s="156"/>
      <c r="AV15" s="156"/>
      <c r="AW15" s="156"/>
      <c r="AX15" s="156"/>
      <c r="AY15" s="156"/>
      <c r="AZ15" s="156"/>
      <c r="BA15" s="31"/>
      <c r="BB15" s="31"/>
      <c r="BC15" s="31"/>
      <c r="BD15" s="31"/>
      <c r="BE15" s="31"/>
      <c r="BF15" s="31"/>
      <c r="BG15" s="31"/>
      <c r="BH15" s="31"/>
      <c r="BI15" s="156"/>
      <c r="BJ15" s="156"/>
      <c r="BK15" s="156"/>
      <c r="BL15" s="156"/>
      <c r="BM15" s="156"/>
      <c r="BN15" s="156"/>
      <c r="BO15" s="156"/>
      <c r="BP15" s="31"/>
      <c r="BQ15" s="49"/>
      <c r="BR15" s="49"/>
      <c r="BS15" s="157"/>
      <c r="BT15" s="153" t="s">
        <v>297</v>
      </c>
      <c r="BU15" s="49"/>
      <c r="BV15" s="49"/>
      <c r="BW15" s="49"/>
      <c r="BX15" s="49"/>
      <c r="BY15" s="316" t="str">
        <f>IF(入力シート!$D17="","",入力シート!D17)</f>
        <v/>
      </c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150" t="s">
        <v>298</v>
      </c>
      <c r="CM15" s="1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</row>
    <row r="16" spans="1:127" ht="16.5" customHeight="1" x14ac:dyDescent="0.15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83" t="s">
        <v>293</v>
      </c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158" t="s">
        <v>122</v>
      </c>
      <c r="X16" s="158"/>
      <c r="Y16" s="158"/>
      <c r="Z16" s="158"/>
      <c r="AA16" s="158"/>
      <c r="AB16" s="159"/>
      <c r="AC16" s="396" t="str">
        <f>IF(入力シート!$D18="","",入力シート!D18)</f>
        <v/>
      </c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159"/>
      <c r="AP16" s="159"/>
      <c r="AQ16" s="159"/>
      <c r="AR16" s="159"/>
      <c r="AS16" s="158" t="s">
        <v>22</v>
      </c>
      <c r="AT16" s="158"/>
      <c r="AU16" s="158"/>
      <c r="AV16" s="158"/>
      <c r="AW16" s="158"/>
      <c r="AX16" s="158"/>
      <c r="AY16" s="158"/>
      <c r="AZ16" s="396" t="str">
        <f>IF(入力シート!$D19="","",入力シート!D19)</f>
        <v/>
      </c>
      <c r="BA16" s="396"/>
      <c r="BB16" s="396"/>
      <c r="BC16" s="396"/>
      <c r="BD16" s="396"/>
      <c r="BE16" s="396"/>
      <c r="BF16" s="396"/>
      <c r="BG16" s="396"/>
      <c r="BH16" s="396"/>
      <c r="BI16" s="396"/>
      <c r="BJ16" s="396"/>
      <c r="BK16" s="396"/>
      <c r="BL16" s="396"/>
      <c r="BM16" s="396"/>
      <c r="BN16" s="396"/>
      <c r="BO16" s="396"/>
      <c r="BP16" s="396"/>
      <c r="BQ16" s="396"/>
      <c r="BR16" s="158"/>
      <c r="BS16" s="158" t="s">
        <v>271</v>
      </c>
      <c r="BT16" s="158"/>
      <c r="BU16" s="158"/>
      <c r="BV16" s="158"/>
      <c r="BW16" s="159"/>
      <c r="BX16" s="396" t="str">
        <f>IF(入力シート!$D20="","",入力シート!D20)</f>
        <v/>
      </c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160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</row>
    <row r="17" spans="1:127" ht="16.5" customHeight="1" x14ac:dyDescent="0.15">
      <c r="A17" s="307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83" t="s">
        <v>294</v>
      </c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161"/>
      <c r="X17" s="161"/>
      <c r="Y17" s="161"/>
      <c r="Z17" s="161"/>
      <c r="AA17" s="161"/>
      <c r="AB17" s="162"/>
      <c r="AC17" s="300" t="str">
        <f>IF(入力シート!$D21="","",入力シート!D21)</f>
        <v/>
      </c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162"/>
      <c r="AP17" s="162"/>
      <c r="AQ17" s="162"/>
      <c r="AR17" s="162"/>
      <c r="AS17" s="161"/>
      <c r="AT17" s="161"/>
      <c r="AU17" s="161"/>
      <c r="AV17" s="161"/>
      <c r="AW17" s="161"/>
      <c r="AX17" s="161"/>
      <c r="AY17" s="161"/>
      <c r="AZ17" s="300" t="str">
        <f>IF(入力シート!$D22="","",入力シート!D22)</f>
        <v/>
      </c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161"/>
      <c r="BS17" s="161"/>
      <c r="BT17" s="161"/>
      <c r="BU17" s="161"/>
      <c r="BV17" s="161"/>
      <c r="BW17" s="162"/>
      <c r="BX17" s="300" t="str">
        <f>IF(入力シート!$D23="","",入力シート!D23)</f>
        <v/>
      </c>
      <c r="BY17" s="300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0"/>
      <c r="CK17" s="300"/>
      <c r="CL17" s="300"/>
      <c r="CM17" s="163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</row>
    <row r="18" spans="1:127" ht="16.5" customHeight="1" x14ac:dyDescent="0.15">
      <c r="A18" s="301" t="s">
        <v>272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02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6"/>
      <c r="W18" s="403" t="s">
        <v>124</v>
      </c>
      <c r="X18" s="404"/>
      <c r="Y18" s="404"/>
      <c r="Z18" s="404"/>
      <c r="AA18" s="404"/>
      <c r="AB18" s="404"/>
      <c r="AC18" s="404"/>
      <c r="AD18" s="405"/>
      <c r="AE18" s="35"/>
      <c r="AF18" s="35"/>
      <c r="AG18" s="35"/>
      <c r="AH18" s="35" t="s">
        <v>25</v>
      </c>
      <c r="AI18" s="331" t="str">
        <f>IF(入力シート!$D25="","",入力シート!D25)</f>
        <v/>
      </c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5" t="s">
        <v>23</v>
      </c>
      <c r="AU18" s="35" t="s">
        <v>123</v>
      </c>
      <c r="AV18" s="35"/>
      <c r="AW18" s="35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397" t="s">
        <v>125</v>
      </c>
      <c r="BI18" s="398"/>
      <c r="BJ18" s="398"/>
      <c r="BK18" s="398"/>
      <c r="BL18" s="398"/>
      <c r="BM18" s="398"/>
      <c r="BN18" s="398"/>
      <c r="BO18" s="399"/>
      <c r="BP18" s="400" t="str">
        <f>IF(入力シート!$D26="有","①有　　　2 無",IF(入力シート!$D26="無","1 有　　　②無","1 有　　　2 無"))</f>
        <v>1 有　　　2 無</v>
      </c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162"/>
      <c r="CK18" s="162"/>
      <c r="CL18" s="162"/>
      <c r="CM18" s="163"/>
    </row>
    <row r="19" spans="1:127" ht="12.75" customHeight="1" x14ac:dyDescent="0.15">
      <c r="A19" s="304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6"/>
      <c r="W19" s="406" t="s">
        <v>128</v>
      </c>
      <c r="X19" s="407"/>
      <c r="Y19" s="407"/>
      <c r="Z19" s="407"/>
      <c r="AA19" s="407"/>
      <c r="AB19" s="407"/>
      <c r="AC19" s="407"/>
      <c r="AD19" s="408"/>
      <c r="AE19" s="31"/>
      <c r="AF19" s="337">
        <f>IF(入力シート!$D27="有","①",1)</f>
        <v>1</v>
      </c>
      <c r="AG19" s="337"/>
      <c r="AH19" s="31" t="s">
        <v>7</v>
      </c>
      <c r="AI19" s="49"/>
      <c r="AJ19" s="49"/>
      <c r="AK19" s="31"/>
      <c r="AL19" s="31"/>
      <c r="AM19" s="31"/>
      <c r="AN19" s="31"/>
      <c r="AO19" s="337">
        <f>IF(入力シート!$D28="有","②",2)</f>
        <v>2</v>
      </c>
      <c r="AP19" s="337"/>
      <c r="AQ19" s="31" t="s">
        <v>126</v>
      </c>
      <c r="AR19" s="49"/>
      <c r="AS19" s="49"/>
      <c r="AT19" s="49"/>
      <c r="AU19" s="49"/>
      <c r="AV19" s="31"/>
      <c r="AW19" s="31"/>
      <c r="AX19" s="31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337">
        <f>IF(入力シート!$D29="有","③",3)</f>
        <v>3</v>
      </c>
      <c r="BJ19" s="337"/>
      <c r="BK19" s="49" t="s">
        <v>127</v>
      </c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12">
        <f>IF(入力シート!$D30="有","④",4)</f>
        <v>4</v>
      </c>
      <c r="BW19" s="412"/>
      <c r="BX19" s="164" t="s">
        <v>300</v>
      </c>
      <c r="BY19" s="49"/>
      <c r="BZ19" s="49"/>
      <c r="CA19" s="49"/>
      <c r="CB19" s="49"/>
      <c r="CC19" s="49"/>
      <c r="CD19" s="412">
        <f>IF(入力シート!$D31="有","⑤",5)</f>
        <v>5</v>
      </c>
      <c r="CE19" s="412"/>
      <c r="CF19" s="49" t="s">
        <v>299</v>
      </c>
      <c r="CG19" s="49"/>
      <c r="CH19" s="49"/>
      <c r="CI19" s="49"/>
      <c r="CJ19" s="49"/>
      <c r="CK19" s="49"/>
      <c r="CL19" s="49"/>
      <c r="CM19" s="142"/>
    </row>
    <row r="20" spans="1:127" ht="12.75" customHeight="1" x14ac:dyDescent="0.1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6"/>
      <c r="W20" s="409"/>
      <c r="X20" s="410"/>
      <c r="Y20" s="410"/>
      <c r="Z20" s="410"/>
      <c r="AA20" s="410"/>
      <c r="AB20" s="410"/>
      <c r="AC20" s="410"/>
      <c r="AD20" s="410"/>
      <c r="AE20" s="165"/>
      <c r="AF20" s="343">
        <f>IF(入力シート!$D32="有","⑥",6)</f>
        <v>6</v>
      </c>
      <c r="AG20" s="343"/>
      <c r="AH20" s="31" t="s">
        <v>301</v>
      </c>
      <c r="AI20" s="49"/>
      <c r="AJ20" s="49"/>
      <c r="AK20" s="31"/>
      <c r="AL20" s="31"/>
      <c r="AM20" s="31"/>
      <c r="AN20" s="31"/>
      <c r="AO20" s="343">
        <f>IF(入力シート!$D33="有","⑦",7)</f>
        <v>7</v>
      </c>
      <c r="AP20" s="343"/>
      <c r="AQ20" s="31" t="s">
        <v>302</v>
      </c>
      <c r="AR20" s="49"/>
      <c r="AS20" s="49"/>
      <c r="AT20" s="49"/>
      <c r="AU20" s="155"/>
      <c r="AV20" s="155"/>
      <c r="AW20" s="155"/>
      <c r="AX20" s="155"/>
      <c r="AY20" s="155"/>
      <c r="AZ20" s="155"/>
      <c r="BA20" s="343">
        <f>IF(入力シート!$D34="有","⑧",8)</f>
        <v>8</v>
      </c>
      <c r="BB20" s="343"/>
      <c r="BC20" s="31" t="s">
        <v>303</v>
      </c>
      <c r="BD20" s="49"/>
      <c r="BE20" s="49"/>
      <c r="BF20" s="49"/>
      <c r="BG20" s="49"/>
      <c r="BH20" s="49"/>
      <c r="BI20" s="49"/>
      <c r="BJ20" s="155"/>
      <c r="BK20" s="166"/>
      <c r="BL20" s="166"/>
      <c r="BM20" s="49"/>
      <c r="BN20" s="49"/>
      <c r="BO20" s="343">
        <f>IF(入力シート!$D35="",9,"⑨")</f>
        <v>9</v>
      </c>
      <c r="BP20" s="343"/>
      <c r="BQ20" s="31" t="s">
        <v>27</v>
      </c>
      <c r="BR20" s="166"/>
      <c r="BS20" s="49"/>
      <c r="BT20" s="49"/>
      <c r="BU20" s="49"/>
      <c r="BV20" s="49"/>
      <c r="BW20" s="49"/>
      <c r="BX20" s="402" t="str">
        <f>IF(入力シート!$D35="","",入力シート!D35)</f>
        <v/>
      </c>
      <c r="BY20" s="402"/>
      <c r="BZ20" s="402"/>
      <c r="CA20" s="402"/>
      <c r="CB20" s="402"/>
      <c r="CC20" s="402"/>
      <c r="CD20" s="402"/>
      <c r="CE20" s="402"/>
      <c r="CF20" s="402"/>
      <c r="CG20" s="402"/>
      <c r="CH20" s="402"/>
      <c r="CI20" s="402"/>
      <c r="CJ20" s="402"/>
      <c r="CK20" s="49" t="s">
        <v>26</v>
      </c>
      <c r="CL20" s="49"/>
      <c r="CM20" s="142"/>
    </row>
    <row r="21" spans="1:127" ht="12.75" customHeight="1" x14ac:dyDescent="0.15">
      <c r="A21" s="304"/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6"/>
      <c r="W21" s="411"/>
      <c r="X21" s="398"/>
      <c r="Y21" s="398"/>
      <c r="Z21" s="398"/>
      <c r="AA21" s="398"/>
      <c r="AB21" s="398"/>
      <c r="AC21" s="398"/>
      <c r="AD21" s="399"/>
      <c r="AE21" s="167"/>
      <c r="AF21" s="162" t="s">
        <v>304</v>
      </c>
      <c r="AG21" s="162"/>
      <c r="AH21" s="162"/>
      <c r="AI21" s="162"/>
      <c r="AJ21" s="162"/>
      <c r="AK21" s="162"/>
      <c r="AL21" s="401" t="str">
        <f>IF(入力シート!$D36="","",入力シート!D36)</f>
        <v/>
      </c>
      <c r="AM21" s="401"/>
      <c r="AN21" s="401"/>
      <c r="AO21" s="401"/>
      <c r="AP21" s="401"/>
      <c r="AQ21" s="162" t="s">
        <v>305</v>
      </c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3"/>
    </row>
    <row r="22" spans="1:127" ht="17.25" customHeight="1" x14ac:dyDescent="0.15">
      <c r="A22" s="508" t="str">
        <f>IF(入力シート!$D24="有","①有　　　　2無",IF(入力シート!$D24="無","1有　　　　②無","1有　　　　2無"))</f>
        <v>1有　　　　2無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62"/>
      <c r="W22" s="406" t="s">
        <v>129</v>
      </c>
      <c r="X22" s="407"/>
      <c r="Y22" s="407"/>
      <c r="Z22" s="407"/>
      <c r="AA22" s="407"/>
      <c r="AB22" s="407"/>
      <c r="AC22" s="407"/>
      <c r="AD22" s="408"/>
      <c r="AE22" s="496" t="str">
        <f>IF(入力シート!$D37="","",入力シート!D37)</f>
        <v/>
      </c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7"/>
      <c r="AV22" s="497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7"/>
      <c r="BK22" s="497"/>
      <c r="BL22" s="497"/>
      <c r="BM22" s="497"/>
      <c r="BN22" s="497"/>
      <c r="BO22" s="497"/>
      <c r="BP22" s="497"/>
      <c r="BQ22" s="497"/>
      <c r="BR22" s="497"/>
      <c r="BS22" s="497"/>
      <c r="BT22" s="497"/>
      <c r="BU22" s="497"/>
      <c r="BV22" s="497"/>
      <c r="BW22" s="497"/>
      <c r="BX22" s="497"/>
      <c r="BY22" s="497"/>
      <c r="BZ22" s="497"/>
      <c r="CA22" s="497"/>
      <c r="CB22" s="497"/>
      <c r="CC22" s="497"/>
      <c r="CD22" s="497"/>
      <c r="CE22" s="497"/>
      <c r="CF22" s="497"/>
      <c r="CG22" s="497"/>
      <c r="CH22" s="497"/>
      <c r="CI22" s="497"/>
      <c r="CJ22" s="497"/>
      <c r="CK22" s="497"/>
      <c r="CL22" s="497"/>
      <c r="CM22" s="509"/>
    </row>
    <row r="23" spans="1:127" ht="17.25" customHeight="1" x14ac:dyDescent="0.15">
      <c r="A23" s="476" t="s">
        <v>130</v>
      </c>
      <c r="B23" s="407"/>
      <c r="C23" s="407"/>
      <c r="D23" s="407"/>
      <c r="E23" s="407"/>
      <c r="F23" s="407"/>
      <c r="G23" s="407"/>
      <c r="H23" s="407"/>
      <c r="I23" s="407"/>
      <c r="J23" s="408"/>
      <c r="K23" s="340" t="str">
        <f>IF(入力シート!$D38="直営","①直　営
2 委　託",IF(入力シート!$D38="委託","1 直　営
②委　託","1 直　営
2 委　託"))</f>
        <v>1 直　営
2 委　託</v>
      </c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1"/>
      <c r="W23" s="484" t="s">
        <v>8</v>
      </c>
      <c r="X23" s="485"/>
      <c r="Y23" s="486"/>
      <c r="Z23" s="352" t="s">
        <v>133</v>
      </c>
      <c r="AA23" s="353"/>
      <c r="AB23" s="353"/>
      <c r="AC23" s="353"/>
      <c r="AD23" s="353"/>
      <c r="AE23" s="353"/>
      <c r="AF23" s="353"/>
      <c r="AG23" s="353"/>
      <c r="AH23" s="353"/>
      <c r="AI23" s="392"/>
      <c r="AJ23" s="493" t="str">
        <f>IF(入力シート!$D39="","",入力シート!D39)</f>
        <v/>
      </c>
      <c r="AK23" s="494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94"/>
      <c r="BM23" s="494"/>
      <c r="BN23" s="494"/>
      <c r="BO23" s="494"/>
      <c r="BP23" s="494"/>
      <c r="BQ23" s="494"/>
      <c r="BR23" s="494"/>
      <c r="BS23" s="494"/>
      <c r="BT23" s="494"/>
      <c r="BU23" s="494"/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4"/>
      <c r="CG23" s="494"/>
      <c r="CH23" s="494"/>
      <c r="CI23" s="494"/>
      <c r="CJ23" s="494"/>
      <c r="CK23" s="494"/>
      <c r="CL23" s="494"/>
      <c r="CM23" s="495"/>
    </row>
    <row r="24" spans="1:127" ht="17.25" customHeight="1" x14ac:dyDescent="0.15">
      <c r="A24" s="477"/>
      <c r="B24" s="410"/>
      <c r="C24" s="410"/>
      <c r="D24" s="410"/>
      <c r="E24" s="410"/>
      <c r="F24" s="410"/>
      <c r="G24" s="410"/>
      <c r="H24" s="410"/>
      <c r="I24" s="410"/>
      <c r="J24" s="478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1"/>
      <c r="W24" s="487"/>
      <c r="X24" s="488"/>
      <c r="Y24" s="489"/>
      <c r="Z24" s="352" t="s">
        <v>132</v>
      </c>
      <c r="AA24" s="353"/>
      <c r="AB24" s="353"/>
      <c r="AC24" s="353"/>
      <c r="AD24" s="353"/>
      <c r="AE24" s="353"/>
      <c r="AF24" s="353"/>
      <c r="AG24" s="353"/>
      <c r="AH24" s="353"/>
      <c r="AI24" s="392"/>
      <c r="AJ24" s="493" t="str">
        <f>IF(入力シート!$D40="","",入力シート!D40)</f>
        <v/>
      </c>
      <c r="AK24" s="494"/>
      <c r="AL24" s="494"/>
      <c r="AM24" s="494"/>
      <c r="AN24" s="494"/>
      <c r="AO24" s="494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/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/>
      <c r="BK24" s="494"/>
      <c r="BL24" s="494"/>
      <c r="BM24" s="494"/>
      <c r="BN24" s="494"/>
      <c r="BO24" s="494"/>
      <c r="BP24" s="494"/>
      <c r="BQ24" s="494"/>
      <c r="BR24" s="494"/>
      <c r="BS24" s="494"/>
      <c r="BT24" s="494"/>
      <c r="BU24" s="494"/>
      <c r="BV24" s="494"/>
      <c r="BW24" s="494"/>
      <c r="BX24" s="494"/>
      <c r="BY24" s="494"/>
      <c r="BZ24" s="494"/>
      <c r="CA24" s="494"/>
      <c r="CB24" s="494"/>
      <c r="CC24" s="494"/>
      <c r="CD24" s="494"/>
      <c r="CE24" s="494"/>
      <c r="CF24" s="494"/>
      <c r="CG24" s="494"/>
      <c r="CH24" s="494"/>
      <c r="CI24" s="494"/>
      <c r="CJ24" s="494"/>
      <c r="CK24" s="494"/>
      <c r="CL24" s="494"/>
      <c r="CM24" s="495"/>
    </row>
    <row r="25" spans="1:127" ht="17.25" customHeight="1" x14ac:dyDescent="0.15">
      <c r="A25" s="477"/>
      <c r="B25" s="410"/>
      <c r="C25" s="410"/>
      <c r="D25" s="410"/>
      <c r="E25" s="410"/>
      <c r="F25" s="410"/>
      <c r="G25" s="410"/>
      <c r="H25" s="410"/>
      <c r="I25" s="410"/>
      <c r="J25" s="478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1"/>
      <c r="W25" s="490"/>
      <c r="X25" s="491"/>
      <c r="Y25" s="492"/>
      <c r="Z25" s="352" t="s">
        <v>131</v>
      </c>
      <c r="AA25" s="353"/>
      <c r="AB25" s="353"/>
      <c r="AC25" s="353"/>
      <c r="AD25" s="353"/>
      <c r="AE25" s="353"/>
      <c r="AF25" s="353"/>
      <c r="AG25" s="353"/>
      <c r="AH25" s="353"/>
      <c r="AI25" s="392"/>
      <c r="AJ25" s="496" t="str">
        <f>IF(入力シート!$D41="","",入力シート!D41)</f>
        <v/>
      </c>
      <c r="AK25" s="497"/>
      <c r="AL25" s="497"/>
      <c r="AM25" s="497"/>
      <c r="AN25" s="497"/>
      <c r="AO25" s="497"/>
      <c r="AP25" s="497"/>
      <c r="AQ25" s="497"/>
      <c r="AR25" s="497"/>
      <c r="AS25" s="497"/>
      <c r="AT25" s="497"/>
      <c r="AU25" s="497"/>
      <c r="AV25" s="497"/>
      <c r="AW25" s="497"/>
      <c r="AX25" s="497"/>
      <c r="AY25" s="497"/>
      <c r="AZ25" s="497"/>
      <c r="BA25" s="497"/>
      <c r="BB25" s="497"/>
      <c r="BC25" s="497"/>
      <c r="BD25" s="497"/>
      <c r="BE25" s="497"/>
      <c r="BF25" s="497"/>
      <c r="BG25" s="168"/>
      <c r="BH25" s="168"/>
      <c r="BI25" s="168"/>
      <c r="BJ25" s="168"/>
      <c r="BK25" s="498" t="s">
        <v>134</v>
      </c>
      <c r="BL25" s="498"/>
      <c r="BM25" s="498"/>
      <c r="BN25" s="498"/>
      <c r="BO25" s="498"/>
      <c r="BP25" s="498"/>
      <c r="BQ25" s="499" t="str">
        <f>IF(入力シート!$D42="","",入力シート!D42)</f>
        <v/>
      </c>
      <c r="BR25" s="499"/>
      <c r="BS25" s="499"/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/>
      <c r="CE25" s="499"/>
      <c r="CF25" s="499"/>
      <c r="CG25" s="499"/>
      <c r="CH25" s="499"/>
      <c r="CI25" s="499"/>
      <c r="CJ25" s="499"/>
      <c r="CK25" s="499"/>
      <c r="CL25" s="499"/>
      <c r="CM25" s="500"/>
    </row>
    <row r="26" spans="1:127" ht="13.5" customHeight="1" x14ac:dyDescent="0.15">
      <c r="A26" s="477"/>
      <c r="B26" s="410"/>
      <c r="C26" s="410"/>
      <c r="D26" s="410"/>
      <c r="E26" s="410"/>
      <c r="F26" s="410"/>
      <c r="G26" s="410"/>
      <c r="H26" s="410"/>
      <c r="I26" s="410"/>
      <c r="J26" s="478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1"/>
      <c r="W26" s="527" t="s">
        <v>28</v>
      </c>
      <c r="X26" s="338"/>
      <c r="Y26" s="338"/>
      <c r="Z26" s="338"/>
      <c r="AA26" s="338"/>
      <c r="AB26" s="338"/>
      <c r="AC26" s="338"/>
      <c r="AD26" s="338"/>
      <c r="AE26" s="338"/>
      <c r="AF26" s="338"/>
      <c r="AG26" s="30"/>
      <c r="AH26" s="343">
        <f>IF(入力シート!$D43="有","①",1)</f>
        <v>1</v>
      </c>
      <c r="AI26" s="343"/>
      <c r="AJ26" s="30" t="s">
        <v>29</v>
      </c>
      <c r="AK26" s="30"/>
      <c r="AL26" s="30"/>
      <c r="AM26" s="30"/>
      <c r="AN26" s="30"/>
      <c r="AO26" s="30"/>
      <c r="AP26" s="30"/>
      <c r="AQ26" s="30"/>
      <c r="AR26" s="30"/>
      <c r="AS26" s="343">
        <f>IF(入力シート!$D44="有","②",2)</f>
        <v>2</v>
      </c>
      <c r="AT26" s="343"/>
      <c r="AU26" s="30" t="s">
        <v>30</v>
      </c>
      <c r="AV26" s="30"/>
      <c r="AW26" s="30"/>
      <c r="AX26" s="30"/>
      <c r="AY26" s="30"/>
      <c r="AZ26" s="30"/>
      <c r="BA26" s="30"/>
      <c r="BB26" s="30"/>
      <c r="BC26" s="30"/>
      <c r="BD26" s="343">
        <f>IF(入力シート!$D45="有","③",3)</f>
        <v>3</v>
      </c>
      <c r="BE26" s="343"/>
      <c r="BF26" s="30" t="s">
        <v>31</v>
      </c>
      <c r="BG26" s="30"/>
      <c r="BH26" s="30"/>
      <c r="BI26" s="30"/>
      <c r="BJ26" s="30"/>
      <c r="BK26" s="343">
        <f>IF(入力シート!$D46="有","④",4)</f>
        <v>4</v>
      </c>
      <c r="BL26" s="343"/>
      <c r="BM26" s="169" t="s">
        <v>32</v>
      </c>
      <c r="BN26" s="169"/>
      <c r="BO26" s="169"/>
      <c r="BP26" s="169"/>
      <c r="BQ26" s="169"/>
      <c r="BR26" s="343">
        <f>IF(入力シート!$D47="有","⑤",5)</f>
        <v>5</v>
      </c>
      <c r="BS26" s="343"/>
      <c r="BT26" s="169" t="s">
        <v>33</v>
      </c>
      <c r="BU26" s="169"/>
      <c r="BV26" s="169"/>
      <c r="BW26" s="169"/>
      <c r="BX26" s="169"/>
      <c r="BY26" s="343">
        <f>IF(入力シート!$D48="有","⑥",6)</f>
        <v>6</v>
      </c>
      <c r="BZ26" s="343"/>
      <c r="CA26" s="169" t="s">
        <v>34</v>
      </c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70"/>
    </row>
    <row r="27" spans="1:127" ht="13.5" customHeight="1" x14ac:dyDescent="0.15">
      <c r="A27" s="479"/>
      <c r="B27" s="398"/>
      <c r="C27" s="398"/>
      <c r="D27" s="398"/>
      <c r="E27" s="398"/>
      <c r="F27" s="398"/>
      <c r="G27" s="398"/>
      <c r="H27" s="398"/>
      <c r="I27" s="398"/>
      <c r="J27" s="399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3"/>
      <c r="W27" s="165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43">
        <f>IF(入力シート!$D49="有","⑦",7)</f>
        <v>7</v>
      </c>
      <c r="AI27" s="343"/>
      <c r="AJ27" s="31" t="s">
        <v>35</v>
      </c>
      <c r="AK27" s="31"/>
      <c r="AL27" s="31"/>
      <c r="AM27" s="31"/>
      <c r="AN27" s="31"/>
      <c r="AO27" s="31"/>
      <c r="AP27" s="35"/>
      <c r="AQ27" s="35"/>
      <c r="AR27" s="35"/>
      <c r="AS27" s="35"/>
      <c r="AT27" s="35"/>
      <c r="AU27" s="343">
        <f>IF(入力シート!$D50="有","⑧",8)</f>
        <v>8</v>
      </c>
      <c r="AV27" s="343"/>
      <c r="AW27" s="35" t="s">
        <v>36</v>
      </c>
      <c r="AX27" s="35"/>
      <c r="AY27" s="35"/>
      <c r="AZ27" s="35"/>
      <c r="BA27" s="35"/>
      <c r="BB27" s="35"/>
      <c r="BC27" s="35"/>
      <c r="BD27" s="35"/>
      <c r="BE27" s="35"/>
      <c r="BF27" s="343">
        <f>IF(入力シート!$D51="",9,"⑨")</f>
        <v>9</v>
      </c>
      <c r="BG27" s="343"/>
      <c r="BH27" s="35" t="s">
        <v>27</v>
      </c>
      <c r="BI27" s="35"/>
      <c r="BJ27" s="35"/>
      <c r="BK27" s="35"/>
      <c r="BL27" s="35"/>
      <c r="BM27" s="162"/>
      <c r="BN27" s="162"/>
      <c r="BO27" s="503" t="str">
        <f>IF(入力シート!$D51="","",入力シート!D51)</f>
        <v/>
      </c>
      <c r="BP27" s="503"/>
      <c r="BQ27" s="503"/>
      <c r="BR27" s="503"/>
      <c r="BS27" s="503"/>
      <c r="BT27" s="503"/>
      <c r="BU27" s="503"/>
      <c r="BV27" s="503"/>
      <c r="BW27" s="503"/>
      <c r="BX27" s="503"/>
      <c r="BY27" s="503"/>
      <c r="BZ27" s="503"/>
      <c r="CA27" s="503"/>
      <c r="CB27" s="503"/>
      <c r="CC27" s="503"/>
      <c r="CD27" s="503"/>
      <c r="CE27" s="503"/>
      <c r="CF27" s="503"/>
      <c r="CG27" s="503"/>
      <c r="CH27" s="503"/>
      <c r="CI27" s="503"/>
      <c r="CJ27" s="503"/>
      <c r="CK27" s="162" t="s">
        <v>26</v>
      </c>
      <c r="CL27" s="162"/>
      <c r="CM27" s="163"/>
    </row>
    <row r="28" spans="1:127" ht="14.25" customHeight="1" x14ac:dyDescent="0.15">
      <c r="A28" s="473" t="s">
        <v>135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/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/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4"/>
      <c r="BU28" s="474"/>
      <c r="BV28" s="474"/>
      <c r="BW28" s="474"/>
      <c r="BX28" s="474"/>
      <c r="BY28" s="474"/>
      <c r="BZ28" s="474"/>
      <c r="CA28" s="474"/>
      <c r="CB28" s="474"/>
      <c r="CC28" s="474"/>
      <c r="CD28" s="474"/>
      <c r="CE28" s="474"/>
      <c r="CF28" s="474"/>
      <c r="CG28" s="474"/>
      <c r="CH28" s="474"/>
      <c r="CI28" s="474"/>
      <c r="CJ28" s="474"/>
      <c r="CK28" s="474"/>
      <c r="CL28" s="474"/>
      <c r="CM28" s="475"/>
    </row>
    <row r="29" spans="1:127" ht="14.2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45" t="s">
        <v>137</v>
      </c>
      <c r="W29" s="345"/>
      <c r="X29" s="345"/>
      <c r="Y29" s="345"/>
      <c r="Z29" s="345"/>
      <c r="AA29" s="345"/>
      <c r="AB29" s="345"/>
      <c r="AC29" s="345"/>
      <c r="AD29" s="345"/>
      <c r="AE29" s="345"/>
      <c r="AF29" s="345" t="s">
        <v>9</v>
      </c>
      <c r="AG29" s="345"/>
      <c r="AH29" s="345"/>
      <c r="AI29" s="345"/>
      <c r="AJ29" s="345"/>
      <c r="AK29" s="345"/>
      <c r="AL29" s="345"/>
      <c r="AM29" s="345"/>
      <c r="AN29" s="345"/>
      <c r="AO29" s="345"/>
      <c r="AP29" s="345" t="s">
        <v>10</v>
      </c>
      <c r="AQ29" s="345"/>
      <c r="AR29" s="345"/>
      <c r="AS29" s="345"/>
      <c r="AT29" s="345"/>
      <c r="AU29" s="345"/>
      <c r="AV29" s="345"/>
      <c r="AW29" s="345"/>
      <c r="AX29" s="345"/>
      <c r="AY29" s="345"/>
      <c r="AZ29" s="345" t="s">
        <v>11</v>
      </c>
      <c r="BA29" s="345"/>
      <c r="BB29" s="345"/>
      <c r="BC29" s="345"/>
      <c r="BD29" s="345"/>
      <c r="BE29" s="345"/>
      <c r="BF29" s="345"/>
      <c r="BG29" s="345"/>
      <c r="BH29" s="345"/>
      <c r="BI29" s="345"/>
      <c r="BJ29" s="501" t="s">
        <v>136</v>
      </c>
      <c r="BK29" s="390"/>
      <c r="BL29" s="390"/>
      <c r="BM29" s="390"/>
      <c r="BN29" s="390"/>
      <c r="BO29" s="390"/>
      <c r="BP29" s="390"/>
      <c r="BQ29" s="390"/>
      <c r="BR29" s="390"/>
      <c r="BS29" s="390"/>
      <c r="BT29" s="501" t="s">
        <v>12</v>
      </c>
      <c r="BU29" s="390"/>
      <c r="BV29" s="390"/>
      <c r="BW29" s="390"/>
      <c r="BX29" s="390"/>
      <c r="BY29" s="390"/>
      <c r="BZ29" s="390"/>
      <c r="CA29" s="390"/>
      <c r="CB29" s="390"/>
      <c r="CC29" s="391"/>
      <c r="CD29" s="345" t="s">
        <v>13</v>
      </c>
      <c r="CE29" s="345"/>
      <c r="CF29" s="345"/>
      <c r="CG29" s="345"/>
      <c r="CH29" s="345"/>
      <c r="CI29" s="345"/>
      <c r="CJ29" s="345"/>
      <c r="CK29" s="345"/>
      <c r="CL29" s="345"/>
      <c r="CM29" s="502"/>
    </row>
    <row r="30" spans="1:127" ht="18" customHeight="1" x14ac:dyDescent="0.15">
      <c r="A30" s="366" t="s">
        <v>14</v>
      </c>
      <c r="B30" s="367"/>
      <c r="C30" s="367"/>
      <c r="D30" s="367"/>
      <c r="E30" s="367"/>
      <c r="F30" s="367"/>
      <c r="G30" s="367"/>
      <c r="H30" s="367"/>
      <c r="I30" s="367"/>
      <c r="J30" s="364" t="s">
        <v>15</v>
      </c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55" t="str">
        <f>IF(入力シート!$D52="","",入力シート!D52)</f>
        <v/>
      </c>
      <c r="W30" s="356"/>
      <c r="X30" s="356"/>
      <c r="Y30" s="356"/>
      <c r="Z30" s="356"/>
      <c r="AA30" s="356"/>
      <c r="AB30" s="356"/>
      <c r="AC30" s="356"/>
      <c r="AD30" s="356"/>
      <c r="AE30" s="361"/>
      <c r="AF30" s="355" t="str">
        <f>IF(入力シート!$D56="","",入力シート!D56)</f>
        <v/>
      </c>
      <c r="AG30" s="356"/>
      <c r="AH30" s="356"/>
      <c r="AI30" s="356"/>
      <c r="AJ30" s="356"/>
      <c r="AK30" s="356"/>
      <c r="AL30" s="356"/>
      <c r="AM30" s="356"/>
      <c r="AN30" s="356"/>
      <c r="AO30" s="361"/>
      <c r="AP30" s="355" t="str">
        <f>IF(入力シート!$D60="","",入力シート!D60)</f>
        <v/>
      </c>
      <c r="AQ30" s="356"/>
      <c r="AR30" s="356"/>
      <c r="AS30" s="356"/>
      <c r="AT30" s="356"/>
      <c r="AU30" s="356"/>
      <c r="AV30" s="356"/>
      <c r="AW30" s="356"/>
      <c r="AX30" s="356"/>
      <c r="AY30" s="361"/>
      <c r="AZ30" s="443" t="str">
        <f>IF(入力シート!$D64="","",入力シート!D64)</f>
        <v/>
      </c>
      <c r="BA30" s="443"/>
      <c r="BB30" s="443"/>
      <c r="BC30" s="443"/>
      <c r="BD30" s="443"/>
      <c r="BE30" s="443"/>
      <c r="BF30" s="443"/>
      <c r="BG30" s="443"/>
      <c r="BH30" s="443"/>
      <c r="BI30" s="443"/>
      <c r="BJ30" s="355" t="str">
        <f>IF(入力シート!$D68="","",入力シート!D68)</f>
        <v/>
      </c>
      <c r="BK30" s="356"/>
      <c r="BL30" s="356"/>
      <c r="BM30" s="356"/>
      <c r="BN30" s="356"/>
      <c r="BO30" s="356"/>
      <c r="BP30" s="356"/>
      <c r="BQ30" s="356"/>
      <c r="BR30" s="356"/>
      <c r="BS30" s="356"/>
      <c r="BT30" s="355" t="str">
        <f>IF(入力シート!$D72="","",入力シート!D72)</f>
        <v/>
      </c>
      <c r="BU30" s="356"/>
      <c r="BV30" s="356"/>
      <c r="BW30" s="356"/>
      <c r="BX30" s="356"/>
      <c r="BY30" s="356"/>
      <c r="BZ30" s="356"/>
      <c r="CA30" s="356"/>
      <c r="CB30" s="356"/>
      <c r="CC30" s="361"/>
      <c r="CD30" s="355">
        <f>IF(入力シート!$D76="","",入力シート!D76)</f>
        <v>0</v>
      </c>
      <c r="CE30" s="356"/>
      <c r="CF30" s="356"/>
      <c r="CG30" s="356"/>
      <c r="CH30" s="356"/>
      <c r="CI30" s="356"/>
      <c r="CJ30" s="356"/>
      <c r="CK30" s="356"/>
      <c r="CL30" s="356"/>
      <c r="CM30" s="357"/>
    </row>
    <row r="31" spans="1:127" ht="18" customHeight="1" x14ac:dyDescent="0.15">
      <c r="A31" s="366"/>
      <c r="B31" s="367"/>
      <c r="C31" s="367"/>
      <c r="D31" s="367"/>
      <c r="E31" s="367"/>
      <c r="F31" s="367"/>
      <c r="G31" s="367"/>
      <c r="H31" s="367"/>
      <c r="I31" s="367"/>
      <c r="J31" s="365" t="s">
        <v>16</v>
      </c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58" t="str">
        <f>IF(入力シート!$D53="","",入力シート!D53)</f>
        <v/>
      </c>
      <c r="W31" s="359"/>
      <c r="X31" s="359"/>
      <c r="Y31" s="359"/>
      <c r="Z31" s="359"/>
      <c r="AA31" s="359"/>
      <c r="AB31" s="359"/>
      <c r="AC31" s="359"/>
      <c r="AD31" s="359"/>
      <c r="AE31" s="362"/>
      <c r="AF31" s="358" t="str">
        <f>IF(入力シート!$D57="","",入力シート!D57)</f>
        <v/>
      </c>
      <c r="AG31" s="359"/>
      <c r="AH31" s="359"/>
      <c r="AI31" s="359"/>
      <c r="AJ31" s="359"/>
      <c r="AK31" s="359"/>
      <c r="AL31" s="359"/>
      <c r="AM31" s="359"/>
      <c r="AN31" s="359"/>
      <c r="AO31" s="362"/>
      <c r="AP31" s="358" t="str">
        <f>IF(入力シート!$D61="","",入力シート!D61)</f>
        <v/>
      </c>
      <c r="AQ31" s="359"/>
      <c r="AR31" s="359"/>
      <c r="AS31" s="359"/>
      <c r="AT31" s="359"/>
      <c r="AU31" s="359"/>
      <c r="AV31" s="359"/>
      <c r="AW31" s="359"/>
      <c r="AX31" s="359"/>
      <c r="AY31" s="362"/>
      <c r="AZ31" s="444" t="str">
        <f>IF(入力シート!$D65="","",入力シート!D65)</f>
        <v/>
      </c>
      <c r="BA31" s="444"/>
      <c r="BB31" s="444"/>
      <c r="BC31" s="444"/>
      <c r="BD31" s="444"/>
      <c r="BE31" s="444"/>
      <c r="BF31" s="444"/>
      <c r="BG31" s="444"/>
      <c r="BH31" s="444"/>
      <c r="BI31" s="444"/>
      <c r="BJ31" s="427" t="str">
        <f>IF(入力シート!$D69="","",入力シート!D69)</f>
        <v/>
      </c>
      <c r="BK31" s="335"/>
      <c r="BL31" s="335"/>
      <c r="BM31" s="335"/>
      <c r="BN31" s="335"/>
      <c r="BO31" s="335"/>
      <c r="BP31" s="335"/>
      <c r="BQ31" s="335"/>
      <c r="BR31" s="335"/>
      <c r="BS31" s="335"/>
      <c r="BT31" s="427" t="str">
        <f>IF(入力シート!$D73="","",入力シート!D73)</f>
        <v/>
      </c>
      <c r="BU31" s="335"/>
      <c r="BV31" s="335"/>
      <c r="BW31" s="335"/>
      <c r="BX31" s="335"/>
      <c r="BY31" s="335"/>
      <c r="BZ31" s="335"/>
      <c r="CA31" s="335"/>
      <c r="CB31" s="335"/>
      <c r="CC31" s="336"/>
      <c r="CD31" s="427">
        <f>IF(入力シート!$D77="","",入力シート!D77)</f>
        <v>0</v>
      </c>
      <c r="CE31" s="335"/>
      <c r="CF31" s="335"/>
      <c r="CG31" s="335"/>
      <c r="CH31" s="335"/>
      <c r="CI31" s="335"/>
      <c r="CJ31" s="335"/>
      <c r="CK31" s="335"/>
      <c r="CL31" s="335"/>
      <c r="CM31" s="445"/>
    </row>
    <row r="32" spans="1:127" ht="18" customHeight="1" x14ac:dyDescent="0.15">
      <c r="A32" s="366" t="s">
        <v>17</v>
      </c>
      <c r="B32" s="367"/>
      <c r="C32" s="367"/>
      <c r="D32" s="367"/>
      <c r="E32" s="367"/>
      <c r="F32" s="367"/>
      <c r="G32" s="367"/>
      <c r="H32" s="367"/>
      <c r="I32" s="367"/>
      <c r="J32" s="364" t="s">
        <v>15</v>
      </c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55" t="str">
        <f>IF(入力シート!$D54="","",入力シート!D54)</f>
        <v/>
      </c>
      <c r="W32" s="356"/>
      <c r="X32" s="356"/>
      <c r="Y32" s="356"/>
      <c r="Z32" s="356"/>
      <c r="AA32" s="356"/>
      <c r="AB32" s="356"/>
      <c r="AC32" s="356"/>
      <c r="AD32" s="356"/>
      <c r="AE32" s="361"/>
      <c r="AF32" s="355" t="str">
        <f>IF(入力シート!$D58="","",入力シート!D58)</f>
        <v/>
      </c>
      <c r="AG32" s="356"/>
      <c r="AH32" s="356"/>
      <c r="AI32" s="356"/>
      <c r="AJ32" s="356"/>
      <c r="AK32" s="356"/>
      <c r="AL32" s="356"/>
      <c r="AM32" s="356"/>
      <c r="AN32" s="356"/>
      <c r="AO32" s="361"/>
      <c r="AP32" s="355" t="str">
        <f>IF(入力シート!$D62="","",入力シート!D62)</f>
        <v/>
      </c>
      <c r="AQ32" s="356"/>
      <c r="AR32" s="356"/>
      <c r="AS32" s="356"/>
      <c r="AT32" s="356"/>
      <c r="AU32" s="356"/>
      <c r="AV32" s="356"/>
      <c r="AW32" s="356"/>
      <c r="AX32" s="356"/>
      <c r="AY32" s="361"/>
      <c r="AZ32" s="443" t="str">
        <f>IF(入力シート!$D66="","",入力シート!D66)</f>
        <v/>
      </c>
      <c r="BA32" s="443"/>
      <c r="BB32" s="443"/>
      <c r="BC32" s="443"/>
      <c r="BD32" s="443"/>
      <c r="BE32" s="443"/>
      <c r="BF32" s="443"/>
      <c r="BG32" s="443"/>
      <c r="BH32" s="443"/>
      <c r="BI32" s="443"/>
      <c r="BJ32" s="355" t="str">
        <f>IF(入力シート!$D70="","",入力シート!D70)</f>
        <v/>
      </c>
      <c r="BK32" s="356"/>
      <c r="BL32" s="356"/>
      <c r="BM32" s="356"/>
      <c r="BN32" s="356"/>
      <c r="BO32" s="356"/>
      <c r="BP32" s="356"/>
      <c r="BQ32" s="356"/>
      <c r="BR32" s="356"/>
      <c r="BS32" s="356"/>
      <c r="BT32" s="355" t="str">
        <f>IF(入力シート!$D74="","",入力シート!D74)</f>
        <v/>
      </c>
      <c r="BU32" s="356"/>
      <c r="BV32" s="356"/>
      <c r="BW32" s="356"/>
      <c r="BX32" s="356"/>
      <c r="BY32" s="356"/>
      <c r="BZ32" s="356"/>
      <c r="CA32" s="356"/>
      <c r="CB32" s="356"/>
      <c r="CC32" s="361"/>
      <c r="CD32" s="355">
        <f>IF(入力シート!$D78="","",入力シート!D78)</f>
        <v>0</v>
      </c>
      <c r="CE32" s="356"/>
      <c r="CF32" s="356"/>
      <c r="CG32" s="356"/>
      <c r="CH32" s="356"/>
      <c r="CI32" s="356"/>
      <c r="CJ32" s="356"/>
      <c r="CK32" s="356"/>
      <c r="CL32" s="356"/>
      <c r="CM32" s="357"/>
    </row>
    <row r="33" spans="1:105" ht="18" customHeight="1" x14ac:dyDescent="0.15">
      <c r="A33" s="368"/>
      <c r="B33" s="369"/>
      <c r="C33" s="369"/>
      <c r="D33" s="369"/>
      <c r="E33" s="369"/>
      <c r="F33" s="369"/>
      <c r="G33" s="369"/>
      <c r="H33" s="369"/>
      <c r="I33" s="369"/>
      <c r="J33" s="510" t="s">
        <v>16</v>
      </c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358" t="str">
        <f>IF(入力シート!$D55="","",入力シート!D55)</f>
        <v/>
      </c>
      <c r="W33" s="359"/>
      <c r="X33" s="359"/>
      <c r="Y33" s="359"/>
      <c r="Z33" s="359"/>
      <c r="AA33" s="359"/>
      <c r="AB33" s="359"/>
      <c r="AC33" s="359"/>
      <c r="AD33" s="359"/>
      <c r="AE33" s="362"/>
      <c r="AF33" s="358" t="str">
        <f>IF(入力シート!$D59="","",入力シート!D59)</f>
        <v/>
      </c>
      <c r="AG33" s="359"/>
      <c r="AH33" s="359"/>
      <c r="AI33" s="359"/>
      <c r="AJ33" s="359"/>
      <c r="AK33" s="359"/>
      <c r="AL33" s="359"/>
      <c r="AM33" s="359"/>
      <c r="AN33" s="359"/>
      <c r="AO33" s="362"/>
      <c r="AP33" s="363" t="str">
        <f>IF(入力シート!$D63="","",入力シート!D63)</f>
        <v/>
      </c>
      <c r="AQ33" s="363"/>
      <c r="AR33" s="363"/>
      <c r="AS33" s="363"/>
      <c r="AT33" s="363"/>
      <c r="AU33" s="363"/>
      <c r="AV33" s="363"/>
      <c r="AW33" s="363"/>
      <c r="AX33" s="363"/>
      <c r="AY33" s="363"/>
      <c r="AZ33" s="363" t="str">
        <f>IF(入力シート!$D67="","",入力シート!D67)</f>
        <v/>
      </c>
      <c r="BA33" s="363"/>
      <c r="BB33" s="363"/>
      <c r="BC33" s="363"/>
      <c r="BD33" s="363"/>
      <c r="BE33" s="363"/>
      <c r="BF33" s="363"/>
      <c r="BG33" s="363"/>
      <c r="BH33" s="363"/>
      <c r="BI33" s="363"/>
      <c r="BJ33" s="358" t="str">
        <f>IF(入力シート!$D71="","",入力シート!D71)</f>
        <v/>
      </c>
      <c r="BK33" s="359"/>
      <c r="BL33" s="359"/>
      <c r="BM33" s="359"/>
      <c r="BN33" s="359"/>
      <c r="BO33" s="359"/>
      <c r="BP33" s="359"/>
      <c r="BQ33" s="359"/>
      <c r="BR33" s="359"/>
      <c r="BS33" s="359"/>
      <c r="BT33" s="358" t="str">
        <f>IF(入力シート!$D75="","",入力シート!D75)</f>
        <v/>
      </c>
      <c r="BU33" s="359"/>
      <c r="BV33" s="359"/>
      <c r="BW33" s="359"/>
      <c r="BX33" s="359"/>
      <c r="BY33" s="359"/>
      <c r="BZ33" s="359"/>
      <c r="CA33" s="359"/>
      <c r="CB33" s="359"/>
      <c r="CC33" s="362"/>
      <c r="CD33" s="358">
        <f>IF(入力シート!$D79="","",入力シート!D79)</f>
        <v>0</v>
      </c>
      <c r="CE33" s="359"/>
      <c r="CF33" s="359"/>
      <c r="CG33" s="359"/>
      <c r="CH33" s="359"/>
      <c r="CI33" s="359"/>
      <c r="CJ33" s="359"/>
      <c r="CK33" s="359"/>
      <c r="CL33" s="359"/>
      <c r="CM33" s="360"/>
    </row>
    <row r="34" spans="1:105" ht="14.25" customHeight="1" x14ac:dyDescent="0.15">
      <c r="A34" s="346" t="s">
        <v>270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8"/>
    </row>
    <row r="35" spans="1:105" ht="14.25" customHeight="1" x14ac:dyDescent="0.15">
      <c r="A35" s="384" t="s">
        <v>140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76" t="s">
        <v>141</v>
      </c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8"/>
      <c r="AS35" s="383" t="s">
        <v>142</v>
      </c>
      <c r="AT35" s="383"/>
      <c r="AU35" s="383"/>
      <c r="AV35" s="383"/>
      <c r="AW35" s="383"/>
      <c r="AX35" s="383"/>
      <c r="AY35" s="383"/>
      <c r="AZ35" s="383"/>
      <c r="BA35" s="383"/>
      <c r="BB35" s="383"/>
      <c r="BC35" s="383"/>
      <c r="BD35" s="383"/>
      <c r="BE35" s="383"/>
      <c r="BF35" s="383"/>
      <c r="BG35" s="383"/>
      <c r="BH35" s="383"/>
      <c r="BI35" s="383"/>
      <c r="BJ35" s="383"/>
      <c r="BK35" s="383"/>
      <c r="BL35" s="383"/>
      <c r="BM35" s="383"/>
      <c r="BN35" s="383"/>
      <c r="BO35" s="383"/>
      <c r="BP35" s="383"/>
      <c r="BQ35" s="383"/>
      <c r="BR35" s="383"/>
      <c r="BS35" s="452" t="s">
        <v>145</v>
      </c>
      <c r="BT35" s="453"/>
      <c r="BU35" s="453"/>
      <c r="BV35" s="453"/>
      <c r="BW35" s="453"/>
      <c r="BX35" s="453"/>
      <c r="BY35" s="453"/>
      <c r="BZ35" s="453"/>
      <c r="CA35" s="453"/>
      <c r="CB35" s="453"/>
      <c r="CC35" s="454"/>
      <c r="CD35" s="352" t="s">
        <v>144</v>
      </c>
      <c r="CE35" s="353"/>
      <c r="CF35" s="353"/>
      <c r="CG35" s="353"/>
      <c r="CH35" s="353"/>
      <c r="CI35" s="353"/>
      <c r="CJ35" s="353"/>
      <c r="CK35" s="353"/>
      <c r="CL35" s="353"/>
      <c r="CM35" s="354"/>
    </row>
    <row r="36" spans="1:105" ht="13.5" customHeight="1" x14ac:dyDescent="0.15">
      <c r="A36" s="373" t="s">
        <v>138</v>
      </c>
      <c r="B36" s="374"/>
      <c r="C36" s="374"/>
      <c r="D36" s="374"/>
      <c r="E36" s="374"/>
      <c r="F36" s="374"/>
      <c r="G36" s="349" t="str">
        <f>IF(入力シート!$D80="管理栄養士","①管理栄養士
2 栄　養　士",IF(入力シート!$D80="栄養士","1 管理栄養士
②栄　養　士","1 管理栄養士
2 栄　養　士"))</f>
        <v>1 管理栄養士
2 栄　養　士</v>
      </c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75" t="str">
        <f>IF(入力シート!$D81="","",入力シート!D81)</f>
        <v/>
      </c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9" t="str">
        <f>IF(入力シート!$D82="","",入力シート!D82)</f>
        <v/>
      </c>
      <c r="AT36" s="380"/>
      <c r="AU36" s="380"/>
      <c r="AV36" s="380"/>
      <c r="AW36" s="380"/>
      <c r="AX36" s="380"/>
      <c r="AY36" s="380"/>
      <c r="AZ36" s="380"/>
      <c r="BA36" s="337" t="s">
        <v>143</v>
      </c>
      <c r="BB36" s="337"/>
      <c r="BC36" s="337"/>
      <c r="BD36" s="337" t="str">
        <f>IF(入力シート!$D83="","",入力シート!D83)</f>
        <v/>
      </c>
      <c r="BE36" s="337"/>
      <c r="BF36" s="337"/>
      <c r="BG36" s="337"/>
      <c r="BH36" s="337"/>
      <c r="BI36" s="337"/>
      <c r="BJ36" s="337"/>
      <c r="BK36" s="337"/>
      <c r="BL36" s="337"/>
      <c r="BM36" s="337"/>
      <c r="BN36" s="337"/>
      <c r="BO36" s="337"/>
      <c r="BP36" s="337"/>
      <c r="BQ36" s="337"/>
      <c r="BR36" s="350"/>
      <c r="BS36" s="379" t="str">
        <f>IF(入力シート!$D84="","",入力シート!D84)</f>
        <v/>
      </c>
      <c r="BT36" s="380"/>
      <c r="BU36" s="380"/>
      <c r="BV36" s="380"/>
      <c r="BW36" s="380"/>
      <c r="BX36" s="380"/>
      <c r="BY36" s="380"/>
      <c r="BZ36" s="380"/>
      <c r="CA36" s="337" t="s">
        <v>143</v>
      </c>
      <c r="CB36" s="337"/>
      <c r="CC36" s="350"/>
      <c r="CD36" s="446" t="str">
        <f>IF(入力シート!$D85="常勤","○常　勤
　非常勤",IF(入力シート!$D85="非常勤","　常　勤
○非常勤","　常　勤
　非常勤"))</f>
        <v>　常　勤
　非常勤</v>
      </c>
      <c r="CE36" s="447"/>
      <c r="CF36" s="447"/>
      <c r="CG36" s="447"/>
      <c r="CH36" s="447"/>
      <c r="CI36" s="447"/>
      <c r="CJ36" s="447"/>
      <c r="CK36" s="447"/>
      <c r="CL36" s="447"/>
      <c r="CM36" s="448"/>
      <c r="CN36" s="50"/>
      <c r="CO36" s="29"/>
    </row>
    <row r="37" spans="1:105" ht="13.5" customHeight="1" x14ac:dyDescent="0.15">
      <c r="A37" s="373"/>
      <c r="B37" s="374"/>
      <c r="C37" s="374"/>
      <c r="D37" s="374"/>
      <c r="E37" s="374"/>
      <c r="F37" s="374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  <c r="AS37" s="381"/>
      <c r="AT37" s="382"/>
      <c r="AU37" s="382"/>
      <c r="AV37" s="382"/>
      <c r="AW37" s="382"/>
      <c r="AX37" s="382"/>
      <c r="AY37" s="382"/>
      <c r="AZ37" s="382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51"/>
      <c r="BS37" s="450"/>
      <c r="BT37" s="451"/>
      <c r="BU37" s="451"/>
      <c r="BV37" s="451"/>
      <c r="BW37" s="451"/>
      <c r="BX37" s="451"/>
      <c r="BY37" s="451"/>
      <c r="BZ37" s="451"/>
      <c r="CA37" s="343"/>
      <c r="CB37" s="343"/>
      <c r="CC37" s="344"/>
      <c r="CD37" s="433"/>
      <c r="CE37" s="434"/>
      <c r="CF37" s="434"/>
      <c r="CG37" s="434"/>
      <c r="CH37" s="434"/>
      <c r="CI37" s="434"/>
      <c r="CJ37" s="434"/>
      <c r="CK37" s="434"/>
      <c r="CL37" s="434"/>
      <c r="CM37" s="449"/>
      <c r="CN37" s="50"/>
      <c r="CO37" s="29"/>
    </row>
    <row r="38" spans="1:105" ht="13.5" customHeight="1" x14ac:dyDescent="0.15">
      <c r="A38" s="373" t="s">
        <v>139</v>
      </c>
      <c r="B38" s="374"/>
      <c r="C38" s="374"/>
      <c r="D38" s="374"/>
      <c r="E38" s="374"/>
      <c r="F38" s="374"/>
      <c r="G38" s="349" t="str">
        <f>IF(入力シート!$D86="管理栄養士","①管理栄養士
2 栄　養　士",IF(入力シート!$D86="栄養士","1 管理栄養士
②栄　養　士","1 管理栄養士
2 栄　養　士"))</f>
        <v>1 管理栄養士
2 栄　養　士</v>
      </c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75" t="str">
        <f>IF(入力シート!$D87="","",入力シート!D87)</f>
        <v/>
      </c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9" t="str">
        <f>IF(入力シート!$D88="","",入力シート!D88)</f>
        <v/>
      </c>
      <c r="AT38" s="380"/>
      <c r="AU38" s="380"/>
      <c r="AV38" s="380"/>
      <c r="AW38" s="380"/>
      <c r="AX38" s="380"/>
      <c r="AY38" s="380"/>
      <c r="AZ38" s="380"/>
      <c r="BA38" s="337" t="s">
        <v>143</v>
      </c>
      <c r="BB38" s="337"/>
      <c r="BC38" s="337"/>
      <c r="BD38" s="337" t="str">
        <f>IF(入力シート!$D89="","",入力シート!D89)</f>
        <v/>
      </c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50"/>
      <c r="BS38" s="379" t="str">
        <f>IF(入力シート!$D90="","",入力シート!D90)</f>
        <v/>
      </c>
      <c r="BT38" s="380"/>
      <c r="BU38" s="380"/>
      <c r="BV38" s="380"/>
      <c r="BW38" s="380"/>
      <c r="BX38" s="380"/>
      <c r="BY38" s="380"/>
      <c r="BZ38" s="380"/>
      <c r="CA38" s="337" t="s">
        <v>143</v>
      </c>
      <c r="CB38" s="337"/>
      <c r="CC38" s="350"/>
      <c r="CD38" s="446" t="str">
        <f>IF(入力シート!$D91="常勤","○常　勤
　非常勤",IF(入力シート!$D91="非常勤","　常　勤
○非常勤","　常　勤
　非常勤"))</f>
        <v>　常　勤
　非常勤</v>
      </c>
      <c r="CE38" s="447"/>
      <c r="CF38" s="447"/>
      <c r="CG38" s="447"/>
      <c r="CH38" s="447"/>
      <c r="CI38" s="447"/>
      <c r="CJ38" s="447"/>
      <c r="CK38" s="447"/>
      <c r="CL38" s="447"/>
      <c r="CM38" s="448"/>
      <c r="CN38" s="29"/>
      <c r="CO38" s="29"/>
    </row>
    <row r="39" spans="1:105" ht="13.5" customHeight="1" x14ac:dyDescent="0.15">
      <c r="A39" s="373"/>
      <c r="B39" s="374"/>
      <c r="C39" s="374"/>
      <c r="D39" s="374"/>
      <c r="E39" s="374"/>
      <c r="F39" s="374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81"/>
      <c r="AT39" s="382"/>
      <c r="AU39" s="382"/>
      <c r="AV39" s="382"/>
      <c r="AW39" s="382"/>
      <c r="AX39" s="382"/>
      <c r="AY39" s="382"/>
      <c r="AZ39" s="382"/>
      <c r="BA39" s="331"/>
      <c r="BB39" s="331"/>
      <c r="BC39" s="331"/>
      <c r="BD39" s="331"/>
      <c r="BE39" s="331"/>
      <c r="BF39" s="331"/>
      <c r="BG39" s="331"/>
      <c r="BH39" s="331"/>
      <c r="BI39" s="331"/>
      <c r="BJ39" s="331"/>
      <c r="BK39" s="331"/>
      <c r="BL39" s="331"/>
      <c r="BM39" s="331"/>
      <c r="BN39" s="331"/>
      <c r="BO39" s="331"/>
      <c r="BP39" s="331"/>
      <c r="BQ39" s="331"/>
      <c r="BR39" s="351"/>
      <c r="BS39" s="450"/>
      <c r="BT39" s="451"/>
      <c r="BU39" s="451"/>
      <c r="BV39" s="451"/>
      <c r="BW39" s="451"/>
      <c r="BX39" s="451"/>
      <c r="BY39" s="451"/>
      <c r="BZ39" s="451"/>
      <c r="CA39" s="343"/>
      <c r="CB39" s="343"/>
      <c r="CC39" s="344"/>
      <c r="CD39" s="433"/>
      <c r="CE39" s="434"/>
      <c r="CF39" s="434"/>
      <c r="CG39" s="434"/>
      <c r="CH39" s="434"/>
      <c r="CI39" s="434"/>
      <c r="CJ39" s="434"/>
      <c r="CK39" s="434"/>
      <c r="CL39" s="434"/>
      <c r="CM39" s="449"/>
    </row>
    <row r="40" spans="1:105" ht="14.25" customHeight="1" x14ac:dyDescent="0.15">
      <c r="A40" s="385" t="s">
        <v>381</v>
      </c>
      <c r="B40" s="377"/>
      <c r="C40" s="377"/>
      <c r="D40" s="377"/>
      <c r="E40" s="377"/>
      <c r="F40" s="377"/>
      <c r="G40" s="377"/>
      <c r="H40" s="377"/>
      <c r="I40" s="377"/>
      <c r="J40" s="378"/>
      <c r="K40" s="352" t="s">
        <v>306</v>
      </c>
      <c r="L40" s="353"/>
      <c r="M40" s="353"/>
      <c r="N40" s="353"/>
      <c r="O40" s="353"/>
      <c r="P40" s="353"/>
      <c r="Q40" s="353"/>
      <c r="R40" s="353"/>
      <c r="S40" s="353"/>
      <c r="T40" s="353"/>
      <c r="U40" s="392"/>
      <c r="V40" s="352" t="s">
        <v>307</v>
      </c>
      <c r="W40" s="353"/>
      <c r="X40" s="353"/>
      <c r="Y40" s="353"/>
      <c r="Z40" s="353"/>
      <c r="AA40" s="353"/>
      <c r="AB40" s="353"/>
      <c r="AC40" s="353"/>
      <c r="AD40" s="353"/>
      <c r="AE40" s="392"/>
      <c r="AF40" s="352" t="s">
        <v>308</v>
      </c>
      <c r="AG40" s="353"/>
      <c r="AH40" s="353"/>
      <c r="AI40" s="353"/>
      <c r="AJ40" s="353"/>
      <c r="AK40" s="353"/>
      <c r="AL40" s="353"/>
      <c r="AM40" s="353"/>
      <c r="AN40" s="353"/>
      <c r="AO40" s="392"/>
      <c r="AP40" s="352" t="s">
        <v>309</v>
      </c>
      <c r="AQ40" s="353"/>
      <c r="AR40" s="353"/>
      <c r="AS40" s="353"/>
      <c r="AT40" s="353"/>
      <c r="AU40" s="353"/>
      <c r="AV40" s="353"/>
      <c r="AW40" s="353"/>
      <c r="AX40" s="353"/>
      <c r="AY40" s="392"/>
      <c r="AZ40" s="56" t="s">
        <v>382</v>
      </c>
      <c r="BA40" s="40"/>
      <c r="BB40" s="40"/>
      <c r="BC40" s="333" t="str">
        <f>IF(入力シート!$D92="","",入力シート!$D92)</f>
        <v/>
      </c>
      <c r="BD40" s="333"/>
      <c r="BE40" s="333"/>
      <c r="BF40" s="333"/>
      <c r="BG40" s="333"/>
      <c r="BH40" s="40" t="s">
        <v>383</v>
      </c>
      <c r="BI40" s="41"/>
      <c r="BJ40" s="352" t="s">
        <v>310</v>
      </c>
      <c r="BK40" s="353"/>
      <c r="BL40" s="353"/>
      <c r="BM40" s="353"/>
      <c r="BN40" s="353"/>
      <c r="BO40" s="353"/>
      <c r="BP40" s="353"/>
      <c r="BQ40" s="353"/>
      <c r="BR40" s="353"/>
      <c r="BS40" s="472"/>
      <c r="BT40" s="353" t="s">
        <v>311</v>
      </c>
      <c r="BU40" s="353"/>
      <c r="BV40" s="353"/>
      <c r="BW40" s="353"/>
      <c r="BX40" s="353"/>
      <c r="BY40" s="353"/>
      <c r="BZ40" s="353"/>
      <c r="CA40" s="353"/>
      <c r="CB40" s="353"/>
      <c r="CC40" s="353"/>
      <c r="CD40" s="353"/>
      <c r="CE40" s="353"/>
      <c r="CF40" s="353"/>
      <c r="CG40" s="353"/>
      <c r="CH40" s="353"/>
      <c r="CI40" s="353"/>
      <c r="CJ40" s="353"/>
      <c r="CK40" s="353"/>
      <c r="CL40" s="353"/>
      <c r="CM40" s="354"/>
    </row>
    <row r="41" spans="1:105" ht="15.75" customHeight="1" x14ac:dyDescent="0.15">
      <c r="A41" s="386"/>
      <c r="B41" s="387"/>
      <c r="C41" s="387"/>
      <c r="D41" s="387"/>
      <c r="E41" s="387"/>
      <c r="F41" s="387"/>
      <c r="G41" s="387"/>
      <c r="H41" s="387"/>
      <c r="I41" s="387"/>
      <c r="J41" s="388"/>
      <c r="K41" s="339" t="s">
        <v>316</v>
      </c>
      <c r="L41" s="340"/>
      <c r="M41" s="340"/>
      <c r="N41" s="340"/>
      <c r="O41" s="340"/>
      <c r="P41" s="340"/>
      <c r="Q41" s="340"/>
      <c r="R41" s="340"/>
      <c r="S41" s="340"/>
      <c r="T41" s="340"/>
      <c r="U41" s="341"/>
      <c r="V41" s="393" t="str">
        <f>IF(入力シート!$D93="","",入力シート!D93)</f>
        <v/>
      </c>
      <c r="W41" s="333"/>
      <c r="X41" s="333"/>
      <c r="Y41" s="333"/>
      <c r="Z41" s="333"/>
      <c r="AA41" s="333"/>
      <c r="AB41" s="333"/>
      <c r="AC41" s="333"/>
      <c r="AD41" s="333"/>
      <c r="AE41" s="394"/>
      <c r="AF41" s="393" t="str">
        <f>IF(入力シート!$D94="","",入力シート!$D94)</f>
        <v/>
      </c>
      <c r="AG41" s="333"/>
      <c r="AH41" s="333"/>
      <c r="AI41" s="333"/>
      <c r="AJ41" s="333"/>
      <c r="AK41" s="333"/>
      <c r="AL41" s="333"/>
      <c r="AM41" s="333"/>
      <c r="AN41" s="333"/>
      <c r="AO41" s="394"/>
      <c r="AP41" s="393" t="str">
        <f>IF(入力シート!$D95="","",入力シート!$D95)</f>
        <v/>
      </c>
      <c r="AQ41" s="333"/>
      <c r="AR41" s="333"/>
      <c r="AS41" s="333"/>
      <c r="AT41" s="333"/>
      <c r="AU41" s="333"/>
      <c r="AV41" s="333"/>
      <c r="AW41" s="333"/>
      <c r="AX41" s="333"/>
      <c r="AY41" s="394"/>
      <c r="AZ41" s="393" t="str">
        <f>IF(入力シート!$D96="","",入力シート!$D96)</f>
        <v/>
      </c>
      <c r="BA41" s="333"/>
      <c r="BB41" s="333"/>
      <c r="BC41" s="333"/>
      <c r="BD41" s="333"/>
      <c r="BE41" s="333"/>
      <c r="BF41" s="333"/>
      <c r="BG41" s="333"/>
      <c r="BH41" s="333"/>
      <c r="BI41" s="394"/>
      <c r="BJ41" s="393">
        <f>IF(入力シート!$D97="","",入力シート!$D97)</f>
        <v>0</v>
      </c>
      <c r="BK41" s="333"/>
      <c r="BL41" s="333"/>
      <c r="BM41" s="333"/>
      <c r="BN41" s="333"/>
      <c r="BO41" s="333"/>
      <c r="BP41" s="333"/>
      <c r="BQ41" s="333"/>
      <c r="BR41" s="333"/>
      <c r="BS41" s="413"/>
      <c r="BT41" s="394" t="s">
        <v>312</v>
      </c>
      <c r="BU41" s="414"/>
      <c r="BV41" s="414"/>
      <c r="BW41" s="414"/>
      <c r="BX41" s="414"/>
      <c r="BY41" s="414"/>
      <c r="BZ41" s="414"/>
      <c r="CA41" s="414"/>
      <c r="CB41" s="414"/>
      <c r="CC41" s="414"/>
      <c r="CD41" s="414" t="str">
        <f>IF(入力シート!$D114="","",入力シート!$D114)</f>
        <v/>
      </c>
      <c r="CE41" s="414"/>
      <c r="CF41" s="414"/>
      <c r="CG41" s="414"/>
      <c r="CH41" s="414"/>
      <c r="CI41" s="414"/>
      <c r="CJ41" s="414"/>
      <c r="CK41" s="414"/>
      <c r="CL41" s="414"/>
      <c r="CM41" s="442"/>
    </row>
    <row r="42" spans="1:105" ht="15.75" customHeight="1" x14ac:dyDescent="0.15">
      <c r="A42" s="386"/>
      <c r="B42" s="387"/>
      <c r="C42" s="387"/>
      <c r="D42" s="387"/>
      <c r="E42" s="387"/>
      <c r="F42" s="387"/>
      <c r="G42" s="387"/>
      <c r="H42" s="387"/>
      <c r="I42" s="387"/>
      <c r="J42" s="388"/>
      <c r="K42" s="339" t="str">
        <f>IF(入力シート!$D98="","",入力シート!D98)</f>
        <v/>
      </c>
      <c r="L42" s="340"/>
      <c r="M42" s="340"/>
      <c r="N42" s="340"/>
      <c r="O42" s="340"/>
      <c r="P42" s="340"/>
      <c r="Q42" s="340"/>
      <c r="R42" s="340"/>
      <c r="S42" s="340"/>
      <c r="T42" s="340"/>
      <c r="U42" s="341"/>
      <c r="V42" s="393" t="str">
        <f>IF(入力シート!$D99="","",入力シート!D99)</f>
        <v/>
      </c>
      <c r="W42" s="333"/>
      <c r="X42" s="333"/>
      <c r="Y42" s="333"/>
      <c r="Z42" s="333"/>
      <c r="AA42" s="333"/>
      <c r="AB42" s="333"/>
      <c r="AC42" s="333"/>
      <c r="AD42" s="333"/>
      <c r="AE42" s="394"/>
      <c r="AF42" s="393" t="str">
        <f>IF(入力シート!$D100="","",入力シート!$D100)</f>
        <v/>
      </c>
      <c r="AG42" s="333"/>
      <c r="AH42" s="333"/>
      <c r="AI42" s="333"/>
      <c r="AJ42" s="333"/>
      <c r="AK42" s="333"/>
      <c r="AL42" s="333"/>
      <c r="AM42" s="333"/>
      <c r="AN42" s="333"/>
      <c r="AO42" s="394"/>
      <c r="AP42" s="393" t="str">
        <f>IF(入力シート!$D101="","",入力シート!$D101)</f>
        <v/>
      </c>
      <c r="AQ42" s="333"/>
      <c r="AR42" s="333"/>
      <c r="AS42" s="333"/>
      <c r="AT42" s="333"/>
      <c r="AU42" s="333"/>
      <c r="AV42" s="333"/>
      <c r="AW42" s="333"/>
      <c r="AX42" s="333"/>
      <c r="AY42" s="394"/>
      <c r="AZ42" s="393" t="str">
        <f>IF(入力シート!$D102="","",入力シート!$D102)</f>
        <v/>
      </c>
      <c r="BA42" s="333"/>
      <c r="BB42" s="333"/>
      <c r="BC42" s="333"/>
      <c r="BD42" s="333"/>
      <c r="BE42" s="333"/>
      <c r="BF42" s="333"/>
      <c r="BG42" s="333"/>
      <c r="BH42" s="333"/>
      <c r="BI42" s="394"/>
      <c r="BJ42" s="393">
        <f>IF(入力シート!$D103="","",入力シート!$D103)</f>
        <v>0</v>
      </c>
      <c r="BK42" s="333"/>
      <c r="BL42" s="333"/>
      <c r="BM42" s="333"/>
      <c r="BN42" s="333"/>
      <c r="BO42" s="333"/>
      <c r="BP42" s="333"/>
      <c r="BQ42" s="333"/>
      <c r="BR42" s="333"/>
      <c r="BS42" s="413"/>
      <c r="BT42" s="566" t="s">
        <v>313</v>
      </c>
      <c r="BU42" s="567"/>
      <c r="BV42" s="414"/>
      <c r="BW42" s="414"/>
      <c r="BX42" s="414"/>
      <c r="BY42" s="414"/>
      <c r="BZ42" s="414"/>
      <c r="CA42" s="414"/>
      <c r="CB42" s="414"/>
      <c r="CC42" s="414"/>
      <c r="CD42" s="414" t="str">
        <f>IF(入力シート!$D115="","",入力シート!$D115)</f>
        <v/>
      </c>
      <c r="CE42" s="414"/>
      <c r="CF42" s="414"/>
      <c r="CG42" s="414"/>
      <c r="CH42" s="414"/>
      <c r="CI42" s="414"/>
      <c r="CJ42" s="414"/>
      <c r="CK42" s="414"/>
      <c r="CL42" s="414"/>
      <c r="CM42" s="442"/>
    </row>
    <row r="43" spans="1:105" ht="15.75" customHeight="1" x14ac:dyDescent="0.15">
      <c r="A43" s="386"/>
      <c r="B43" s="387"/>
      <c r="C43" s="387"/>
      <c r="D43" s="387"/>
      <c r="E43" s="387"/>
      <c r="F43" s="387"/>
      <c r="G43" s="387"/>
      <c r="H43" s="387"/>
      <c r="I43" s="387"/>
      <c r="J43" s="388"/>
      <c r="K43" s="590" t="s">
        <v>317</v>
      </c>
      <c r="L43" s="591"/>
      <c r="M43" s="591"/>
      <c r="N43" s="591"/>
      <c r="O43" s="591"/>
      <c r="P43" s="591"/>
      <c r="Q43" s="591"/>
      <c r="R43" s="591"/>
      <c r="S43" s="591"/>
      <c r="T43" s="591"/>
      <c r="U43" s="592"/>
      <c r="V43" s="393" t="str">
        <f>IF(入力シート!$D104="","",入力シート!D104)</f>
        <v/>
      </c>
      <c r="W43" s="333"/>
      <c r="X43" s="333"/>
      <c r="Y43" s="333"/>
      <c r="Z43" s="333"/>
      <c r="AA43" s="333"/>
      <c r="AB43" s="333"/>
      <c r="AC43" s="333"/>
      <c r="AD43" s="333"/>
      <c r="AE43" s="394"/>
      <c r="AF43" s="393" t="str">
        <f>IF(入力シート!$D105="","",入力シート!$D105)</f>
        <v/>
      </c>
      <c r="AG43" s="333"/>
      <c r="AH43" s="333"/>
      <c r="AI43" s="333"/>
      <c r="AJ43" s="333"/>
      <c r="AK43" s="333"/>
      <c r="AL43" s="333"/>
      <c r="AM43" s="333"/>
      <c r="AN43" s="333"/>
      <c r="AO43" s="394"/>
      <c r="AP43" s="393" t="str">
        <f>IF(入力シート!$D106="","",入力シート!$D106)</f>
        <v/>
      </c>
      <c r="AQ43" s="333"/>
      <c r="AR43" s="333"/>
      <c r="AS43" s="333"/>
      <c r="AT43" s="333"/>
      <c r="AU43" s="333"/>
      <c r="AV43" s="333"/>
      <c r="AW43" s="333"/>
      <c r="AX43" s="333"/>
      <c r="AY43" s="394"/>
      <c r="AZ43" s="393" t="str">
        <f>IF(入力シート!$D107="","",入力シート!$D107)</f>
        <v/>
      </c>
      <c r="BA43" s="333"/>
      <c r="BB43" s="333"/>
      <c r="BC43" s="333"/>
      <c r="BD43" s="333"/>
      <c r="BE43" s="333"/>
      <c r="BF43" s="333"/>
      <c r="BG43" s="333"/>
      <c r="BH43" s="333"/>
      <c r="BI43" s="394"/>
      <c r="BJ43" s="393">
        <f>IF(入力シート!$D108="","",入力シート!$D108)</f>
        <v>0</v>
      </c>
      <c r="BK43" s="333"/>
      <c r="BL43" s="333"/>
      <c r="BM43" s="333"/>
      <c r="BN43" s="333"/>
      <c r="BO43" s="333"/>
      <c r="BP43" s="333"/>
      <c r="BQ43" s="333"/>
      <c r="BR43" s="333"/>
      <c r="BS43" s="413"/>
      <c r="BT43" s="49"/>
      <c r="BU43" s="33"/>
      <c r="BV43" s="393" t="s">
        <v>314</v>
      </c>
      <c r="BW43" s="333"/>
      <c r="BX43" s="333"/>
      <c r="BY43" s="333"/>
      <c r="BZ43" s="333"/>
      <c r="CA43" s="333"/>
      <c r="CB43" s="333"/>
      <c r="CC43" s="394"/>
      <c r="CD43" s="414" t="str">
        <f>IF(入力シート!$D116="","",入力シート!$D116)</f>
        <v/>
      </c>
      <c r="CE43" s="414"/>
      <c r="CF43" s="414"/>
      <c r="CG43" s="414"/>
      <c r="CH43" s="414"/>
      <c r="CI43" s="414"/>
      <c r="CJ43" s="414"/>
      <c r="CK43" s="414"/>
      <c r="CL43" s="414"/>
      <c r="CM43" s="442"/>
    </row>
    <row r="44" spans="1:105" ht="15.75" customHeight="1" x14ac:dyDescent="0.15">
      <c r="A44" s="389"/>
      <c r="B44" s="390"/>
      <c r="C44" s="390"/>
      <c r="D44" s="390"/>
      <c r="E44" s="390"/>
      <c r="F44" s="390"/>
      <c r="G44" s="390"/>
      <c r="H44" s="390"/>
      <c r="I44" s="390"/>
      <c r="J44" s="391"/>
      <c r="K44" s="339" t="s">
        <v>310</v>
      </c>
      <c r="L44" s="340"/>
      <c r="M44" s="340"/>
      <c r="N44" s="340"/>
      <c r="O44" s="340"/>
      <c r="P44" s="340"/>
      <c r="Q44" s="340"/>
      <c r="R44" s="340"/>
      <c r="S44" s="340"/>
      <c r="T44" s="340"/>
      <c r="U44" s="341"/>
      <c r="V44" s="393">
        <f>IF(入力シート!$D109="","",入力シート!D109)</f>
        <v>0</v>
      </c>
      <c r="W44" s="333"/>
      <c r="X44" s="333"/>
      <c r="Y44" s="333"/>
      <c r="Z44" s="333"/>
      <c r="AA44" s="333"/>
      <c r="AB44" s="333"/>
      <c r="AC44" s="333"/>
      <c r="AD44" s="333"/>
      <c r="AE44" s="394"/>
      <c r="AF44" s="393">
        <f>IF(入力シート!$D110="","",入力シート!$D110)</f>
        <v>0</v>
      </c>
      <c r="AG44" s="333"/>
      <c r="AH44" s="333"/>
      <c r="AI44" s="333"/>
      <c r="AJ44" s="333"/>
      <c r="AK44" s="333"/>
      <c r="AL44" s="333"/>
      <c r="AM44" s="333"/>
      <c r="AN44" s="333"/>
      <c r="AO44" s="394"/>
      <c r="AP44" s="393">
        <f>IF(入力シート!$D111="","",入力シート!$D111)</f>
        <v>0</v>
      </c>
      <c r="AQ44" s="333"/>
      <c r="AR44" s="333"/>
      <c r="AS44" s="333"/>
      <c r="AT44" s="333"/>
      <c r="AU44" s="333"/>
      <c r="AV44" s="333"/>
      <c r="AW44" s="333"/>
      <c r="AX44" s="333"/>
      <c r="AY44" s="394"/>
      <c r="AZ44" s="393">
        <f>IF(入力シート!$D112="","",入力シート!$D112)</f>
        <v>0</v>
      </c>
      <c r="BA44" s="333"/>
      <c r="BB44" s="333"/>
      <c r="BC44" s="333"/>
      <c r="BD44" s="333"/>
      <c r="BE44" s="333"/>
      <c r="BF44" s="333"/>
      <c r="BG44" s="333"/>
      <c r="BH44" s="333"/>
      <c r="BI44" s="394"/>
      <c r="BJ44" s="393">
        <f>IF(入力シート!$D113="","",入力シート!$D113)</f>
        <v>0</v>
      </c>
      <c r="BK44" s="333"/>
      <c r="BL44" s="333"/>
      <c r="BM44" s="333"/>
      <c r="BN44" s="333"/>
      <c r="BO44" s="333"/>
      <c r="BP44" s="333"/>
      <c r="BQ44" s="333"/>
      <c r="BR44" s="333"/>
      <c r="BS44" s="413"/>
      <c r="BT44" s="49"/>
      <c r="BU44" s="52"/>
      <c r="BV44" s="393" t="s">
        <v>315</v>
      </c>
      <c r="BW44" s="333"/>
      <c r="BX44" s="333"/>
      <c r="BY44" s="333"/>
      <c r="BZ44" s="333"/>
      <c r="CA44" s="333"/>
      <c r="CB44" s="333"/>
      <c r="CC44" s="394"/>
      <c r="CD44" s="414" t="str">
        <f>IF(入力シート!$D117="","",入力シート!$D117)</f>
        <v/>
      </c>
      <c r="CE44" s="414"/>
      <c r="CF44" s="414"/>
      <c r="CG44" s="414"/>
      <c r="CH44" s="414"/>
      <c r="CI44" s="414"/>
      <c r="CJ44" s="414"/>
      <c r="CK44" s="414"/>
      <c r="CL44" s="414"/>
      <c r="CM44" s="442"/>
    </row>
    <row r="45" spans="1:105" ht="13.5" customHeight="1" x14ac:dyDescent="0.15">
      <c r="A45" s="301" t="s">
        <v>325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3"/>
      <c r="V45" s="474" t="s">
        <v>318</v>
      </c>
      <c r="W45" s="474"/>
      <c r="X45" s="474"/>
      <c r="Y45" s="474"/>
      <c r="Z45" s="474"/>
      <c r="AA45" s="474"/>
      <c r="AB45" s="474"/>
      <c r="AC45" s="474"/>
      <c r="AD45" s="474"/>
      <c r="AE45" s="474"/>
      <c r="AF45" s="474" t="s">
        <v>319</v>
      </c>
      <c r="AG45" s="474"/>
      <c r="AH45" s="474"/>
      <c r="AI45" s="474"/>
      <c r="AJ45" s="474"/>
      <c r="AK45" s="474"/>
      <c r="AL45" s="474"/>
      <c r="AM45" s="474"/>
      <c r="AN45" s="474"/>
      <c r="AO45" s="474"/>
      <c r="AP45" s="474" t="s">
        <v>320</v>
      </c>
      <c r="AQ45" s="474"/>
      <c r="AR45" s="474"/>
      <c r="AS45" s="474"/>
      <c r="AT45" s="474"/>
      <c r="AU45" s="474"/>
      <c r="AV45" s="474"/>
      <c r="AW45" s="474"/>
      <c r="AX45" s="474"/>
      <c r="AY45" s="474"/>
      <c r="AZ45" s="474" t="s">
        <v>321</v>
      </c>
      <c r="BA45" s="474"/>
      <c r="BB45" s="474"/>
      <c r="BC45" s="474"/>
      <c r="BD45" s="474"/>
      <c r="BE45" s="474"/>
      <c r="BF45" s="474"/>
      <c r="BG45" s="474"/>
      <c r="BH45" s="474"/>
      <c r="BI45" s="474"/>
      <c r="BJ45" s="474" t="s">
        <v>322</v>
      </c>
      <c r="BK45" s="474"/>
      <c r="BL45" s="474"/>
      <c r="BM45" s="474"/>
      <c r="BN45" s="474"/>
      <c r="BO45" s="474"/>
      <c r="BP45" s="474"/>
      <c r="BQ45" s="474"/>
      <c r="BR45" s="474"/>
      <c r="BS45" s="474"/>
      <c r="BT45" s="353" t="s">
        <v>323</v>
      </c>
      <c r="BU45" s="353"/>
      <c r="BV45" s="353"/>
      <c r="BW45" s="353"/>
      <c r="BX45" s="353"/>
      <c r="BY45" s="353"/>
      <c r="BZ45" s="353"/>
      <c r="CA45" s="353"/>
      <c r="CB45" s="353"/>
      <c r="CC45" s="392"/>
      <c r="CD45" s="474" t="s">
        <v>324</v>
      </c>
      <c r="CE45" s="474"/>
      <c r="CF45" s="474"/>
      <c r="CG45" s="474"/>
      <c r="CH45" s="474"/>
      <c r="CI45" s="474"/>
      <c r="CJ45" s="474"/>
      <c r="CK45" s="474"/>
      <c r="CL45" s="474"/>
      <c r="CM45" s="475"/>
    </row>
    <row r="46" spans="1:105" ht="21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9"/>
      <c r="V46" s="414" t="str">
        <f>IF(入力シート!$D118="","",入力シート!$D118)</f>
        <v/>
      </c>
      <c r="W46" s="414"/>
      <c r="X46" s="414"/>
      <c r="Y46" s="414"/>
      <c r="Z46" s="414"/>
      <c r="AA46" s="414"/>
      <c r="AB46" s="414"/>
      <c r="AC46" s="414"/>
      <c r="AD46" s="414"/>
      <c r="AE46" s="414"/>
      <c r="AF46" s="414" t="str">
        <f>IF(入力シート!$D119="","",入力シート!$D119)</f>
        <v/>
      </c>
      <c r="AG46" s="414"/>
      <c r="AH46" s="414"/>
      <c r="AI46" s="414"/>
      <c r="AJ46" s="414"/>
      <c r="AK46" s="414"/>
      <c r="AL46" s="414"/>
      <c r="AM46" s="414"/>
      <c r="AN46" s="414"/>
      <c r="AO46" s="414"/>
      <c r="AP46" s="414" t="str">
        <f>IF(入力シート!$D120="","",入力シート!$D120)</f>
        <v/>
      </c>
      <c r="AQ46" s="414"/>
      <c r="AR46" s="414"/>
      <c r="AS46" s="414"/>
      <c r="AT46" s="414"/>
      <c r="AU46" s="414"/>
      <c r="AV46" s="414"/>
      <c r="AW46" s="414"/>
      <c r="AX46" s="414"/>
      <c r="AY46" s="414"/>
      <c r="AZ46" s="414" t="str">
        <f>IF(入力シート!$D121="","",入力シート!$D121)</f>
        <v/>
      </c>
      <c r="BA46" s="414"/>
      <c r="BB46" s="414"/>
      <c r="BC46" s="414"/>
      <c r="BD46" s="414"/>
      <c r="BE46" s="414"/>
      <c r="BF46" s="414"/>
      <c r="BG46" s="414"/>
      <c r="BH46" s="414"/>
      <c r="BI46" s="414"/>
      <c r="BJ46" s="414" t="str">
        <f>IF(入力シート!$D122="","",入力シート!$D122)</f>
        <v/>
      </c>
      <c r="BK46" s="414"/>
      <c r="BL46" s="414"/>
      <c r="BM46" s="414"/>
      <c r="BN46" s="414"/>
      <c r="BO46" s="414"/>
      <c r="BP46" s="414"/>
      <c r="BQ46" s="414"/>
      <c r="BR46" s="414"/>
      <c r="BS46" s="414"/>
      <c r="BT46" s="414" t="str">
        <f>IF(入力シート!$D123="","",入力シート!$D123)</f>
        <v/>
      </c>
      <c r="BU46" s="414"/>
      <c r="BV46" s="414"/>
      <c r="BW46" s="414"/>
      <c r="BX46" s="414"/>
      <c r="BY46" s="414"/>
      <c r="BZ46" s="414"/>
      <c r="CA46" s="414"/>
      <c r="CB46" s="414"/>
      <c r="CC46" s="414"/>
      <c r="CD46" s="414">
        <f>IF(入力シート!$D124="","",入力シート!$D124)</f>
        <v>0</v>
      </c>
      <c r="CE46" s="414"/>
      <c r="CF46" s="414"/>
      <c r="CG46" s="414"/>
      <c r="CH46" s="414"/>
      <c r="CI46" s="414"/>
      <c r="CJ46" s="414"/>
      <c r="CK46" s="414"/>
      <c r="CL46" s="414"/>
      <c r="CM46" s="442"/>
    </row>
    <row r="47" spans="1:105" ht="14.25" customHeight="1" x14ac:dyDescent="0.15">
      <c r="A47" s="301" t="s">
        <v>384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3"/>
      <c r="V47" s="352" t="s">
        <v>146</v>
      </c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92"/>
      <c r="AI47" s="352" t="s">
        <v>326</v>
      </c>
      <c r="AJ47" s="353"/>
      <c r="AK47" s="353"/>
      <c r="AL47" s="353"/>
      <c r="AM47" s="353"/>
      <c r="AN47" s="353"/>
      <c r="AO47" s="353"/>
      <c r="AP47" s="353"/>
      <c r="AQ47" s="353"/>
      <c r="AR47" s="353"/>
      <c r="AS47" s="392"/>
      <c r="AT47" s="352" t="s">
        <v>18</v>
      </c>
      <c r="AU47" s="353"/>
      <c r="AV47" s="353"/>
      <c r="AW47" s="353"/>
      <c r="AX47" s="353"/>
      <c r="AY47" s="353"/>
      <c r="AZ47" s="353"/>
      <c r="BA47" s="353"/>
      <c r="BB47" s="353"/>
      <c r="BC47" s="353"/>
      <c r="BD47" s="392"/>
      <c r="BE47" s="352" t="s">
        <v>146</v>
      </c>
      <c r="BF47" s="353"/>
      <c r="BG47" s="353"/>
      <c r="BH47" s="353"/>
      <c r="BI47" s="353"/>
      <c r="BJ47" s="353"/>
      <c r="BK47" s="353"/>
      <c r="BL47" s="353"/>
      <c r="BM47" s="353"/>
      <c r="BN47" s="353"/>
      <c r="BO47" s="353"/>
      <c r="BP47" s="353"/>
      <c r="BQ47" s="392"/>
      <c r="BR47" s="352" t="s">
        <v>326</v>
      </c>
      <c r="BS47" s="353"/>
      <c r="BT47" s="353"/>
      <c r="BU47" s="353"/>
      <c r="BV47" s="353"/>
      <c r="BW47" s="353"/>
      <c r="BX47" s="353"/>
      <c r="BY47" s="353"/>
      <c r="BZ47" s="353"/>
      <c r="CA47" s="353"/>
      <c r="CB47" s="392"/>
      <c r="CC47" s="352" t="s">
        <v>18</v>
      </c>
      <c r="CD47" s="353"/>
      <c r="CE47" s="353"/>
      <c r="CF47" s="353"/>
      <c r="CG47" s="353"/>
      <c r="CH47" s="353"/>
      <c r="CI47" s="353"/>
      <c r="CJ47" s="353"/>
      <c r="CK47" s="353"/>
      <c r="CL47" s="353"/>
      <c r="CM47" s="354"/>
    </row>
    <row r="48" spans="1:105" ht="15" customHeight="1" x14ac:dyDescent="0.15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6"/>
      <c r="V48" s="370" t="s">
        <v>327</v>
      </c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72"/>
      <c r="AI48" s="370" t="str">
        <f>IF(入力シート!$D127="","",入力シート!$D127)</f>
        <v/>
      </c>
      <c r="AJ48" s="316"/>
      <c r="AK48" s="316"/>
      <c r="AL48" s="316"/>
      <c r="AM48" s="316"/>
      <c r="AN48" s="316"/>
      <c r="AO48" s="316"/>
      <c r="AP48" s="316"/>
      <c r="AQ48" s="316"/>
      <c r="AR48" s="316"/>
      <c r="AS48" s="372"/>
      <c r="AT48" s="370" t="str">
        <f>IF(入力シート!$D128="","",入力シート!$D128)</f>
        <v/>
      </c>
      <c r="AU48" s="316"/>
      <c r="AV48" s="316"/>
      <c r="AW48" s="316"/>
      <c r="AX48" s="316"/>
      <c r="AY48" s="316"/>
      <c r="AZ48" s="316"/>
      <c r="BA48" s="316"/>
      <c r="BB48" s="316"/>
      <c r="BC48" s="316"/>
      <c r="BD48" s="372"/>
      <c r="BE48" s="370" t="s">
        <v>335</v>
      </c>
      <c r="BF48" s="316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72"/>
      <c r="BR48" s="370" t="str">
        <f>IF(入力シート!$D143="","",入力シート!$D143)</f>
        <v/>
      </c>
      <c r="BS48" s="316"/>
      <c r="BT48" s="316"/>
      <c r="BU48" s="316"/>
      <c r="BV48" s="316"/>
      <c r="BW48" s="316"/>
      <c r="BX48" s="316"/>
      <c r="BY48" s="316"/>
      <c r="BZ48" s="316"/>
      <c r="CA48" s="316"/>
      <c r="CB48" s="372"/>
      <c r="CC48" s="370" t="str">
        <f>IF(入力シート!$D144="","",入力シート!$D144)</f>
        <v/>
      </c>
      <c r="CD48" s="316"/>
      <c r="CE48" s="316"/>
      <c r="CF48" s="316"/>
      <c r="CG48" s="316"/>
      <c r="CH48" s="316"/>
      <c r="CI48" s="316"/>
      <c r="CJ48" s="316"/>
      <c r="CK48" s="316"/>
      <c r="CL48" s="316"/>
      <c r="CM48" s="371"/>
      <c r="CY48" s="29"/>
      <c r="CZ48" s="29"/>
      <c r="DA48" s="29"/>
    </row>
    <row r="49" spans="1:105" ht="15" customHeight="1" x14ac:dyDescent="0.1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6"/>
      <c r="V49" s="370" t="s">
        <v>328</v>
      </c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72"/>
      <c r="AI49" s="370" t="str">
        <f>IF(入力シート!$D129="","",入力シート!$D129)</f>
        <v/>
      </c>
      <c r="AJ49" s="316"/>
      <c r="AK49" s="316"/>
      <c r="AL49" s="316"/>
      <c r="AM49" s="316"/>
      <c r="AN49" s="316"/>
      <c r="AO49" s="316"/>
      <c r="AP49" s="316"/>
      <c r="AQ49" s="316"/>
      <c r="AR49" s="316"/>
      <c r="AS49" s="372"/>
      <c r="AT49" s="370" t="str">
        <f>IF(入力シート!$D130="","",入力シート!$D130)</f>
        <v/>
      </c>
      <c r="AU49" s="316"/>
      <c r="AV49" s="316"/>
      <c r="AW49" s="316"/>
      <c r="AX49" s="316"/>
      <c r="AY49" s="316"/>
      <c r="AZ49" s="316"/>
      <c r="BA49" s="316"/>
      <c r="BB49" s="316"/>
      <c r="BC49" s="316"/>
      <c r="BD49" s="372"/>
      <c r="BE49" s="370" t="s">
        <v>336</v>
      </c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72"/>
      <c r="BR49" s="370" t="str">
        <f>IF(入力シート!$D145="","",入力シート!$D145)</f>
        <v/>
      </c>
      <c r="BS49" s="316"/>
      <c r="BT49" s="316"/>
      <c r="BU49" s="316"/>
      <c r="BV49" s="316"/>
      <c r="BW49" s="316"/>
      <c r="BX49" s="316"/>
      <c r="BY49" s="316"/>
      <c r="BZ49" s="316"/>
      <c r="CA49" s="316"/>
      <c r="CB49" s="372"/>
      <c r="CC49" s="370" t="str">
        <f>IF(入力シート!$D146="","",入力シート!$D146)</f>
        <v/>
      </c>
      <c r="CD49" s="316"/>
      <c r="CE49" s="316"/>
      <c r="CF49" s="316"/>
      <c r="CG49" s="316"/>
      <c r="CH49" s="316"/>
      <c r="CI49" s="316"/>
      <c r="CJ49" s="316"/>
      <c r="CK49" s="316"/>
      <c r="CL49" s="316"/>
      <c r="CM49" s="371"/>
      <c r="CY49" s="53"/>
      <c r="CZ49" s="53"/>
      <c r="DA49" s="29"/>
    </row>
    <row r="50" spans="1:105" ht="15" customHeight="1" x14ac:dyDescent="0.15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6"/>
      <c r="V50" s="370" t="s">
        <v>329</v>
      </c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72"/>
      <c r="AI50" s="370" t="str">
        <f>IF(入力シート!$D131="","",入力シート!$D131)</f>
        <v/>
      </c>
      <c r="AJ50" s="316"/>
      <c r="AK50" s="316"/>
      <c r="AL50" s="316"/>
      <c r="AM50" s="316"/>
      <c r="AN50" s="316"/>
      <c r="AO50" s="316"/>
      <c r="AP50" s="316"/>
      <c r="AQ50" s="316"/>
      <c r="AR50" s="316"/>
      <c r="AS50" s="372"/>
      <c r="AT50" s="370" t="str">
        <f>IF(入力シート!$D132="","",入力シート!$D132)</f>
        <v/>
      </c>
      <c r="AU50" s="316"/>
      <c r="AV50" s="316"/>
      <c r="AW50" s="316"/>
      <c r="AX50" s="316"/>
      <c r="AY50" s="316"/>
      <c r="AZ50" s="316"/>
      <c r="BA50" s="316"/>
      <c r="BB50" s="316"/>
      <c r="BC50" s="316"/>
      <c r="BD50" s="372"/>
      <c r="BE50" s="370" t="s">
        <v>337</v>
      </c>
      <c r="BF50" s="316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72"/>
      <c r="BR50" s="370" t="str">
        <f>IF(入力シート!$D147="","",入力シート!$D147)</f>
        <v/>
      </c>
      <c r="BS50" s="316"/>
      <c r="BT50" s="316"/>
      <c r="BU50" s="316"/>
      <c r="BV50" s="316"/>
      <c r="BW50" s="316"/>
      <c r="BX50" s="316"/>
      <c r="BY50" s="316"/>
      <c r="BZ50" s="316"/>
      <c r="CA50" s="316"/>
      <c r="CB50" s="372"/>
      <c r="CC50" s="370" t="str">
        <f>IF(入力シート!$D148="","",入力シート!$D148)</f>
        <v/>
      </c>
      <c r="CD50" s="316"/>
      <c r="CE50" s="316"/>
      <c r="CF50" s="316"/>
      <c r="CG50" s="316"/>
      <c r="CH50" s="316"/>
      <c r="CI50" s="316"/>
      <c r="CJ50" s="316"/>
      <c r="CK50" s="316"/>
      <c r="CL50" s="316"/>
      <c r="CM50" s="371"/>
      <c r="CY50" s="53"/>
      <c r="CZ50" s="53"/>
      <c r="DA50" s="29"/>
    </row>
    <row r="51" spans="1:105" ht="15" customHeight="1" x14ac:dyDescent="0.15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6"/>
      <c r="V51" s="370" t="s">
        <v>330</v>
      </c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72"/>
      <c r="AI51" s="370" t="str">
        <f>IF(入力シート!$D133="","",入力シート!$D133)</f>
        <v/>
      </c>
      <c r="AJ51" s="316"/>
      <c r="AK51" s="316"/>
      <c r="AL51" s="316"/>
      <c r="AM51" s="316"/>
      <c r="AN51" s="316"/>
      <c r="AO51" s="316"/>
      <c r="AP51" s="316"/>
      <c r="AQ51" s="316"/>
      <c r="AR51" s="316"/>
      <c r="AS51" s="372"/>
      <c r="AT51" s="370" t="str">
        <f>IF(入力シート!$D134="","",入力シート!$D134)</f>
        <v/>
      </c>
      <c r="AU51" s="316"/>
      <c r="AV51" s="316"/>
      <c r="AW51" s="316"/>
      <c r="AX51" s="316"/>
      <c r="AY51" s="316"/>
      <c r="AZ51" s="316"/>
      <c r="BA51" s="316"/>
      <c r="BB51" s="316"/>
      <c r="BC51" s="316"/>
      <c r="BD51" s="372"/>
      <c r="BE51" s="370" t="s">
        <v>338</v>
      </c>
      <c r="BF51" s="316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72"/>
      <c r="BR51" s="370" t="str">
        <f>IF(入力シート!$D149="","",入力シート!$D149)</f>
        <v/>
      </c>
      <c r="BS51" s="316"/>
      <c r="BT51" s="316"/>
      <c r="BU51" s="316"/>
      <c r="BV51" s="316"/>
      <c r="BW51" s="316"/>
      <c r="BX51" s="316"/>
      <c r="BY51" s="316"/>
      <c r="BZ51" s="316"/>
      <c r="CA51" s="316"/>
      <c r="CB51" s="372"/>
      <c r="CC51" s="370" t="str">
        <f>IF(入力シート!$D150="","",入力シート!$D150)</f>
        <v/>
      </c>
      <c r="CD51" s="316"/>
      <c r="CE51" s="316"/>
      <c r="CF51" s="316"/>
      <c r="CG51" s="316"/>
      <c r="CH51" s="316"/>
      <c r="CI51" s="316"/>
      <c r="CJ51" s="316"/>
      <c r="CK51" s="316"/>
      <c r="CL51" s="316"/>
      <c r="CM51" s="371"/>
      <c r="CY51" s="53"/>
      <c r="CZ51" s="53"/>
      <c r="DA51" s="29"/>
    </row>
    <row r="52" spans="1:105" ht="15" customHeight="1" x14ac:dyDescent="0.15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6"/>
      <c r="V52" s="370" t="s">
        <v>331</v>
      </c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72"/>
      <c r="AI52" s="370" t="str">
        <f>IF(入力シート!$D135="","",入力シート!$D135)</f>
        <v/>
      </c>
      <c r="AJ52" s="316"/>
      <c r="AK52" s="316"/>
      <c r="AL52" s="316"/>
      <c r="AM52" s="316"/>
      <c r="AN52" s="316"/>
      <c r="AO52" s="316"/>
      <c r="AP52" s="316"/>
      <c r="AQ52" s="316"/>
      <c r="AR52" s="316"/>
      <c r="AS52" s="372"/>
      <c r="AT52" s="370" t="str">
        <f>IF(入力シート!$D136="","",入力シート!$D136)</f>
        <v/>
      </c>
      <c r="AU52" s="316"/>
      <c r="AV52" s="316"/>
      <c r="AW52" s="316"/>
      <c r="AX52" s="316"/>
      <c r="AY52" s="316"/>
      <c r="AZ52" s="316"/>
      <c r="BA52" s="316"/>
      <c r="BB52" s="316"/>
      <c r="BC52" s="316"/>
      <c r="BD52" s="372"/>
      <c r="BE52" s="370" t="s">
        <v>339</v>
      </c>
      <c r="BF52" s="316"/>
      <c r="BG52" s="316"/>
      <c r="BH52" s="316"/>
      <c r="BI52" s="316"/>
      <c r="BJ52" s="316"/>
      <c r="BK52" s="316"/>
      <c r="BL52" s="316"/>
      <c r="BM52" s="316"/>
      <c r="BN52" s="316"/>
      <c r="BO52" s="316"/>
      <c r="BP52" s="316"/>
      <c r="BQ52" s="372"/>
      <c r="BR52" s="370" t="str">
        <f>IF(入力シート!$D151="","",入力シート!$D151)</f>
        <v/>
      </c>
      <c r="BS52" s="316"/>
      <c r="BT52" s="316"/>
      <c r="BU52" s="316"/>
      <c r="BV52" s="316"/>
      <c r="BW52" s="316"/>
      <c r="BX52" s="316"/>
      <c r="BY52" s="316"/>
      <c r="BZ52" s="316"/>
      <c r="CA52" s="316"/>
      <c r="CB52" s="372"/>
      <c r="CC52" s="370" t="str">
        <f>IF(入力シート!$D152="","",入力シート!$D152)</f>
        <v/>
      </c>
      <c r="CD52" s="316"/>
      <c r="CE52" s="316"/>
      <c r="CF52" s="316"/>
      <c r="CG52" s="316"/>
      <c r="CH52" s="316"/>
      <c r="CI52" s="316"/>
      <c r="CJ52" s="316"/>
      <c r="CK52" s="316"/>
      <c r="CL52" s="316"/>
      <c r="CM52" s="371"/>
      <c r="CY52" s="53"/>
      <c r="CZ52" s="53"/>
      <c r="DA52" s="29"/>
    </row>
    <row r="53" spans="1:105" ht="15" customHeight="1" x14ac:dyDescent="0.15">
      <c r="A53" s="342" t="str">
        <f>IF(入力シート!$D125="有","①有　　　2 無",IF(入力シート!$D125="無","1 有　　　②無","1 有　　　2 無"))</f>
        <v>1 有　　　2 無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4"/>
      <c r="V53" s="370" t="s">
        <v>332</v>
      </c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72"/>
      <c r="AI53" s="370" t="str">
        <f>IF(入力シート!$D137="","",入力シート!$D137)</f>
        <v/>
      </c>
      <c r="AJ53" s="316"/>
      <c r="AK53" s="316"/>
      <c r="AL53" s="316"/>
      <c r="AM53" s="316"/>
      <c r="AN53" s="316"/>
      <c r="AO53" s="316"/>
      <c r="AP53" s="316"/>
      <c r="AQ53" s="316"/>
      <c r="AR53" s="316"/>
      <c r="AS53" s="372"/>
      <c r="AT53" s="370" t="str">
        <f>IF(入力シート!$D138="","",入力シート!$D138)</f>
        <v/>
      </c>
      <c r="AU53" s="316"/>
      <c r="AV53" s="316"/>
      <c r="AW53" s="316"/>
      <c r="AX53" s="316"/>
      <c r="AY53" s="316"/>
      <c r="AZ53" s="316"/>
      <c r="BA53" s="316"/>
      <c r="BB53" s="316"/>
      <c r="BC53" s="316"/>
      <c r="BD53" s="372"/>
      <c r="BE53" s="370" t="s">
        <v>340</v>
      </c>
      <c r="BF53" s="316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72"/>
      <c r="BR53" s="370" t="str">
        <f>IF(入力シート!$D153="","",入力シート!$D153)</f>
        <v/>
      </c>
      <c r="BS53" s="316"/>
      <c r="BT53" s="316"/>
      <c r="BU53" s="316"/>
      <c r="BV53" s="316"/>
      <c r="BW53" s="316"/>
      <c r="BX53" s="316"/>
      <c r="BY53" s="316"/>
      <c r="BZ53" s="316"/>
      <c r="CA53" s="316"/>
      <c r="CB53" s="372"/>
      <c r="CC53" s="370" t="str">
        <f>IF(入力シート!$D154="","",入力シート!$D154)</f>
        <v/>
      </c>
      <c r="CD53" s="316"/>
      <c r="CE53" s="316"/>
      <c r="CF53" s="316"/>
      <c r="CG53" s="316"/>
      <c r="CH53" s="316"/>
      <c r="CI53" s="316"/>
      <c r="CJ53" s="316"/>
      <c r="CK53" s="316"/>
      <c r="CL53" s="316"/>
      <c r="CM53" s="371"/>
      <c r="CY53" s="53"/>
      <c r="CZ53" s="53"/>
      <c r="DA53" s="29"/>
    </row>
    <row r="54" spans="1:105" ht="15" customHeight="1" x14ac:dyDescent="0.15">
      <c r="A54" s="342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4"/>
      <c r="V54" s="370" t="s">
        <v>333</v>
      </c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72"/>
      <c r="AI54" s="370" t="str">
        <f>IF(入力シート!$D139="","",入力シート!$D139)</f>
        <v/>
      </c>
      <c r="AJ54" s="316"/>
      <c r="AK54" s="316"/>
      <c r="AL54" s="316"/>
      <c r="AM54" s="316"/>
      <c r="AN54" s="316"/>
      <c r="AO54" s="316"/>
      <c r="AP54" s="316"/>
      <c r="AQ54" s="316"/>
      <c r="AR54" s="316"/>
      <c r="AS54" s="372"/>
      <c r="AT54" s="370" t="str">
        <f>IF(入力シート!$D140="","",入力シート!$D140)</f>
        <v/>
      </c>
      <c r="AU54" s="316"/>
      <c r="AV54" s="316"/>
      <c r="AW54" s="316"/>
      <c r="AX54" s="316"/>
      <c r="AY54" s="316"/>
      <c r="AZ54" s="316"/>
      <c r="BA54" s="316"/>
      <c r="BB54" s="316"/>
      <c r="BC54" s="316"/>
      <c r="BD54" s="372"/>
      <c r="BE54" s="370" t="s">
        <v>341</v>
      </c>
      <c r="BF54" s="316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72"/>
      <c r="BR54" s="370">
        <f>IF(入力シート!$D155="","",入力シート!$D155)</f>
        <v>0</v>
      </c>
      <c r="BS54" s="316"/>
      <c r="BT54" s="316"/>
      <c r="BU54" s="316"/>
      <c r="BV54" s="316"/>
      <c r="BW54" s="316"/>
      <c r="BX54" s="316"/>
      <c r="BY54" s="316"/>
      <c r="BZ54" s="316"/>
      <c r="CA54" s="316"/>
      <c r="CB54" s="372"/>
      <c r="CC54" s="370">
        <f>IF(入力シート!$D156="","",入力シート!$D156)</f>
        <v>0</v>
      </c>
      <c r="CD54" s="316"/>
      <c r="CE54" s="316"/>
      <c r="CF54" s="316"/>
      <c r="CG54" s="316"/>
      <c r="CH54" s="316"/>
      <c r="CI54" s="316"/>
      <c r="CJ54" s="316"/>
      <c r="CK54" s="316"/>
      <c r="CL54" s="316"/>
      <c r="CM54" s="371"/>
      <c r="CY54" s="53"/>
      <c r="CZ54" s="53"/>
      <c r="DA54" s="29"/>
    </row>
    <row r="55" spans="1:105" ht="15" customHeight="1" thickBot="1" x14ac:dyDescent="0.2">
      <c r="A55" s="174"/>
      <c r="B55" s="172" t="s">
        <v>25</v>
      </c>
      <c r="C55" s="522" t="str">
        <f>IF(入力シート!$D126="","　　月　　日",入力シート!$D126)</f>
        <v>　　月　　日</v>
      </c>
      <c r="D55" s="522"/>
      <c r="E55" s="522"/>
      <c r="F55" s="522"/>
      <c r="G55" s="522"/>
      <c r="H55" s="522"/>
      <c r="I55" s="522"/>
      <c r="J55" s="522"/>
      <c r="K55" s="522"/>
      <c r="L55" s="522"/>
      <c r="M55" s="522"/>
      <c r="N55" s="172" t="s">
        <v>38</v>
      </c>
      <c r="O55" s="172"/>
      <c r="P55" s="172"/>
      <c r="Q55" s="172"/>
      <c r="R55" s="172"/>
      <c r="S55" s="172"/>
      <c r="T55" s="172"/>
      <c r="U55" s="172"/>
      <c r="V55" s="524" t="s">
        <v>334</v>
      </c>
      <c r="W55" s="525"/>
      <c r="X55" s="525"/>
      <c r="Y55" s="525"/>
      <c r="Z55" s="525"/>
      <c r="AA55" s="525"/>
      <c r="AB55" s="525"/>
      <c r="AC55" s="525"/>
      <c r="AD55" s="525"/>
      <c r="AE55" s="525"/>
      <c r="AF55" s="525"/>
      <c r="AG55" s="525"/>
      <c r="AH55" s="526"/>
      <c r="AI55" s="524" t="str">
        <f>IF(入力シート!$D141="","",入力シート!$D141)</f>
        <v/>
      </c>
      <c r="AJ55" s="525"/>
      <c r="AK55" s="525"/>
      <c r="AL55" s="525"/>
      <c r="AM55" s="525"/>
      <c r="AN55" s="525"/>
      <c r="AO55" s="525"/>
      <c r="AP55" s="525"/>
      <c r="AQ55" s="525"/>
      <c r="AR55" s="525"/>
      <c r="AS55" s="526"/>
      <c r="AT55" s="524" t="str">
        <f>IF(入力シート!$D142="","",入力シート!$D142)</f>
        <v/>
      </c>
      <c r="AU55" s="525"/>
      <c r="AV55" s="525"/>
      <c r="AW55" s="525"/>
      <c r="AX55" s="525"/>
      <c r="AY55" s="525"/>
      <c r="AZ55" s="525"/>
      <c r="BA55" s="525"/>
      <c r="BB55" s="525"/>
      <c r="BC55" s="525"/>
      <c r="BD55" s="526"/>
      <c r="BE55" s="524"/>
      <c r="BF55" s="525"/>
      <c r="BG55" s="525"/>
      <c r="BH55" s="525"/>
      <c r="BI55" s="525"/>
      <c r="BJ55" s="525"/>
      <c r="BK55" s="525"/>
      <c r="BL55" s="525"/>
      <c r="BM55" s="525"/>
      <c r="BN55" s="525"/>
      <c r="BO55" s="525"/>
      <c r="BP55" s="525"/>
      <c r="BQ55" s="525"/>
      <c r="BR55" s="171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3"/>
      <c r="CY55" s="53"/>
      <c r="CZ55" s="53"/>
      <c r="DA55" s="29"/>
    </row>
    <row r="56" spans="1:105" ht="3" customHeight="1" x14ac:dyDescent="0.15">
      <c r="A56" s="175"/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5"/>
      <c r="O56" s="175"/>
      <c r="P56" s="175"/>
      <c r="Q56" s="175"/>
      <c r="R56" s="175"/>
      <c r="S56" s="175"/>
      <c r="T56" s="175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54"/>
      <c r="BM56" s="54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54"/>
      <c r="CL56" s="54"/>
      <c r="CM56" s="54"/>
      <c r="CY56" s="29"/>
      <c r="CZ56" s="53"/>
      <c r="DA56" s="29"/>
    </row>
    <row r="57" spans="1:105" ht="7.5" customHeight="1" thickBot="1" x14ac:dyDescent="0.2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  <c r="BO57" s="441"/>
      <c r="BP57" s="441"/>
      <c r="BQ57" s="441"/>
      <c r="BR57" s="441"/>
      <c r="BS57" s="441"/>
      <c r="BT57" s="441"/>
      <c r="BU57" s="441"/>
      <c r="BV57" s="441"/>
      <c r="BW57" s="441"/>
      <c r="BX57" s="441"/>
      <c r="BY57" s="441"/>
      <c r="BZ57" s="441"/>
      <c r="CA57" s="441"/>
      <c r="CB57" s="441"/>
      <c r="CC57" s="441"/>
      <c r="CD57" s="441"/>
      <c r="CE57" s="441"/>
      <c r="CF57" s="441"/>
      <c r="CG57" s="441"/>
      <c r="CH57" s="441"/>
      <c r="CI57" s="441"/>
      <c r="CJ57" s="441"/>
      <c r="CK57" s="441"/>
      <c r="CL57" s="441"/>
      <c r="CM57" s="441"/>
      <c r="CY57" s="29"/>
      <c r="CZ57" s="29"/>
      <c r="DA57" s="29"/>
    </row>
    <row r="58" spans="1:105" ht="14.25" customHeight="1" x14ac:dyDescent="0.15">
      <c r="A58" s="418" t="s">
        <v>343</v>
      </c>
      <c r="B58" s="419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20"/>
      <c r="U58" s="424" t="str">
        <f>IF(入力シート!$D157="Ⅰ","○Ⅰ　・　Ⅱ",IF(入力シート!$D157="Ⅱ","　Ⅰ　・○Ⅱ","　Ⅰ　・　Ⅱ"))</f>
        <v>　Ⅰ　・　Ⅱ</v>
      </c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6"/>
      <c r="AK58" s="428" t="s">
        <v>345</v>
      </c>
      <c r="AL58" s="429"/>
      <c r="AM58" s="429"/>
      <c r="AN58" s="429"/>
      <c r="AO58" s="429"/>
      <c r="AP58" s="429"/>
      <c r="AQ58" s="429"/>
      <c r="AR58" s="429"/>
      <c r="AS58" s="429"/>
      <c r="AT58" s="429"/>
      <c r="AU58" s="429"/>
      <c r="AV58" s="429"/>
      <c r="AW58" s="429"/>
      <c r="AX58" s="429"/>
      <c r="AY58" s="429"/>
      <c r="AZ58" s="429"/>
      <c r="BA58" s="429"/>
      <c r="BB58" s="429"/>
      <c r="BC58" s="429"/>
      <c r="BD58" s="429"/>
      <c r="BE58" s="431" t="str">
        <f>IF(入力シート!$D158="設置有","①設置有
2 設置無",IF(入力シート!$D158="設置無","1 設置有
②設置無","1 設置有
2 設置無"))</f>
        <v>1 設置有
2 設置無</v>
      </c>
      <c r="BF58" s="432"/>
      <c r="BG58" s="432"/>
      <c r="BH58" s="432"/>
      <c r="BI58" s="432"/>
      <c r="BJ58" s="432"/>
      <c r="BK58" s="432"/>
      <c r="BL58" s="432"/>
      <c r="BM58" s="432"/>
      <c r="BN58" s="432"/>
      <c r="BO58" s="432"/>
      <c r="BP58" s="432"/>
      <c r="BQ58" s="175"/>
      <c r="BR58" s="54" t="s">
        <v>346</v>
      </c>
      <c r="BS58" s="175"/>
      <c r="BT58" s="175"/>
      <c r="BU58" s="175"/>
      <c r="BV58" s="178"/>
      <c r="BW58" s="178"/>
      <c r="BX58" s="435" t="str">
        <f>IF(入力シート!$D159="有","①有 　2 無",IF(入力シート!$D159="無","1 有　 ②無","1 有 　2 無"))</f>
        <v>1 有 　2 無</v>
      </c>
      <c r="BY58" s="435"/>
      <c r="BZ58" s="435"/>
      <c r="CA58" s="435"/>
      <c r="CB58" s="435"/>
      <c r="CC58" s="435"/>
      <c r="CD58" s="435"/>
      <c r="CE58" s="435"/>
      <c r="CF58" s="435"/>
      <c r="CG58" s="435"/>
      <c r="CH58" s="435"/>
      <c r="CI58" s="435"/>
      <c r="CJ58" s="435"/>
      <c r="CK58" s="178"/>
      <c r="CL58" s="55" t="s">
        <v>23</v>
      </c>
      <c r="CM58" s="179"/>
      <c r="CY58" s="29"/>
      <c r="CZ58" s="29"/>
      <c r="DA58" s="29"/>
    </row>
    <row r="59" spans="1:105" ht="14.25" customHeight="1" x14ac:dyDescent="0.15">
      <c r="A59" s="421"/>
      <c r="B59" s="422"/>
      <c r="C59" s="422"/>
      <c r="D59" s="422"/>
      <c r="E59" s="422"/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3"/>
      <c r="U59" s="427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6"/>
      <c r="AK59" s="397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  <c r="AZ59" s="430"/>
      <c r="BA59" s="430"/>
      <c r="BB59" s="430"/>
      <c r="BC59" s="430"/>
      <c r="BD59" s="430"/>
      <c r="BE59" s="433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35"/>
      <c r="BR59" s="36"/>
      <c r="BS59" s="36"/>
      <c r="BT59" s="36"/>
      <c r="BU59" s="36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1"/>
      <c r="CY59" s="29"/>
      <c r="CZ59" s="29"/>
      <c r="DA59" s="29"/>
    </row>
    <row r="60" spans="1:105" ht="14.25" customHeight="1" x14ac:dyDescent="0.15">
      <c r="A60" s="436" t="s">
        <v>347</v>
      </c>
      <c r="B60" s="437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325"/>
      <c r="U60" s="182" t="s">
        <v>348</v>
      </c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332">
        <f>IF(入力シート!$D160="全員","①",1)</f>
        <v>1</v>
      </c>
      <c r="AG60" s="332"/>
      <c r="AH60" s="184" t="s">
        <v>216</v>
      </c>
      <c r="AI60" s="159"/>
      <c r="AJ60" s="159"/>
      <c r="AK60" s="159"/>
      <c r="AL60" s="185"/>
      <c r="AM60" s="185"/>
      <c r="AN60" s="185"/>
      <c r="AO60" s="332">
        <f>IF(入力シート!$D160="一部","②",2)</f>
        <v>2</v>
      </c>
      <c r="AP60" s="332"/>
      <c r="AQ60" s="184" t="s">
        <v>349</v>
      </c>
      <c r="AR60" s="159"/>
      <c r="AS60" s="159"/>
      <c r="AT60" s="159"/>
      <c r="AU60" s="159"/>
      <c r="AV60" s="159"/>
      <c r="AW60" s="299" t="str">
        <f>IF(入力シート!$D161="","",入力シート!D161)</f>
        <v/>
      </c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159" t="s">
        <v>350</v>
      </c>
      <c r="BK60" s="159"/>
      <c r="BL60" s="159"/>
      <c r="BM60" s="159"/>
      <c r="BN60" s="159"/>
      <c r="BO60" s="332">
        <f>IF(入力シート!$D160="無","③",3)</f>
        <v>3</v>
      </c>
      <c r="BP60" s="332"/>
      <c r="BQ60" s="184" t="s">
        <v>41</v>
      </c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83"/>
      <c r="CE60" s="183"/>
      <c r="CF60" s="183"/>
      <c r="CG60" s="183"/>
      <c r="CH60" s="183"/>
      <c r="CI60" s="183"/>
      <c r="CJ60" s="183"/>
      <c r="CK60" s="183"/>
      <c r="CL60" s="183"/>
      <c r="CM60" s="186"/>
      <c r="CY60" s="29"/>
      <c r="CZ60" s="29"/>
      <c r="DA60" s="29"/>
    </row>
    <row r="61" spans="1:105" ht="14.25" customHeight="1" x14ac:dyDescent="0.15">
      <c r="A61" s="438"/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40"/>
      <c r="U61" s="187" t="s">
        <v>351</v>
      </c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9"/>
      <c r="AR61" s="189"/>
      <c r="AS61" s="189"/>
      <c r="AT61" s="189"/>
      <c r="AU61" s="189"/>
      <c r="AV61" s="188"/>
      <c r="AW61" s="188"/>
      <c r="AX61" s="188"/>
      <c r="AY61" s="188"/>
      <c r="AZ61" s="189"/>
      <c r="BA61" s="189"/>
      <c r="BB61" s="189"/>
      <c r="BC61" s="188"/>
      <c r="BD61" s="188"/>
      <c r="BE61" s="188"/>
      <c r="BF61" s="188"/>
      <c r="BG61" s="188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8"/>
      <c r="CF61" s="188"/>
      <c r="CG61" s="188"/>
      <c r="CH61" s="188"/>
      <c r="CI61" s="188"/>
      <c r="CJ61" s="188"/>
      <c r="CK61" s="188"/>
      <c r="CL61" s="188"/>
      <c r="CM61" s="190"/>
      <c r="CY61" s="29"/>
      <c r="CZ61" s="29"/>
      <c r="DA61" s="29"/>
    </row>
    <row r="62" spans="1:105" ht="14.25" customHeight="1" x14ac:dyDescent="0.15">
      <c r="A62" s="438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40"/>
      <c r="U62" s="138"/>
      <c r="V62" s="343">
        <f>IF(入力シート!$D162="有","①",1)</f>
        <v>1</v>
      </c>
      <c r="W62" s="343"/>
      <c r="X62" s="31" t="s">
        <v>352</v>
      </c>
      <c r="Y62" s="31"/>
      <c r="Z62" s="31"/>
      <c r="AA62" s="31"/>
      <c r="AB62" s="31"/>
      <c r="AC62" s="343">
        <f>IF(入力シート!$D163="有","②",2)</f>
        <v>2</v>
      </c>
      <c r="AD62" s="343"/>
      <c r="AE62" s="31" t="s">
        <v>353</v>
      </c>
      <c r="AF62" s="31"/>
      <c r="AG62" s="49"/>
      <c r="AH62" s="49"/>
      <c r="AI62" s="49"/>
      <c r="AJ62" s="343">
        <f>IF(入力シート!$D164="有","③",3)</f>
        <v>3</v>
      </c>
      <c r="AK62" s="343"/>
      <c r="AL62" s="31" t="s">
        <v>354</v>
      </c>
      <c r="AM62" s="31"/>
      <c r="AN62" s="49"/>
      <c r="AO62" s="31"/>
      <c r="AP62" s="31"/>
      <c r="AQ62" s="343">
        <f>IF(入力シート!$D165="有","④",4)</f>
        <v>4</v>
      </c>
      <c r="AR62" s="343"/>
      <c r="AS62" s="49" t="s">
        <v>355</v>
      </c>
      <c r="AT62" s="49"/>
      <c r="AU62" s="49"/>
      <c r="AV62" s="31"/>
      <c r="AW62" s="31"/>
      <c r="AX62" s="31"/>
      <c r="AY62" s="343">
        <f>IF(入力シート!$D166="有","⑤",5)</f>
        <v>5</v>
      </c>
      <c r="AZ62" s="343"/>
      <c r="BA62" s="49" t="s">
        <v>359</v>
      </c>
      <c r="BB62" s="49"/>
      <c r="BC62" s="49"/>
      <c r="BD62" s="49"/>
      <c r="BE62" s="49"/>
      <c r="BF62" s="49"/>
      <c r="BG62" s="49"/>
      <c r="BH62" s="343">
        <f>IF(入力シート!$D167="有","⑥",6)</f>
        <v>6</v>
      </c>
      <c r="BI62" s="343"/>
      <c r="BJ62" s="49" t="s">
        <v>356</v>
      </c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343">
        <f>IF(入力シート!$D168="有","⑦",7)</f>
        <v>7</v>
      </c>
      <c r="BY62" s="343"/>
      <c r="BZ62" s="31" t="s">
        <v>357</v>
      </c>
      <c r="CA62" s="49"/>
      <c r="CB62" s="49"/>
      <c r="CC62" s="49"/>
      <c r="CD62" s="49"/>
      <c r="CE62" s="138"/>
      <c r="CF62" s="138"/>
      <c r="CG62" s="138"/>
      <c r="CH62" s="138"/>
      <c r="CI62" s="138"/>
      <c r="CJ62" s="138"/>
      <c r="CK62" s="138"/>
      <c r="CL62" s="138"/>
      <c r="CM62" s="191"/>
      <c r="CY62" s="29"/>
      <c r="CZ62" s="29"/>
      <c r="DA62" s="29"/>
    </row>
    <row r="63" spans="1:105" ht="14.25" customHeight="1" x14ac:dyDescent="0.15">
      <c r="A63" s="421"/>
      <c r="B63" s="422"/>
      <c r="C63" s="422"/>
      <c r="D63" s="422"/>
      <c r="E63" s="422"/>
      <c r="F63" s="422"/>
      <c r="G63" s="422"/>
      <c r="H63" s="422"/>
      <c r="I63" s="422"/>
      <c r="J63" s="422"/>
      <c r="K63" s="422"/>
      <c r="L63" s="422"/>
      <c r="M63" s="422"/>
      <c r="N63" s="422"/>
      <c r="O63" s="422"/>
      <c r="P63" s="422"/>
      <c r="Q63" s="422"/>
      <c r="R63" s="422"/>
      <c r="S63" s="422"/>
      <c r="T63" s="423"/>
      <c r="U63" s="165"/>
      <c r="V63" s="343">
        <f>IF(入力シート!$D169="有","⑧",8)</f>
        <v>8</v>
      </c>
      <c r="W63" s="343"/>
      <c r="X63" s="31" t="s">
        <v>358</v>
      </c>
      <c r="Y63" s="31"/>
      <c r="Z63" s="31"/>
      <c r="AA63" s="31"/>
      <c r="AB63" s="31"/>
      <c r="AC63" s="31"/>
      <c r="AD63" s="31"/>
      <c r="AE63" s="31"/>
      <c r="AF63" s="35"/>
      <c r="AG63" s="35"/>
      <c r="AH63" s="35"/>
      <c r="AI63" s="162"/>
      <c r="AJ63" s="162"/>
      <c r="AK63" s="162"/>
      <c r="AL63" s="35"/>
      <c r="AM63" s="35"/>
      <c r="AN63" s="35"/>
      <c r="AO63" s="35"/>
      <c r="AP63" s="35"/>
      <c r="AQ63" s="35"/>
      <c r="AR63" s="35"/>
      <c r="AS63" s="35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62"/>
      <c r="BR63" s="162"/>
      <c r="BS63" s="331">
        <f>IF(入力シート!$D170="",9,"⑨")</f>
        <v>9</v>
      </c>
      <c r="BT63" s="331"/>
      <c r="BU63" s="35" t="s">
        <v>27</v>
      </c>
      <c r="BV63" s="35"/>
      <c r="BW63" s="35"/>
      <c r="BX63" s="35"/>
      <c r="BY63" s="35"/>
      <c r="BZ63" s="162"/>
      <c r="CA63" s="162"/>
      <c r="CB63" s="616" t="str">
        <f>IF(入力シート!$D170="","",入力シート!D170)</f>
        <v/>
      </c>
      <c r="CC63" s="616"/>
      <c r="CD63" s="616"/>
      <c r="CE63" s="616"/>
      <c r="CF63" s="616"/>
      <c r="CG63" s="616"/>
      <c r="CH63" s="616"/>
      <c r="CI63" s="616"/>
      <c r="CJ63" s="616"/>
      <c r="CK63" s="616"/>
      <c r="CL63" s="163" t="s">
        <v>23</v>
      </c>
      <c r="CM63" s="271"/>
      <c r="CN63" s="29"/>
      <c r="CY63" s="29"/>
      <c r="CZ63" s="29"/>
      <c r="DA63" s="29"/>
    </row>
    <row r="64" spans="1:105" ht="14.25" customHeight="1" x14ac:dyDescent="0.15">
      <c r="A64" s="416" t="s">
        <v>342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527" t="s">
        <v>24</v>
      </c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31" t="s">
        <v>40</v>
      </c>
      <c r="AG64" s="31"/>
      <c r="AH64" s="337" t="str">
        <f>IF(入力シート!$D172="","",入力シート!D172)</f>
        <v/>
      </c>
      <c r="AI64" s="337"/>
      <c r="AJ64" s="337"/>
      <c r="AK64" s="337"/>
      <c r="AL64" s="337"/>
      <c r="AM64" s="337"/>
      <c r="AN64" s="337"/>
      <c r="AO64" s="337"/>
      <c r="AP64" s="31"/>
      <c r="AQ64" s="31" t="s">
        <v>23</v>
      </c>
      <c r="AR64" s="31"/>
      <c r="AS64" s="31" t="s">
        <v>123</v>
      </c>
      <c r="AT64" s="31"/>
      <c r="AU64" s="31"/>
      <c r="AV64" s="49"/>
      <c r="AW64" s="49"/>
      <c r="AX64" s="49"/>
      <c r="AY64" s="49"/>
      <c r="AZ64" s="31"/>
      <c r="BA64" s="31"/>
      <c r="BB64" s="31"/>
      <c r="BC64" s="31"/>
      <c r="BD64" s="31"/>
      <c r="BE64" s="31"/>
      <c r="BF64" s="49"/>
      <c r="BG64" s="49"/>
      <c r="BH64" s="49"/>
      <c r="BI64" s="49"/>
      <c r="BJ64" s="49"/>
      <c r="BK64" s="49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149"/>
      <c r="CN64" s="29"/>
      <c r="CO64" s="29"/>
      <c r="CZ64" s="29"/>
      <c r="DA64" s="29"/>
    </row>
    <row r="65" spans="1:105" ht="14.25" customHeight="1" x14ac:dyDescent="0.15">
      <c r="A65" s="334" t="str">
        <f>IF(入力シート!$D171="有","①有　　2 無",IF(入力シート!$D171="無","1 有　　②無","1 有　　2 無"))</f>
        <v>1 有　　2 無</v>
      </c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6"/>
      <c r="U65" s="165" t="s">
        <v>39</v>
      </c>
      <c r="V65" s="49"/>
      <c r="W65" s="31"/>
      <c r="X65" s="31"/>
      <c r="Y65" s="31"/>
      <c r="Z65" s="31"/>
      <c r="AA65" s="31"/>
      <c r="AB65" s="31"/>
      <c r="AC65" s="49"/>
      <c r="AD65" s="49"/>
      <c r="AE65" s="49"/>
      <c r="AF65" s="343">
        <f>IF(入力シート!$D173="有","①",1)</f>
        <v>1</v>
      </c>
      <c r="AG65" s="343"/>
      <c r="AH65" s="35" t="s">
        <v>147</v>
      </c>
      <c r="AI65" s="49"/>
      <c r="AJ65" s="49"/>
      <c r="AK65" s="35"/>
      <c r="AL65" s="35"/>
      <c r="AM65" s="35"/>
      <c r="AN65" s="35"/>
      <c r="AO65" s="35"/>
      <c r="AP65" s="35"/>
      <c r="AQ65" s="49"/>
      <c r="AR65" s="331">
        <f>IF(入力シート!$D174="有","②",2)</f>
        <v>2</v>
      </c>
      <c r="AS65" s="331"/>
      <c r="AT65" s="35" t="s">
        <v>148</v>
      </c>
      <c r="AU65" s="35"/>
      <c r="AV65" s="49"/>
      <c r="AW65" s="49"/>
      <c r="AX65" s="49"/>
      <c r="AY65" s="35"/>
      <c r="AZ65" s="35"/>
      <c r="BA65" s="35"/>
      <c r="BB65" s="35"/>
      <c r="BC65" s="35"/>
      <c r="BD65" s="35"/>
      <c r="BE65" s="35"/>
      <c r="BF65" s="35"/>
      <c r="BG65" s="343">
        <f>IF(入力シート!$D175="",3,"③")</f>
        <v>3</v>
      </c>
      <c r="BH65" s="343"/>
      <c r="BI65" s="35" t="s">
        <v>27</v>
      </c>
      <c r="BJ65" s="35"/>
      <c r="BK65" s="35"/>
      <c r="BL65" s="35"/>
      <c r="BM65" s="35"/>
      <c r="BN65" s="35"/>
      <c r="BO65" s="35"/>
      <c r="BP65" s="415" t="str">
        <f>IF(入力シート!$D175="","",入力シート!D175)</f>
        <v/>
      </c>
      <c r="BQ65" s="415"/>
      <c r="BR65" s="415"/>
      <c r="BS65" s="415"/>
      <c r="BT65" s="415"/>
      <c r="BU65" s="415"/>
      <c r="BV65" s="415"/>
      <c r="BW65" s="415"/>
      <c r="BX65" s="415"/>
      <c r="BY65" s="415"/>
      <c r="BZ65" s="415"/>
      <c r="CA65" s="415"/>
      <c r="CB65" s="415"/>
      <c r="CC65" s="415"/>
      <c r="CD65" s="415"/>
      <c r="CE65" s="415"/>
      <c r="CF65" s="415"/>
      <c r="CG65" s="415"/>
      <c r="CH65" s="415"/>
      <c r="CI65" s="415"/>
      <c r="CJ65" s="415"/>
      <c r="CK65" s="415"/>
      <c r="CL65" s="35" t="s">
        <v>23</v>
      </c>
      <c r="CM65" s="193"/>
      <c r="CZ65" s="29"/>
      <c r="DA65" s="29"/>
    </row>
    <row r="66" spans="1:105" ht="15" customHeight="1" x14ac:dyDescent="0.15">
      <c r="A66" s="323" t="s">
        <v>149</v>
      </c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74" t="s">
        <v>273</v>
      </c>
      <c r="V66" s="374"/>
      <c r="W66" s="374"/>
      <c r="X66" s="374"/>
      <c r="Y66" s="374"/>
      <c r="Z66" s="374"/>
      <c r="AA66" s="374"/>
      <c r="AB66" s="374"/>
      <c r="AC66" s="374"/>
      <c r="AD66" s="374"/>
      <c r="AE66" s="374"/>
      <c r="AF66" s="523" t="str">
        <f>IF(入力シート!$D176="有","①有　2 無",IF(入力シート!$D176="無","1 有　②無","1 有　2 無"))</f>
        <v>1 有　2 無</v>
      </c>
      <c r="AG66" s="523"/>
      <c r="AH66" s="523"/>
      <c r="AI66" s="523"/>
      <c r="AJ66" s="523"/>
      <c r="AK66" s="523"/>
      <c r="AL66" s="523"/>
      <c r="AM66" s="523"/>
      <c r="AN66" s="523"/>
      <c r="AO66" s="523"/>
      <c r="AP66" s="523"/>
      <c r="AQ66" s="30" t="s">
        <v>151</v>
      </c>
      <c r="AR66" s="30"/>
      <c r="AS66" s="30"/>
      <c r="AT66" s="30"/>
      <c r="AU66" s="30"/>
      <c r="AV66" s="30"/>
      <c r="AW66" s="30"/>
      <c r="AX66" s="30" t="str">
        <f>IF(入力シート!$D177="全員","①全員 　2 一部",IF(入力シート!$D177="一部","1 全員 　②一部","1 全員 　2 一部"))</f>
        <v>1 全員 　2 一部</v>
      </c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194"/>
    </row>
    <row r="67" spans="1:105" ht="15" customHeight="1" x14ac:dyDescent="0.15">
      <c r="A67" s="438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523"/>
      <c r="AG67" s="523"/>
      <c r="AH67" s="523"/>
      <c r="AI67" s="523"/>
      <c r="AJ67" s="523"/>
      <c r="AK67" s="523"/>
      <c r="AL67" s="523"/>
      <c r="AM67" s="523"/>
      <c r="AN67" s="523"/>
      <c r="AO67" s="523"/>
      <c r="AP67" s="523"/>
      <c r="AQ67" s="30" t="s">
        <v>152</v>
      </c>
      <c r="AR67" s="150"/>
      <c r="AS67" s="150"/>
      <c r="AT67" s="150"/>
      <c r="AU67" s="150"/>
      <c r="AV67" s="150"/>
      <c r="AW67" s="150"/>
      <c r="AX67" s="30" t="str">
        <f>IF(入力シート!$D178="毎食","①毎食 　2 ",IF(入力シート!$D178="その他","1 毎食 　②","1 毎食 　2 "))</f>
        <v xml:space="preserve">1 毎食 　2 </v>
      </c>
      <c r="AY67" s="35"/>
      <c r="AZ67" s="35"/>
      <c r="BA67" s="35"/>
      <c r="BB67" s="49"/>
      <c r="BC67" s="49"/>
      <c r="BD67" s="49"/>
      <c r="BE67" s="49"/>
      <c r="BF67" s="49"/>
      <c r="BG67" s="49"/>
      <c r="BH67" s="49"/>
      <c r="BI67" s="31" t="s">
        <v>25</v>
      </c>
      <c r="BJ67" s="35"/>
      <c r="BK67" s="316" t="str">
        <f>IF(入力シート!$D180="","",入力シート!D180)</f>
        <v/>
      </c>
      <c r="BL67" s="316"/>
      <c r="BM67" s="316"/>
      <c r="BN67" s="316"/>
      <c r="BO67" s="316"/>
      <c r="BP67" s="195"/>
      <c r="BQ67" s="35" t="s">
        <v>154</v>
      </c>
      <c r="BR67" s="35"/>
      <c r="BS67" s="35" t="s">
        <v>276</v>
      </c>
      <c r="BT67" s="35"/>
      <c r="BU67" s="35"/>
      <c r="BV67" s="35"/>
      <c r="BW67" s="35"/>
      <c r="BX67" s="316" t="str">
        <f>IF(入力シート!D179="日","日",IF(入力シート!D179="週","週",IF(入力シート!D179="月","月",IF(入力シート!D179="年","年","日・週・月・年"))))</f>
        <v>日・週・月・年</v>
      </c>
      <c r="BY67" s="316"/>
      <c r="BZ67" s="316"/>
      <c r="CA67" s="316"/>
      <c r="CB67" s="316"/>
      <c r="CC67" s="316"/>
      <c r="CD67" s="316"/>
      <c r="CE67" s="316"/>
      <c r="CF67" s="316"/>
      <c r="CG67" s="316"/>
      <c r="CH67" s="316"/>
      <c r="CI67" s="316"/>
      <c r="CJ67" s="316"/>
      <c r="CK67" s="150"/>
      <c r="CL67" s="150" t="s">
        <v>23</v>
      </c>
      <c r="CM67" s="154"/>
    </row>
    <row r="68" spans="1:105" ht="15" customHeight="1" x14ac:dyDescent="0.15">
      <c r="A68" s="438"/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74" t="s">
        <v>150</v>
      </c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523" t="str">
        <f>IF(入力シート!$D181="有","①有　2 無",IF(入力シート!$D181="無","1 有　②無","1 有　2 無"))</f>
        <v>1 有　2 無</v>
      </c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30" t="s">
        <v>151</v>
      </c>
      <c r="AR68" s="146"/>
      <c r="AS68" s="150"/>
      <c r="AT68" s="150"/>
      <c r="AU68" s="150"/>
      <c r="AV68" s="150"/>
      <c r="AW68" s="150"/>
      <c r="AX68" s="30" t="str">
        <f>IF(入力シート!$D182="全員","①全員 　2 一部",IF(入力シート!$D182="一部","1 全員 　②一部","1 全員 　2 一部"))</f>
        <v>1 全員 　2 一部</v>
      </c>
      <c r="AY68" s="30"/>
      <c r="AZ68" s="30"/>
      <c r="BA68" s="30"/>
      <c r="BB68" s="3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194"/>
    </row>
    <row r="69" spans="1:105" ht="15" customHeight="1" x14ac:dyDescent="0.15">
      <c r="A69" s="421"/>
      <c r="B69" s="422"/>
      <c r="C69" s="422"/>
      <c r="D69" s="422"/>
      <c r="E69" s="422"/>
      <c r="F69" s="422"/>
      <c r="G69" s="422"/>
      <c r="H69" s="422"/>
      <c r="I69" s="422"/>
      <c r="J69" s="422"/>
      <c r="K69" s="422"/>
      <c r="L69" s="422"/>
      <c r="M69" s="422"/>
      <c r="N69" s="422"/>
      <c r="O69" s="422"/>
      <c r="P69" s="422"/>
      <c r="Q69" s="422"/>
      <c r="R69" s="422"/>
      <c r="S69" s="422"/>
      <c r="T69" s="422"/>
      <c r="U69" s="474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523"/>
      <c r="AG69" s="523"/>
      <c r="AH69" s="523"/>
      <c r="AI69" s="523"/>
      <c r="AJ69" s="523"/>
      <c r="AK69" s="523"/>
      <c r="AL69" s="523"/>
      <c r="AM69" s="523"/>
      <c r="AN69" s="523"/>
      <c r="AO69" s="523"/>
      <c r="AP69" s="523"/>
      <c r="AQ69" s="150" t="s">
        <v>152</v>
      </c>
      <c r="AR69" s="146"/>
      <c r="AS69" s="150"/>
      <c r="AT69" s="35"/>
      <c r="AU69" s="150"/>
      <c r="AV69" s="150"/>
      <c r="AW69" s="150"/>
      <c r="AX69" s="30" t="str">
        <f>IF(入力シート!$D183="毎食","①毎食 　2 ",IF(入力シート!$D183="その他","1 毎食 　②","1 毎食 　2 "))</f>
        <v xml:space="preserve">1 毎食 　2 </v>
      </c>
      <c r="AY69" s="150"/>
      <c r="AZ69" s="150"/>
      <c r="BA69" s="150"/>
      <c r="BB69" s="150"/>
      <c r="BC69" s="35"/>
      <c r="BD69" s="35"/>
      <c r="BE69" s="35"/>
      <c r="BF69" s="35"/>
      <c r="BG69" s="35"/>
      <c r="BH69" s="35"/>
      <c r="BI69" s="31" t="s">
        <v>153</v>
      </c>
      <c r="BJ69" s="35"/>
      <c r="BK69" s="316" t="str">
        <f>IF(入力シート!$D185="","",入力シート!D185)</f>
        <v/>
      </c>
      <c r="BL69" s="316"/>
      <c r="BM69" s="316"/>
      <c r="BN69" s="316"/>
      <c r="BO69" s="316"/>
      <c r="BP69" s="150"/>
      <c r="BQ69" s="35" t="s">
        <v>154</v>
      </c>
      <c r="BR69" s="35"/>
      <c r="BS69" s="35" t="s">
        <v>276</v>
      </c>
      <c r="BT69" s="35"/>
      <c r="BU69" s="35"/>
      <c r="BV69" s="35"/>
      <c r="BW69" s="35"/>
      <c r="BX69" s="316" t="str">
        <f>IF(入力シート!D184="日","日",IF(入力シート!D184="週","週",IF(入力シート!D184="月","月",IF(入力シート!D184="年","年","日・週・月・年"))))</f>
        <v>日・週・月・年</v>
      </c>
      <c r="BY69" s="316"/>
      <c r="BZ69" s="316"/>
      <c r="CA69" s="316"/>
      <c r="CB69" s="316"/>
      <c r="CC69" s="316"/>
      <c r="CD69" s="316"/>
      <c r="CE69" s="316"/>
      <c r="CF69" s="316"/>
      <c r="CG69" s="316"/>
      <c r="CH69" s="316"/>
      <c r="CI69" s="316"/>
      <c r="CJ69" s="316"/>
      <c r="CK69" s="150"/>
      <c r="CL69" s="150" t="s">
        <v>23</v>
      </c>
      <c r="CM69" s="154"/>
    </row>
    <row r="70" spans="1:105" ht="16.5" customHeight="1" x14ac:dyDescent="0.15">
      <c r="A70" s="301" t="s">
        <v>360</v>
      </c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542" t="str">
        <f>IF(入力シート!D186="病態別","①病態別
2 成分栄養別
3 無",IF(入力シート!D186="成分栄養別","1 病態別
②成分栄養別
3 無",IF(入力シート!D186="無","1 病態別
2 成分栄養別
③無","1 病態別
2 成分栄養別
3 無")))</f>
        <v>1 病態別
2 成分栄養別
3 無</v>
      </c>
      <c r="V70" s="543"/>
      <c r="W70" s="543"/>
      <c r="X70" s="543"/>
      <c r="Y70" s="543"/>
      <c r="Z70" s="543"/>
      <c r="AA70" s="543"/>
      <c r="AB70" s="543"/>
      <c r="AC70" s="543"/>
      <c r="AD70" s="543"/>
      <c r="AE70" s="543"/>
      <c r="AF70" s="543"/>
      <c r="AG70" s="543"/>
      <c r="AH70" s="543"/>
      <c r="AI70" s="543"/>
      <c r="AJ70" s="543"/>
      <c r="AK70" s="543"/>
      <c r="AL70" s="544"/>
      <c r="AM70" s="374" t="s">
        <v>363</v>
      </c>
      <c r="AN70" s="374"/>
      <c r="AO70" s="374"/>
      <c r="AP70" s="374"/>
      <c r="AQ70" s="374"/>
      <c r="AR70" s="374"/>
      <c r="AS70" s="374"/>
      <c r="AT70" s="374"/>
      <c r="AU70" s="374"/>
      <c r="AV70" s="374"/>
      <c r="AW70" s="374"/>
      <c r="AX70" s="374"/>
      <c r="AY70" s="374"/>
      <c r="AZ70" s="374"/>
      <c r="BA70" s="374"/>
      <c r="BB70" s="374"/>
      <c r="BC70" s="374"/>
      <c r="BD70" s="374"/>
      <c r="BE70" s="374"/>
      <c r="BF70" s="374"/>
      <c r="BG70" s="374"/>
      <c r="BH70" s="374"/>
      <c r="BI70" s="374"/>
      <c r="BJ70" s="374"/>
      <c r="BK70" s="374"/>
      <c r="BL70" s="374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593"/>
    </row>
    <row r="71" spans="1:105" ht="16.5" customHeight="1" x14ac:dyDescent="0.15">
      <c r="A71" s="304"/>
      <c r="B71" s="305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545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6"/>
      <c r="AL71" s="547"/>
      <c r="AM71" s="474" t="s">
        <v>19</v>
      </c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 t="s">
        <v>165</v>
      </c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4"/>
      <c r="BT71" s="474"/>
      <c r="BU71" s="474"/>
      <c r="BV71" s="474"/>
      <c r="BW71" s="474"/>
      <c r="BX71" s="352" t="s">
        <v>166</v>
      </c>
      <c r="BY71" s="353"/>
      <c r="BZ71" s="353"/>
      <c r="CA71" s="353"/>
      <c r="CB71" s="353"/>
      <c r="CC71" s="353"/>
      <c r="CD71" s="353"/>
      <c r="CE71" s="353"/>
      <c r="CF71" s="353"/>
      <c r="CG71" s="353"/>
      <c r="CH71" s="353"/>
      <c r="CI71" s="353"/>
      <c r="CJ71" s="353"/>
      <c r="CK71" s="353"/>
      <c r="CL71" s="353"/>
      <c r="CM71" s="354"/>
    </row>
    <row r="72" spans="1:105" ht="15" customHeight="1" x14ac:dyDescent="0.15">
      <c r="A72" s="304"/>
      <c r="B72" s="305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545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7"/>
      <c r="AM72" s="594" t="s">
        <v>157</v>
      </c>
      <c r="AN72" s="595"/>
      <c r="AO72" s="595"/>
      <c r="AP72" s="595"/>
      <c r="AQ72" s="595"/>
      <c r="AR72" s="595"/>
      <c r="AS72" s="595"/>
      <c r="AT72" s="595"/>
      <c r="AU72" s="595"/>
      <c r="AV72" s="595"/>
      <c r="AW72" s="595"/>
      <c r="AX72" s="595"/>
      <c r="AY72" s="595"/>
      <c r="AZ72" s="595"/>
      <c r="BA72" s="595"/>
      <c r="BB72" s="595"/>
      <c r="BC72" s="595"/>
      <c r="BD72" s="595"/>
      <c r="BE72" s="595"/>
      <c r="BF72" s="595"/>
      <c r="BG72" s="596"/>
      <c r="BH72" s="597" t="str">
        <f>IF(入力シート!$D194="","",入力シート!D194)</f>
        <v/>
      </c>
      <c r="BI72" s="332"/>
      <c r="BJ72" s="332"/>
      <c r="BK72" s="332"/>
      <c r="BL72" s="332"/>
      <c r="BM72" s="332"/>
      <c r="BN72" s="332"/>
      <c r="BO72" s="332"/>
      <c r="BP72" s="332"/>
      <c r="BQ72" s="332"/>
      <c r="BR72" s="535" t="s">
        <v>155</v>
      </c>
      <c r="BS72" s="535"/>
      <c r="BT72" s="535"/>
      <c r="BU72" s="535"/>
      <c r="BV72" s="535"/>
      <c r="BW72" s="617"/>
      <c r="BX72" s="597" t="str">
        <f>IF(入力シート!$D208="","",入力シート!D208)</f>
        <v/>
      </c>
      <c r="BY72" s="332"/>
      <c r="BZ72" s="332"/>
      <c r="CA72" s="332"/>
      <c r="CB72" s="332"/>
      <c r="CC72" s="332"/>
      <c r="CD72" s="332"/>
      <c r="CE72" s="332"/>
      <c r="CF72" s="332"/>
      <c r="CG72" s="332"/>
      <c r="CH72" s="535" t="s">
        <v>155</v>
      </c>
      <c r="CI72" s="535"/>
      <c r="CJ72" s="535"/>
      <c r="CK72" s="535"/>
      <c r="CL72" s="535"/>
      <c r="CM72" s="536"/>
    </row>
    <row r="73" spans="1:105" ht="15" customHeight="1" x14ac:dyDescent="0.15">
      <c r="A73" s="307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548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50"/>
      <c r="AM73" s="562" t="s">
        <v>167</v>
      </c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560"/>
      <c r="BC73" s="560"/>
      <c r="BD73" s="560"/>
      <c r="BE73" s="560"/>
      <c r="BF73" s="560"/>
      <c r="BG73" s="561"/>
      <c r="BH73" s="568" t="str">
        <f>IF(入力シート!$D195="","",入力シート!D195)</f>
        <v/>
      </c>
      <c r="BI73" s="569"/>
      <c r="BJ73" s="569"/>
      <c r="BK73" s="569"/>
      <c r="BL73" s="569"/>
      <c r="BM73" s="569"/>
      <c r="BN73" s="569"/>
      <c r="BO73" s="569"/>
      <c r="BP73" s="569"/>
      <c r="BQ73" s="569"/>
      <c r="BR73" s="530" t="s">
        <v>162</v>
      </c>
      <c r="BS73" s="530"/>
      <c r="BT73" s="530"/>
      <c r="BU73" s="530"/>
      <c r="BV73" s="530"/>
      <c r="BW73" s="531"/>
      <c r="BX73" s="568" t="str">
        <f>IF(入力シート!$D209="","",入力シート!D209)</f>
        <v/>
      </c>
      <c r="BY73" s="569"/>
      <c r="BZ73" s="569"/>
      <c r="CA73" s="569"/>
      <c r="CB73" s="569"/>
      <c r="CC73" s="569"/>
      <c r="CD73" s="569"/>
      <c r="CE73" s="569"/>
      <c r="CF73" s="569"/>
      <c r="CG73" s="569"/>
      <c r="CH73" s="531" t="s">
        <v>162</v>
      </c>
      <c r="CI73" s="537"/>
      <c r="CJ73" s="537"/>
      <c r="CK73" s="537"/>
      <c r="CL73" s="537"/>
      <c r="CM73" s="538"/>
    </row>
    <row r="74" spans="1:105" ht="15" customHeight="1" x14ac:dyDescent="0.15">
      <c r="A74" s="301" t="s">
        <v>361</v>
      </c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3"/>
      <c r="U74" s="546" t="str">
        <f>IF(入力シート!$D187="有","①有　2 無",IF(入力シート!$D187="無","1 有　②無","1 有　2 無"))</f>
        <v>1 有　2 無</v>
      </c>
      <c r="V74" s="546"/>
      <c r="W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46"/>
      <c r="AH74" s="546"/>
      <c r="AI74" s="546"/>
      <c r="AJ74" s="546"/>
      <c r="AK74" s="546"/>
      <c r="AL74" s="547"/>
      <c r="AM74" s="562" t="s">
        <v>158</v>
      </c>
      <c r="AN74" s="560"/>
      <c r="AO74" s="560"/>
      <c r="AP74" s="560"/>
      <c r="AQ74" s="560"/>
      <c r="AR74" s="560"/>
      <c r="AS74" s="560"/>
      <c r="AT74" s="560"/>
      <c r="AU74" s="560"/>
      <c r="AV74" s="560"/>
      <c r="AW74" s="560"/>
      <c r="AX74" s="560"/>
      <c r="AY74" s="560"/>
      <c r="AZ74" s="560"/>
      <c r="BA74" s="560"/>
      <c r="BB74" s="560"/>
      <c r="BC74" s="560"/>
      <c r="BD74" s="560"/>
      <c r="BE74" s="560"/>
      <c r="BF74" s="560"/>
      <c r="BG74" s="561"/>
      <c r="BH74" s="568" t="str">
        <f>IF(入力シート!$D196="","",入力シート!D196)</f>
        <v/>
      </c>
      <c r="BI74" s="569"/>
      <c r="BJ74" s="569"/>
      <c r="BK74" s="569"/>
      <c r="BL74" s="569"/>
      <c r="BM74" s="569"/>
      <c r="BN74" s="569"/>
      <c r="BO74" s="569"/>
      <c r="BP74" s="569"/>
      <c r="BQ74" s="569"/>
      <c r="BR74" s="530" t="s">
        <v>162</v>
      </c>
      <c r="BS74" s="530"/>
      <c r="BT74" s="530"/>
      <c r="BU74" s="530"/>
      <c r="BV74" s="530"/>
      <c r="BW74" s="531"/>
      <c r="BX74" s="568" t="str">
        <f>IF(入力シート!$D210="","",入力シート!D210)</f>
        <v/>
      </c>
      <c r="BY74" s="569"/>
      <c r="BZ74" s="569"/>
      <c r="CA74" s="569"/>
      <c r="CB74" s="569"/>
      <c r="CC74" s="569"/>
      <c r="CD74" s="569"/>
      <c r="CE74" s="569"/>
      <c r="CF74" s="569"/>
      <c r="CG74" s="569"/>
      <c r="CH74" s="531" t="s">
        <v>162</v>
      </c>
      <c r="CI74" s="537"/>
      <c r="CJ74" s="537"/>
      <c r="CK74" s="537"/>
      <c r="CL74" s="537"/>
      <c r="CM74" s="538"/>
    </row>
    <row r="75" spans="1:105" ht="15" customHeight="1" x14ac:dyDescent="0.15">
      <c r="A75" s="304"/>
      <c r="B75" s="305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6"/>
      <c r="U75" s="546"/>
      <c r="V75" s="546"/>
      <c r="W75" s="546"/>
      <c r="X75" s="546"/>
      <c r="Y75" s="546"/>
      <c r="Z75" s="546"/>
      <c r="AA75" s="546"/>
      <c r="AB75" s="546"/>
      <c r="AC75" s="546"/>
      <c r="AD75" s="546"/>
      <c r="AE75" s="546"/>
      <c r="AF75" s="546"/>
      <c r="AG75" s="546"/>
      <c r="AH75" s="546"/>
      <c r="AI75" s="546"/>
      <c r="AJ75" s="546"/>
      <c r="AK75" s="546"/>
      <c r="AL75" s="547"/>
      <c r="AM75" s="562" t="s">
        <v>168</v>
      </c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560"/>
      <c r="BC75" s="560"/>
      <c r="BD75" s="560"/>
      <c r="BE75" s="560"/>
      <c r="BF75" s="560"/>
      <c r="BG75" s="561"/>
      <c r="BH75" s="609" t="str">
        <f>IF(入力シート!$D197="","",入力シート!D197)</f>
        <v/>
      </c>
      <c r="BI75" s="610"/>
      <c r="BJ75" s="610"/>
      <c r="BK75" s="610"/>
      <c r="BL75" s="610"/>
      <c r="BM75" s="610"/>
      <c r="BN75" s="610"/>
      <c r="BO75" s="610"/>
      <c r="BP75" s="610"/>
      <c r="BQ75" s="610"/>
      <c r="BR75" s="530" t="s">
        <v>163</v>
      </c>
      <c r="BS75" s="530"/>
      <c r="BT75" s="530"/>
      <c r="BU75" s="530"/>
      <c r="BV75" s="530"/>
      <c r="BW75" s="531"/>
      <c r="BX75" s="609" t="str">
        <f>IF(入力シート!$D211="","",入力シート!D211)</f>
        <v/>
      </c>
      <c r="BY75" s="610"/>
      <c r="BZ75" s="610"/>
      <c r="CA75" s="610"/>
      <c r="CB75" s="610"/>
      <c r="CC75" s="610"/>
      <c r="CD75" s="610"/>
      <c r="CE75" s="610"/>
      <c r="CF75" s="610"/>
      <c r="CG75" s="610"/>
      <c r="CH75" s="531" t="s">
        <v>163</v>
      </c>
      <c r="CI75" s="537"/>
      <c r="CJ75" s="537"/>
      <c r="CK75" s="537"/>
      <c r="CL75" s="537"/>
      <c r="CM75" s="538"/>
    </row>
    <row r="76" spans="1:105" ht="15" customHeight="1" x14ac:dyDescent="0.15">
      <c r="A76" s="552" t="s">
        <v>362</v>
      </c>
      <c r="B76" s="437"/>
      <c r="C76" s="437"/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553"/>
      <c r="U76" s="337">
        <f>IF(入力シート!$D188="毎月","①",1)</f>
        <v>1</v>
      </c>
      <c r="V76" s="337"/>
      <c r="W76" s="30" t="s">
        <v>236</v>
      </c>
      <c r="X76" s="37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69"/>
      <c r="AJ76" s="197"/>
      <c r="AK76" s="197"/>
      <c r="AL76" s="198"/>
      <c r="AM76" s="560" t="s">
        <v>159</v>
      </c>
      <c r="AN76" s="560"/>
      <c r="AO76" s="560"/>
      <c r="AP76" s="560"/>
      <c r="AQ76" s="560"/>
      <c r="AR76" s="560"/>
      <c r="AS76" s="560"/>
      <c r="AT76" s="560"/>
      <c r="AU76" s="560"/>
      <c r="AV76" s="560"/>
      <c r="AW76" s="560"/>
      <c r="AX76" s="560"/>
      <c r="AY76" s="560"/>
      <c r="AZ76" s="560"/>
      <c r="BA76" s="560"/>
      <c r="BB76" s="560"/>
      <c r="BC76" s="560"/>
      <c r="BD76" s="560"/>
      <c r="BE76" s="560"/>
      <c r="BF76" s="560"/>
      <c r="BG76" s="561"/>
      <c r="BH76" s="568" t="str">
        <f>IF(入力シート!$D198="","",入力シート!D198)</f>
        <v/>
      </c>
      <c r="BI76" s="569"/>
      <c r="BJ76" s="569"/>
      <c r="BK76" s="569"/>
      <c r="BL76" s="569"/>
      <c r="BM76" s="569"/>
      <c r="BN76" s="569"/>
      <c r="BO76" s="569"/>
      <c r="BP76" s="569"/>
      <c r="BQ76" s="569"/>
      <c r="BR76" s="530" t="s">
        <v>163</v>
      </c>
      <c r="BS76" s="530"/>
      <c r="BT76" s="530"/>
      <c r="BU76" s="530"/>
      <c r="BV76" s="530"/>
      <c r="BW76" s="531"/>
      <c r="BX76" s="568" t="str">
        <f>IF(入力シート!$D212="","",入力シート!D212)</f>
        <v/>
      </c>
      <c r="BY76" s="569"/>
      <c r="BZ76" s="569"/>
      <c r="CA76" s="569"/>
      <c r="CB76" s="569"/>
      <c r="CC76" s="569"/>
      <c r="CD76" s="569"/>
      <c r="CE76" s="569"/>
      <c r="CF76" s="569"/>
      <c r="CG76" s="569"/>
      <c r="CH76" s="531" t="s">
        <v>163</v>
      </c>
      <c r="CI76" s="537"/>
      <c r="CJ76" s="537"/>
      <c r="CK76" s="537"/>
      <c r="CL76" s="537"/>
      <c r="CM76" s="538"/>
    </row>
    <row r="77" spans="1:105" ht="15" customHeight="1" x14ac:dyDescent="0.15">
      <c r="A77" s="554"/>
      <c r="B77" s="555"/>
      <c r="C77" s="555"/>
      <c r="D77" s="555"/>
      <c r="E77" s="555"/>
      <c r="F77" s="555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6"/>
      <c r="U77" s="343">
        <f>IF(入力シート!$D188="報告月のみ","②",2)</f>
        <v>2</v>
      </c>
      <c r="V77" s="343"/>
      <c r="W77" s="31" t="s">
        <v>364</v>
      </c>
      <c r="X77" s="34"/>
      <c r="Y77" s="34"/>
      <c r="Z77" s="34"/>
      <c r="AA77" s="34"/>
      <c r="AB77" s="34"/>
      <c r="AC77" s="34"/>
      <c r="AD77" s="31"/>
      <c r="AE77" s="32"/>
      <c r="AF77" s="32"/>
      <c r="AG77" s="32"/>
      <c r="AH77" s="32"/>
      <c r="AI77" s="49"/>
      <c r="AJ77" s="164"/>
      <c r="AK77" s="164"/>
      <c r="AL77" s="199"/>
      <c r="AM77" s="560" t="s">
        <v>169</v>
      </c>
      <c r="AN77" s="560"/>
      <c r="AO77" s="560"/>
      <c r="AP77" s="560"/>
      <c r="AQ77" s="560"/>
      <c r="AR77" s="560"/>
      <c r="AS77" s="560"/>
      <c r="AT77" s="560"/>
      <c r="AU77" s="560"/>
      <c r="AV77" s="560"/>
      <c r="AW77" s="560"/>
      <c r="AX77" s="560"/>
      <c r="AY77" s="560"/>
      <c r="AZ77" s="560"/>
      <c r="BA77" s="560"/>
      <c r="BB77" s="560"/>
      <c r="BC77" s="560"/>
      <c r="BD77" s="560"/>
      <c r="BE77" s="560"/>
      <c r="BF77" s="560"/>
      <c r="BG77" s="561"/>
      <c r="BH77" s="609" t="str">
        <f>IF(入力シート!$D199="","",入力シート!D199)</f>
        <v/>
      </c>
      <c r="BI77" s="610"/>
      <c r="BJ77" s="610"/>
      <c r="BK77" s="610"/>
      <c r="BL77" s="610"/>
      <c r="BM77" s="610"/>
      <c r="BN77" s="610"/>
      <c r="BO77" s="610"/>
      <c r="BP77" s="610"/>
      <c r="BQ77" s="610"/>
      <c r="BR77" s="530" t="s">
        <v>156</v>
      </c>
      <c r="BS77" s="530"/>
      <c r="BT77" s="530"/>
      <c r="BU77" s="530"/>
      <c r="BV77" s="530"/>
      <c r="BW77" s="531"/>
      <c r="BX77" s="609" t="str">
        <f>IF(入力シート!$D213="","",入力シート!D213)</f>
        <v/>
      </c>
      <c r="BY77" s="610"/>
      <c r="BZ77" s="610"/>
      <c r="CA77" s="610"/>
      <c r="CB77" s="610"/>
      <c r="CC77" s="610"/>
      <c r="CD77" s="610"/>
      <c r="CE77" s="610"/>
      <c r="CF77" s="610"/>
      <c r="CG77" s="610"/>
      <c r="CH77" s="539" t="s">
        <v>156</v>
      </c>
      <c r="CI77" s="540"/>
      <c r="CJ77" s="540"/>
      <c r="CK77" s="540"/>
      <c r="CL77" s="540"/>
      <c r="CM77" s="541"/>
    </row>
    <row r="78" spans="1:105" ht="15" customHeight="1" x14ac:dyDescent="0.15">
      <c r="A78" s="554"/>
      <c r="B78" s="555"/>
      <c r="C78" s="555"/>
      <c r="D78" s="555"/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6"/>
      <c r="U78" s="343">
        <f>IF(入力シート!$D189="",3,"③")</f>
        <v>3</v>
      </c>
      <c r="V78" s="343"/>
      <c r="W78" s="31" t="s">
        <v>365</v>
      </c>
      <c r="X78" s="34"/>
      <c r="Y78" s="34"/>
      <c r="Z78" s="34"/>
      <c r="AA78" s="34"/>
      <c r="AB78" s="34"/>
      <c r="AC78" s="34"/>
      <c r="AD78" s="343" t="str">
        <f>IF(入力シート!$D189="","",入力シート!D189)</f>
        <v/>
      </c>
      <c r="AE78" s="343"/>
      <c r="AF78" s="343"/>
      <c r="AG78" s="343"/>
      <c r="AH78" s="343"/>
      <c r="AI78" s="343"/>
      <c r="AJ78" s="343"/>
      <c r="AK78" s="343"/>
      <c r="AL78" s="199" t="s">
        <v>350</v>
      </c>
      <c r="AM78" s="560" t="s">
        <v>170</v>
      </c>
      <c r="AN78" s="560"/>
      <c r="AO78" s="560"/>
      <c r="AP78" s="560"/>
      <c r="AQ78" s="560"/>
      <c r="AR78" s="560"/>
      <c r="AS78" s="560"/>
      <c r="AT78" s="560"/>
      <c r="AU78" s="560"/>
      <c r="AV78" s="560"/>
      <c r="AW78" s="560"/>
      <c r="AX78" s="560"/>
      <c r="AY78" s="560"/>
      <c r="AZ78" s="560"/>
      <c r="BA78" s="560"/>
      <c r="BB78" s="560"/>
      <c r="BC78" s="560"/>
      <c r="BD78" s="560"/>
      <c r="BE78" s="560"/>
      <c r="BF78" s="560"/>
      <c r="BG78" s="561"/>
      <c r="BH78" s="614" t="str">
        <f>IF(入力シート!$D200="","",入力シート!D200)</f>
        <v/>
      </c>
      <c r="BI78" s="615"/>
      <c r="BJ78" s="615"/>
      <c r="BK78" s="615"/>
      <c r="BL78" s="615"/>
      <c r="BM78" s="615"/>
      <c r="BN78" s="615"/>
      <c r="BO78" s="615"/>
      <c r="BP78" s="615"/>
      <c r="BQ78" s="615"/>
      <c r="BR78" s="530" t="s">
        <v>163</v>
      </c>
      <c r="BS78" s="530"/>
      <c r="BT78" s="530"/>
      <c r="BU78" s="530"/>
      <c r="BV78" s="530"/>
      <c r="BW78" s="531"/>
      <c r="BX78" s="614" t="str">
        <f>IF(入力シート!$D214="","",入力シート!D214)</f>
        <v/>
      </c>
      <c r="BY78" s="615"/>
      <c r="BZ78" s="615"/>
      <c r="CA78" s="615"/>
      <c r="CB78" s="615"/>
      <c r="CC78" s="615"/>
      <c r="CD78" s="615"/>
      <c r="CE78" s="615"/>
      <c r="CF78" s="615"/>
      <c r="CG78" s="615"/>
      <c r="CH78" s="531" t="s">
        <v>163</v>
      </c>
      <c r="CI78" s="537"/>
      <c r="CJ78" s="537"/>
      <c r="CK78" s="537"/>
      <c r="CL78" s="537"/>
      <c r="CM78" s="538"/>
    </row>
    <row r="79" spans="1:105" ht="15" customHeight="1" x14ac:dyDescent="0.15">
      <c r="A79" s="554"/>
      <c r="B79" s="555"/>
      <c r="C79" s="555"/>
      <c r="D79" s="555"/>
      <c r="E79" s="555"/>
      <c r="F79" s="555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6"/>
      <c r="U79" s="551">
        <f>IF(入力シート!$D188="無","④",4)</f>
        <v>4</v>
      </c>
      <c r="V79" s="343"/>
      <c r="W79" s="31" t="s">
        <v>41</v>
      </c>
      <c r="X79" s="34"/>
      <c r="Y79" s="34"/>
      <c r="Z79" s="34"/>
      <c r="AA79" s="34"/>
      <c r="AB79" s="34"/>
      <c r="AC79" s="34"/>
      <c r="AD79" s="31"/>
      <c r="AE79" s="32"/>
      <c r="AF79" s="32"/>
      <c r="AG79" s="32"/>
      <c r="AH79" s="32"/>
      <c r="AI79" s="49"/>
      <c r="AJ79" s="164"/>
      <c r="AK79" s="164"/>
      <c r="AL79" s="199"/>
      <c r="AM79" s="560" t="s">
        <v>171</v>
      </c>
      <c r="AN79" s="560"/>
      <c r="AO79" s="560"/>
      <c r="AP79" s="560"/>
      <c r="AQ79" s="560"/>
      <c r="AR79" s="560"/>
      <c r="AS79" s="560"/>
      <c r="AT79" s="560"/>
      <c r="AU79" s="560"/>
      <c r="AV79" s="560"/>
      <c r="AW79" s="560"/>
      <c r="AX79" s="560"/>
      <c r="AY79" s="560"/>
      <c r="AZ79" s="560"/>
      <c r="BA79" s="560"/>
      <c r="BB79" s="560"/>
      <c r="BC79" s="560"/>
      <c r="BD79" s="560"/>
      <c r="BE79" s="560"/>
      <c r="BF79" s="560"/>
      <c r="BG79" s="561"/>
      <c r="BH79" s="614" t="str">
        <f>IF(入力シート!$D201="","",入力シート!D201)</f>
        <v/>
      </c>
      <c r="BI79" s="615"/>
      <c r="BJ79" s="615"/>
      <c r="BK79" s="615"/>
      <c r="BL79" s="615"/>
      <c r="BM79" s="615"/>
      <c r="BN79" s="615"/>
      <c r="BO79" s="615"/>
      <c r="BP79" s="615"/>
      <c r="BQ79" s="615"/>
      <c r="BR79" s="530" t="s">
        <v>163</v>
      </c>
      <c r="BS79" s="530"/>
      <c r="BT79" s="530"/>
      <c r="BU79" s="530"/>
      <c r="BV79" s="530"/>
      <c r="BW79" s="531"/>
      <c r="BX79" s="614" t="str">
        <f>IF(入力シート!$D215="","",入力シート!D215)</f>
        <v/>
      </c>
      <c r="BY79" s="615"/>
      <c r="BZ79" s="615"/>
      <c r="CA79" s="615"/>
      <c r="CB79" s="615"/>
      <c r="CC79" s="615"/>
      <c r="CD79" s="615"/>
      <c r="CE79" s="615"/>
      <c r="CF79" s="615"/>
      <c r="CG79" s="615"/>
      <c r="CH79" s="531" t="s">
        <v>163</v>
      </c>
      <c r="CI79" s="537"/>
      <c r="CJ79" s="537"/>
      <c r="CK79" s="537"/>
      <c r="CL79" s="537"/>
      <c r="CM79" s="538"/>
    </row>
    <row r="80" spans="1:105" ht="15" customHeight="1" x14ac:dyDescent="0.15">
      <c r="A80" s="436" t="s">
        <v>366</v>
      </c>
      <c r="B80" s="437"/>
      <c r="C80" s="437"/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7"/>
      <c r="Q80" s="437"/>
      <c r="R80" s="437"/>
      <c r="S80" s="437"/>
      <c r="T80" s="553"/>
      <c r="U80" s="169"/>
      <c r="V80" s="146" t="s">
        <v>307</v>
      </c>
      <c r="W80" s="146"/>
      <c r="X80" s="146"/>
      <c r="Y80" s="200"/>
      <c r="Z80" s="611" t="str">
        <f>IF(入力シート!$D190="","　　時　　分",入力シート!$D190)</f>
        <v>　　時　　分</v>
      </c>
      <c r="AA80" s="611"/>
      <c r="AB80" s="611"/>
      <c r="AC80" s="611"/>
      <c r="AD80" s="611"/>
      <c r="AE80" s="611"/>
      <c r="AF80" s="611"/>
      <c r="AG80" s="611"/>
      <c r="AH80" s="611"/>
      <c r="AI80" s="611"/>
      <c r="AJ80" s="611"/>
      <c r="AK80" s="611"/>
      <c r="AL80" s="201"/>
      <c r="AM80" s="560" t="s">
        <v>172</v>
      </c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60"/>
      <c r="BB80" s="560"/>
      <c r="BC80" s="560"/>
      <c r="BD80" s="560"/>
      <c r="BE80" s="560"/>
      <c r="BF80" s="560"/>
      <c r="BG80" s="561"/>
      <c r="BH80" s="609" t="str">
        <f>IF(入力シート!$D202="","",入力シート!D202)</f>
        <v/>
      </c>
      <c r="BI80" s="610"/>
      <c r="BJ80" s="610"/>
      <c r="BK80" s="610"/>
      <c r="BL80" s="610"/>
      <c r="BM80" s="610"/>
      <c r="BN80" s="610"/>
      <c r="BO80" s="610"/>
      <c r="BP80" s="610"/>
      <c r="BQ80" s="610"/>
      <c r="BR80" s="530" t="s">
        <v>163</v>
      </c>
      <c r="BS80" s="530"/>
      <c r="BT80" s="530"/>
      <c r="BU80" s="530"/>
      <c r="BV80" s="530"/>
      <c r="BW80" s="531"/>
      <c r="BX80" s="609" t="str">
        <f>IF(入力シート!$D216="","",入力シート!D216)</f>
        <v/>
      </c>
      <c r="BY80" s="610"/>
      <c r="BZ80" s="610"/>
      <c r="CA80" s="610"/>
      <c r="CB80" s="610"/>
      <c r="CC80" s="610"/>
      <c r="CD80" s="610"/>
      <c r="CE80" s="610"/>
      <c r="CF80" s="610"/>
      <c r="CG80" s="610"/>
      <c r="CH80" s="531" t="s">
        <v>163</v>
      </c>
      <c r="CI80" s="537"/>
      <c r="CJ80" s="537"/>
      <c r="CK80" s="537"/>
      <c r="CL80" s="537"/>
      <c r="CM80" s="538"/>
    </row>
    <row r="81" spans="1:91" ht="15" customHeight="1" x14ac:dyDescent="0.15">
      <c r="A81" s="554"/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6"/>
      <c r="U81" s="49"/>
      <c r="V81" s="146" t="s">
        <v>308</v>
      </c>
      <c r="W81" s="146"/>
      <c r="X81" s="146"/>
      <c r="Y81" s="200"/>
      <c r="Z81" s="611" t="str">
        <f>IF(入力シート!$D191="","　　時　　分",入力シート!$D191)</f>
        <v>　　時　　分</v>
      </c>
      <c r="AA81" s="611"/>
      <c r="AB81" s="611"/>
      <c r="AC81" s="611"/>
      <c r="AD81" s="611"/>
      <c r="AE81" s="611"/>
      <c r="AF81" s="611"/>
      <c r="AG81" s="611"/>
      <c r="AH81" s="611"/>
      <c r="AI81" s="611"/>
      <c r="AJ81" s="611"/>
      <c r="AK81" s="611"/>
      <c r="AL81" s="202"/>
      <c r="AM81" s="560" t="s">
        <v>173</v>
      </c>
      <c r="AN81" s="560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560"/>
      <c r="BC81" s="560"/>
      <c r="BD81" s="560"/>
      <c r="BE81" s="560"/>
      <c r="BF81" s="560"/>
      <c r="BG81" s="561"/>
      <c r="BH81" s="568" t="str">
        <f>IF(入力シート!$D203="","",入力シート!D203)</f>
        <v/>
      </c>
      <c r="BI81" s="569"/>
      <c r="BJ81" s="569"/>
      <c r="BK81" s="569"/>
      <c r="BL81" s="569"/>
      <c r="BM81" s="569"/>
      <c r="BN81" s="569"/>
      <c r="BO81" s="569"/>
      <c r="BP81" s="569"/>
      <c r="BQ81" s="569"/>
      <c r="BR81" s="530" t="s">
        <v>162</v>
      </c>
      <c r="BS81" s="530"/>
      <c r="BT81" s="530"/>
      <c r="BU81" s="530"/>
      <c r="BV81" s="530"/>
      <c r="BW81" s="531"/>
      <c r="BX81" s="568" t="str">
        <f>IF(入力シート!$D217="","",入力シート!D217)</f>
        <v/>
      </c>
      <c r="BY81" s="569"/>
      <c r="BZ81" s="569"/>
      <c r="CA81" s="569"/>
      <c r="CB81" s="569"/>
      <c r="CC81" s="569"/>
      <c r="CD81" s="569"/>
      <c r="CE81" s="569"/>
      <c r="CF81" s="569"/>
      <c r="CG81" s="569"/>
      <c r="CH81" s="531" t="s">
        <v>162</v>
      </c>
      <c r="CI81" s="537"/>
      <c r="CJ81" s="537"/>
      <c r="CK81" s="537"/>
      <c r="CL81" s="537"/>
      <c r="CM81" s="538"/>
    </row>
    <row r="82" spans="1:91" ht="15" customHeight="1" x14ac:dyDescent="0.15">
      <c r="A82" s="557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9"/>
      <c r="U82" s="162"/>
      <c r="V82" s="146" t="s">
        <v>309</v>
      </c>
      <c r="W82" s="146"/>
      <c r="X82" s="146"/>
      <c r="Y82" s="150"/>
      <c r="Z82" s="611" t="str">
        <f>IF(入力シート!$D192="","　　時　　分",入力シート!$D192)</f>
        <v>　　時　　分</v>
      </c>
      <c r="AA82" s="611"/>
      <c r="AB82" s="611"/>
      <c r="AC82" s="611"/>
      <c r="AD82" s="611"/>
      <c r="AE82" s="611"/>
      <c r="AF82" s="611"/>
      <c r="AG82" s="611"/>
      <c r="AH82" s="611"/>
      <c r="AI82" s="611"/>
      <c r="AJ82" s="611"/>
      <c r="AK82" s="611"/>
      <c r="AL82" s="203"/>
      <c r="AM82" s="560" t="s">
        <v>160</v>
      </c>
      <c r="AN82" s="560"/>
      <c r="AO82" s="560"/>
      <c r="AP82" s="560"/>
      <c r="AQ82" s="560"/>
      <c r="AR82" s="560"/>
      <c r="AS82" s="560"/>
      <c r="AT82" s="560"/>
      <c r="AU82" s="560"/>
      <c r="AV82" s="560"/>
      <c r="AW82" s="560"/>
      <c r="AX82" s="560"/>
      <c r="AY82" s="560"/>
      <c r="AZ82" s="560"/>
      <c r="BA82" s="560"/>
      <c r="BB82" s="560"/>
      <c r="BC82" s="560"/>
      <c r="BD82" s="560"/>
      <c r="BE82" s="560"/>
      <c r="BF82" s="560"/>
      <c r="BG82" s="561"/>
      <c r="BH82" s="568" t="str">
        <f>IF(入力シート!$D204="","",入力シート!D204)</f>
        <v/>
      </c>
      <c r="BI82" s="569"/>
      <c r="BJ82" s="569"/>
      <c r="BK82" s="569"/>
      <c r="BL82" s="569"/>
      <c r="BM82" s="569"/>
      <c r="BN82" s="569"/>
      <c r="BO82" s="569"/>
      <c r="BP82" s="569"/>
      <c r="BQ82" s="569"/>
      <c r="BR82" s="530" t="s">
        <v>162</v>
      </c>
      <c r="BS82" s="530"/>
      <c r="BT82" s="530"/>
      <c r="BU82" s="530"/>
      <c r="BV82" s="530"/>
      <c r="BW82" s="531"/>
      <c r="BX82" s="568" t="str">
        <f>IF(入力シート!$D218="","",入力シート!D218)</f>
        <v/>
      </c>
      <c r="BY82" s="569"/>
      <c r="BZ82" s="569"/>
      <c r="CA82" s="569"/>
      <c r="CB82" s="569"/>
      <c r="CC82" s="569"/>
      <c r="CD82" s="569"/>
      <c r="CE82" s="569"/>
      <c r="CF82" s="569"/>
      <c r="CG82" s="569"/>
      <c r="CH82" s="531" t="s">
        <v>162</v>
      </c>
      <c r="CI82" s="537"/>
      <c r="CJ82" s="537"/>
      <c r="CK82" s="537"/>
      <c r="CL82" s="537"/>
      <c r="CM82" s="538"/>
    </row>
    <row r="83" spans="1:91" ht="15" customHeight="1" x14ac:dyDescent="0.15">
      <c r="A83" s="552" t="s">
        <v>367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437"/>
      <c r="T83" s="553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04"/>
      <c r="AM83" s="560" t="s">
        <v>174</v>
      </c>
      <c r="AN83" s="560"/>
      <c r="AO83" s="560"/>
      <c r="AP83" s="560"/>
      <c r="AQ83" s="560"/>
      <c r="AR83" s="560"/>
      <c r="AS83" s="560"/>
      <c r="AT83" s="560"/>
      <c r="AU83" s="560"/>
      <c r="AV83" s="560"/>
      <c r="AW83" s="560"/>
      <c r="AX83" s="560"/>
      <c r="AY83" s="560"/>
      <c r="AZ83" s="560"/>
      <c r="BA83" s="560"/>
      <c r="BB83" s="560"/>
      <c r="BC83" s="560"/>
      <c r="BD83" s="560"/>
      <c r="BE83" s="560"/>
      <c r="BF83" s="560"/>
      <c r="BG83" s="561"/>
      <c r="BH83" s="568" t="e">
        <f>IF(入力シート!$D205="","",入力シート!D205)</f>
        <v>#DIV/0!</v>
      </c>
      <c r="BI83" s="569"/>
      <c r="BJ83" s="569"/>
      <c r="BK83" s="569"/>
      <c r="BL83" s="569"/>
      <c r="BM83" s="569"/>
      <c r="BN83" s="569"/>
      <c r="BO83" s="569"/>
      <c r="BP83" s="569"/>
      <c r="BQ83" s="569"/>
      <c r="BR83" s="530" t="s">
        <v>164</v>
      </c>
      <c r="BS83" s="530"/>
      <c r="BT83" s="530"/>
      <c r="BU83" s="530"/>
      <c r="BV83" s="530"/>
      <c r="BW83" s="531"/>
      <c r="BX83" s="568" t="e">
        <f>IF(入力シート!$D219="","",入力シート!D219)</f>
        <v>#DIV/0!</v>
      </c>
      <c r="BY83" s="569"/>
      <c r="BZ83" s="569"/>
      <c r="CA83" s="569"/>
      <c r="CB83" s="569"/>
      <c r="CC83" s="569"/>
      <c r="CD83" s="569"/>
      <c r="CE83" s="569"/>
      <c r="CF83" s="569"/>
      <c r="CG83" s="569"/>
      <c r="CH83" s="531" t="s">
        <v>164</v>
      </c>
      <c r="CI83" s="537"/>
      <c r="CJ83" s="537"/>
      <c r="CK83" s="537"/>
      <c r="CL83" s="537"/>
      <c r="CM83" s="538"/>
    </row>
    <row r="84" spans="1:91" ht="15" customHeight="1" x14ac:dyDescent="0.15">
      <c r="A84" s="554"/>
      <c r="B84" s="555"/>
      <c r="C84" s="555"/>
      <c r="D84" s="555"/>
      <c r="E84" s="555"/>
      <c r="F84" s="555"/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6"/>
      <c r="U84" s="31"/>
      <c r="V84" s="31"/>
      <c r="W84" s="35"/>
      <c r="X84" s="35"/>
      <c r="Y84" s="331" t="str">
        <f>IF(入力シート!$D193="","",入力シート!D193)</f>
        <v/>
      </c>
      <c r="Z84" s="331"/>
      <c r="AA84" s="331"/>
      <c r="AB84" s="331"/>
      <c r="AC84" s="331"/>
      <c r="AD84" s="331"/>
      <c r="AE84" s="331"/>
      <c r="AF84" s="331"/>
      <c r="AG84" s="331"/>
      <c r="AH84" s="35" t="s">
        <v>368</v>
      </c>
      <c r="AI84" s="35"/>
      <c r="AJ84" s="35"/>
      <c r="AK84" s="31"/>
      <c r="AL84" s="33"/>
      <c r="AM84" s="562" t="s">
        <v>175</v>
      </c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560"/>
      <c r="BC84" s="560"/>
      <c r="BD84" s="560"/>
      <c r="BE84" s="560"/>
      <c r="BF84" s="560"/>
      <c r="BG84" s="561"/>
      <c r="BH84" s="568" t="e">
        <f>IF(入力シート!$D206="","",入力シート!D206)</f>
        <v>#DIV/0!</v>
      </c>
      <c r="BI84" s="569"/>
      <c r="BJ84" s="569"/>
      <c r="BK84" s="569"/>
      <c r="BL84" s="569"/>
      <c r="BM84" s="569"/>
      <c r="BN84" s="569"/>
      <c r="BO84" s="569"/>
      <c r="BP84" s="569"/>
      <c r="BQ84" s="569"/>
      <c r="BR84" s="530" t="s">
        <v>164</v>
      </c>
      <c r="BS84" s="530"/>
      <c r="BT84" s="530"/>
      <c r="BU84" s="530"/>
      <c r="BV84" s="530"/>
      <c r="BW84" s="531"/>
      <c r="BX84" s="568" t="e">
        <f>IF(入力シート!$D220="","",入力シート!D220)</f>
        <v>#DIV/0!</v>
      </c>
      <c r="BY84" s="569"/>
      <c r="BZ84" s="569"/>
      <c r="CA84" s="569"/>
      <c r="CB84" s="569"/>
      <c r="CC84" s="569"/>
      <c r="CD84" s="569"/>
      <c r="CE84" s="569"/>
      <c r="CF84" s="569"/>
      <c r="CG84" s="569"/>
      <c r="CH84" s="531" t="s">
        <v>164</v>
      </c>
      <c r="CI84" s="537"/>
      <c r="CJ84" s="537"/>
      <c r="CK84" s="537"/>
      <c r="CL84" s="537"/>
      <c r="CM84" s="538"/>
    </row>
    <row r="85" spans="1:91" ht="15" customHeight="1" x14ac:dyDescent="0.15">
      <c r="A85" s="557"/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9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52"/>
      <c r="AM85" s="563" t="s">
        <v>161</v>
      </c>
      <c r="AN85" s="564"/>
      <c r="AO85" s="564"/>
      <c r="AP85" s="564"/>
      <c r="AQ85" s="564"/>
      <c r="AR85" s="564"/>
      <c r="AS85" s="564"/>
      <c r="AT85" s="564"/>
      <c r="AU85" s="564"/>
      <c r="AV85" s="564"/>
      <c r="AW85" s="564"/>
      <c r="AX85" s="564"/>
      <c r="AY85" s="564"/>
      <c r="AZ85" s="564"/>
      <c r="BA85" s="564"/>
      <c r="BB85" s="564"/>
      <c r="BC85" s="564"/>
      <c r="BD85" s="564"/>
      <c r="BE85" s="564"/>
      <c r="BF85" s="564"/>
      <c r="BG85" s="565"/>
      <c r="BH85" s="528" t="e">
        <f>IF(入力シート!$D207="","",入力シート!D207)</f>
        <v>#DIV/0!</v>
      </c>
      <c r="BI85" s="529"/>
      <c r="BJ85" s="529"/>
      <c r="BK85" s="529"/>
      <c r="BL85" s="529"/>
      <c r="BM85" s="529"/>
      <c r="BN85" s="529"/>
      <c r="BO85" s="529"/>
      <c r="BP85" s="529"/>
      <c r="BQ85" s="529"/>
      <c r="BR85" s="618" t="s">
        <v>164</v>
      </c>
      <c r="BS85" s="618"/>
      <c r="BT85" s="618"/>
      <c r="BU85" s="618"/>
      <c r="BV85" s="618"/>
      <c r="BW85" s="577"/>
      <c r="BX85" s="528" t="e">
        <f>IF(入力シート!$D221="","",入力シート!D221)</f>
        <v>#DIV/0!</v>
      </c>
      <c r="BY85" s="529"/>
      <c r="BZ85" s="529"/>
      <c r="CA85" s="529"/>
      <c r="CB85" s="529"/>
      <c r="CC85" s="529"/>
      <c r="CD85" s="529"/>
      <c r="CE85" s="529"/>
      <c r="CF85" s="529"/>
      <c r="CG85" s="529"/>
      <c r="CH85" s="577" t="s">
        <v>164</v>
      </c>
      <c r="CI85" s="578"/>
      <c r="CJ85" s="578"/>
      <c r="CK85" s="578"/>
      <c r="CL85" s="578"/>
      <c r="CM85" s="579"/>
    </row>
    <row r="86" spans="1:91" ht="15.75" customHeight="1" x14ac:dyDescent="0.15">
      <c r="A86" s="532" t="s">
        <v>176</v>
      </c>
      <c r="B86" s="533"/>
      <c r="C86" s="533"/>
      <c r="D86" s="533"/>
      <c r="E86" s="533"/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533"/>
      <c r="R86" s="533"/>
      <c r="S86" s="533"/>
      <c r="T86" s="534"/>
      <c r="U86" s="49"/>
      <c r="V86" s="343">
        <f>IF(入力シート!$D223="有","①",1)</f>
        <v>1</v>
      </c>
      <c r="W86" s="343"/>
      <c r="X86" s="31" t="s">
        <v>42</v>
      </c>
      <c r="Y86" s="31"/>
      <c r="Z86" s="31"/>
      <c r="AA86" s="31"/>
      <c r="AB86" s="49"/>
      <c r="AC86" s="49"/>
      <c r="AD86" s="49"/>
      <c r="AE86" s="31"/>
      <c r="AF86" s="343">
        <f>IF(入力シート!$D224="有","②",2)</f>
        <v>2</v>
      </c>
      <c r="AG86" s="343"/>
      <c r="AH86" s="31" t="s">
        <v>43</v>
      </c>
      <c r="AI86" s="31"/>
      <c r="AJ86" s="31"/>
      <c r="AK86" s="31"/>
      <c r="AL86" s="49"/>
      <c r="AM86" s="49"/>
      <c r="AN86" s="49"/>
      <c r="AO86" s="343">
        <f>IF(入力シート!$D225="有","③",3)</f>
        <v>3</v>
      </c>
      <c r="AP86" s="343"/>
      <c r="AQ86" s="31" t="s">
        <v>44</v>
      </c>
      <c r="AR86" s="49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49"/>
      <c r="BD86" s="49"/>
      <c r="BE86" s="49"/>
      <c r="BF86" s="343">
        <f>IF(入力シート!$D226="有","④",4)</f>
        <v>4</v>
      </c>
      <c r="BG86" s="343"/>
      <c r="BH86" s="31" t="s">
        <v>45</v>
      </c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49"/>
      <c r="BV86" s="49"/>
      <c r="BW86" s="49"/>
      <c r="BX86" s="343">
        <f>IF(入力シート!$D227="有","⑤",5)</f>
        <v>5</v>
      </c>
      <c r="BY86" s="343"/>
      <c r="BZ86" s="31" t="s">
        <v>274</v>
      </c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149"/>
    </row>
    <row r="87" spans="1:91" ht="15.75" customHeight="1" x14ac:dyDescent="0.15">
      <c r="A87" s="334" t="str">
        <f>IF(入力シート!$D222="有","①有　　2 無",IF(入力シート!$D222="無","1 有　　②無","1 有　　2 無"))</f>
        <v>1 有　　2 無</v>
      </c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6"/>
      <c r="U87" s="162"/>
      <c r="V87" s="331">
        <f>IF(入力シート!$D228="有","⑥",6)</f>
        <v>6</v>
      </c>
      <c r="W87" s="331"/>
      <c r="X87" s="35" t="s">
        <v>182</v>
      </c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31">
        <f>IF(入力シート!$D229="",7,"⑦")</f>
        <v>7</v>
      </c>
      <c r="BE87" s="331"/>
      <c r="BF87" s="35" t="s">
        <v>27</v>
      </c>
      <c r="BG87" s="35"/>
      <c r="BH87" s="35"/>
      <c r="BI87" s="35"/>
      <c r="BJ87" s="35"/>
      <c r="BK87" s="35"/>
      <c r="BL87" s="35"/>
      <c r="BM87" s="331" t="str">
        <f>IF(入力シート!$D229="","",入力シート!D229)</f>
        <v/>
      </c>
      <c r="BN87" s="331"/>
      <c r="BO87" s="331"/>
      <c r="BP87" s="331"/>
      <c r="BQ87" s="331"/>
      <c r="BR87" s="331"/>
      <c r="BS87" s="331"/>
      <c r="BT87" s="331"/>
      <c r="BU87" s="331"/>
      <c r="BV87" s="331"/>
      <c r="BW87" s="331"/>
      <c r="BX87" s="331"/>
      <c r="BY87" s="331"/>
      <c r="BZ87" s="331"/>
      <c r="CA87" s="331"/>
      <c r="CB87" s="331"/>
      <c r="CC87" s="331"/>
      <c r="CD87" s="331"/>
      <c r="CE87" s="331"/>
      <c r="CF87" s="31"/>
      <c r="CG87" s="35" t="s">
        <v>26</v>
      </c>
      <c r="CH87" s="31"/>
      <c r="CI87" s="31"/>
      <c r="CJ87" s="31"/>
      <c r="CK87" s="49"/>
      <c r="CL87" s="49"/>
      <c r="CM87" s="149"/>
    </row>
    <row r="88" spans="1:91" ht="15" customHeight="1" x14ac:dyDescent="0.15">
      <c r="A88" s="386" t="s">
        <v>344</v>
      </c>
      <c r="B88" s="387"/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8"/>
      <c r="U88" s="49"/>
      <c r="V88" s="343">
        <f>IF(入力シート!$D231="有","①",1)</f>
        <v>1</v>
      </c>
      <c r="W88" s="343"/>
      <c r="X88" s="31" t="s">
        <v>177</v>
      </c>
      <c r="Y88" s="49"/>
      <c r="Z88" s="49"/>
      <c r="AA88" s="49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49"/>
      <c r="AP88" s="49"/>
      <c r="AQ88" s="49"/>
      <c r="AR88" s="343">
        <f>IF(入力シート!$D232="有","②",2)</f>
        <v>2</v>
      </c>
      <c r="AS88" s="343"/>
      <c r="AT88" s="31" t="s">
        <v>178</v>
      </c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43">
        <f>IF(入力シート!$D233="有","③",3)</f>
        <v>3</v>
      </c>
      <c r="BG88" s="343"/>
      <c r="BH88" s="31" t="s">
        <v>179</v>
      </c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43">
        <f>IF(入力シート!$D234="有","④",4)</f>
        <v>4</v>
      </c>
      <c r="CA88" s="343"/>
      <c r="CB88" s="31" t="s">
        <v>180</v>
      </c>
      <c r="CC88" s="31"/>
      <c r="CD88" s="31"/>
      <c r="CE88" s="31"/>
      <c r="CF88" s="30"/>
      <c r="CG88" s="30"/>
      <c r="CH88" s="30"/>
      <c r="CI88" s="30"/>
      <c r="CJ88" s="30"/>
      <c r="CK88" s="30"/>
      <c r="CL88" s="30"/>
      <c r="CM88" s="194"/>
    </row>
    <row r="89" spans="1:91" ht="15" customHeight="1" x14ac:dyDescent="0.15">
      <c r="A89" s="334" t="str">
        <f>IF(入力シート!$D230="有","①有　　2 無",IF(入力シート!$D230="無","1 有　　②無","1 有　　2 無"))</f>
        <v>1 有　　2 無</v>
      </c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6"/>
      <c r="U89" s="49"/>
      <c r="V89" s="343">
        <f>IF(入力シート!$D235="有","⑤",5)</f>
        <v>5</v>
      </c>
      <c r="W89" s="343"/>
      <c r="X89" s="31" t="s">
        <v>181</v>
      </c>
      <c r="Y89" s="49"/>
      <c r="Z89" s="49"/>
      <c r="AA89" s="49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49"/>
      <c r="AP89" s="49"/>
      <c r="AQ89" s="49"/>
      <c r="AR89" s="343">
        <f>IF(入力シート!$D236="有","⑥",6)</f>
        <v>6</v>
      </c>
      <c r="AS89" s="343"/>
      <c r="AT89" s="31" t="s">
        <v>478</v>
      </c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43">
        <f>IF(入力シート!$D237="",7,"⑦")</f>
        <v>7</v>
      </c>
      <c r="BJ89" s="343"/>
      <c r="BK89" s="31" t="s">
        <v>27</v>
      </c>
      <c r="BL89" s="205"/>
      <c r="BM89" s="49"/>
      <c r="BN89" s="49"/>
      <c r="BO89" s="49"/>
      <c r="BP89" s="205"/>
      <c r="BQ89" s="49"/>
      <c r="BR89" s="415" t="str">
        <f>IF(入力シート!$D237="","",入力シート!D237)</f>
        <v/>
      </c>
      <c r="BS89" s="415"/>
      <c r="BT89" s="415"/>
      <c r="BU89" s="415"/>
      <c r="BV89" s="415"/>
      <c r="BW89" s="415"/>
      <c r="BX89" s="415"/>
      <c r="BY89" s="415"/>
      <c r="BZ89" s="415"/>
      <c r="CA89" s="415"/>
      <c r="CB89" s="415"/>
      <c r="CC89" s="415"/>
      <c r="CD89" s="415"/>
      <c r="CE89" s="415"/>
      <c r="CF89" s="415"/>
      <c r="CG89" s="415"/>
      <c r="CH89" s="415"/>
      <c r="CI89" s="415"/>
      <c r="CJ89" s="415"/>
      <c r="CK89" s="415"/>
      <c r="CL89" s="31" t="s">
        <v>23</v>
      </c>
      <c r="CM89" s="206"/>
    </row>
    <row r="90" spans="1:91" ht="14.25" customHeight="1" x14ac:dyDescent="0.15">
      <c r="A90" s="323" t="s">
        <v>183</v>
      </c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5"/>
      <c r="U90" s="586" t="s">
        <v>369</v>
      </c>
      <c r="V90" s="587"/>
      <c r="W90" s="587"/>
      <c r="X90" s="587"/>
      <c r="Y90" s="587"/>
      <c r="Z90" s="587"/>
      <c r="AA90" s="587"/>
      <c r="AB90" s="588"/>
      <c r="AC90" s="474" t="s">
        <v>372</v>
      </c>
      <c r="AD90" s="474"/>
      <c r="AE90" s="474"/>
      <c r="AF90" s="474"/>
      <c r="AG90" s="474"/>
      <c r="AH90" s="474"/>
      <c r="AI90" s="474"/>
      <c r="AJ90" s="474"/>
      <c r="AK90" s="474"/>
      <c r="AL90" s="474" t="s">
        <v>385</v>
      </c>
      <c r="AM90" s="474"/>
      <c r="AN90" s="474"/>
      <c r="AO90" s="474"/>
      <c r="AP90" s="474"/>
      <c r="AQ90" s="474"/>
      <c r="AR90" s="474"/>
      <c r="AS90" s="474"/>
      <c r="AT90" s="474"/>
      <c r="AU90" s="474" t="s">
        <v>374</v>
      </c>
      <c r="AV90" s="474"/>
      <c r="AW90" s="474"/>
      <c r="AX90" s="474"/>
      <c r="AY90" s="474"/>
      <c r="AZ90" s="474"/>
      <c r="BA90" s="474"/>
      <c r="BB90" s="474"/>
      <c r="BC90" s="474"/>
      <c r="BD90" s="352" t="s">
        <v>373</v>
      </c>
      <c r="BE90" s="353"/>
      <c r="BF90" s="353"/>
      <c r="BG90" s="353"/>
      <c r="BH90" s="353"/>
      <c r="BI90" s="353"/>
      <c r="BJ90" s="353"/>
      <c r="BK90" s="353"/>
      <c r="BL90" s="353"/>
      <c r="BM90" s="353"/>
      <c r="BN90" s="353"/>
      <c r="BO90" s="353"/>
      <c r="BP90" s="353"/>
      <c r="BQ90" s="353"/>
      <c r="BR90" s="353"/>
      <c r="BS90" s="353"/>
      <c r="BT90" s="353"/>
      <c r="BU90" s="353"/>
      <c r="BV90" s="353"/>
      <c r="BW90" s="353"/>
      <c r="BX90" s="353"/>
      <c r="BY90" s="353"/>
      <c r="BZ90" s="353"/>
      <c r="CA90" s="353"/>
      <c r="CB90" s="353"/>
      <c r="CC90" s="353"/>
      <c r="CD90" s="353"/>
      <c r="CE90" s="353"/>
      <c r="CF90" s="353"/>
      <c r="CG90" s="353"/>
      <c r="CH90" s="353"/>
      <c r="CI90" s="353"/>
      <c r="CJ90" s="353"/>
      <c r="CK90" s="353"/>
      <c r="CL90" s="353"/>
      <c r="CM90" s="354"/>
    </row>
    <row r="91" spans="1:91" ht="12.75" customHeight="1" x14ac:dyDescent="0.15">
      <c r="A91" s="438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40"/>
      <c r="U91" s="589" t="s">
        <v>370</v>
      </c>
      <c r="V91" s="515"/>
      <c r="W91" s="515"/>
      <c r="X91" s="515"/>
      <c r="Y91" s="515"/>
      <c r="Z91" s="515"/>
      <c r="AA91" s="515"/>
      <c r="AB91" s="516"/>
      <c r="AC91" s="603" t="str">
        <f>IF(入力シート!$D239="","",入力シート!D239)</f>
        <v/>
      </c>
      <c r="AD91" s="337"/>
      <c r="AE91" s="337"/>
      <c r="AF91" s="337"/>
      <c r="AG91" s="337"/>
      <c r="AH91" s="337"/>
      <c r="AI91" s="337"/>
      <c r="AJ91" s="599" t="s">
        <v>375</v>
      </c>
      <c r="AK91" s="600"/>
      <c r="AL91" s="603" t="str">
        <f>IF(入力シート!$D240="","",入力シート!D240)</f>
        <v/>
      </c>
      <c r="AM91" s="337"/>
      <c r="AN91" s="337"/>
      <c r="AO91" s="337"/>
      <c r="AP91" s="337"/>
      <c r="AQ91" s="337"/>
      <c r="AR91" s="337"/>
      <c r="AS91" s="599" t="s">
        <v>375</v>
      </c>
      <c r="AT91" s="600"/>
      <c r="AU91" s="603" t="str">
        <f>IF(入力シート!$D241="","",入力シート!D241)</f>
        <v/>
      </c>
      <c r="AV91" s="337"/>
      <c r="AW91" s="337"/>
      <c r="AX91" s="337"/>
      <c r="AY91" s="337"/>
      <c r="AZ91" s="337"/>
      <c r="BA91" s="337"/>
      <c r="BB91" s="599" t="s">
        <v>375</v>
      </c>
      <c r="BC91" s="600"/>
      <c r="BD91" s="542" t="str">
        <f>IF(入力シート!$D242="","",入力シート!D242)</f>
        <v/>
      </c>
      <c r="BE91" s="543"/>
      <c r="BF91" s="543"/>
      <c r="BG91" s="543"/>
      <c r="BH91" s="543"/>
      <c r="BI91" s="543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543"/>
      <c r="BV91" s="543"/>
      <c r="BW91" s="543"/>
      <c r="BX91" s="543"/>
      <c r="BY91" s="543"/>
      <c r="BZ91" s="543"/>
      <c r="CA91" s="543"/>
      <c r="CB91" s="543"/>
      <c r="CC91" s="543"/>
      <c r="CD91" s="543"/>
      <c r="CE91" s="543"/>
      <c r="CF91" s="543"/>
      <c r="CG91" s="543"/>
      <c r="CH91" s="543"/>
      <c r="CI91" s="543"/>
      <c r="CJ91" s="543"/>
      <c r="CK91" s="543"/>
      <c r="CL91" s="543"/>
      <c r="CM91" s="607"/>
    </row>
    <row r="92" spans="1:91" ht="12.75" customHeight="1" x14ac:dyDescent="0.15">
      <c r="A92" s="438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40"/>
      <c r="U92" s="397"/>
      <c r="V92" s="430"/>
      <c r="W92" s="430"/>
      <c r="X92" s="430"/>
      <c r="Y92" s="430"/>
      <c r="Z92" s="430"/>
      <c r="AA92" s="430"/>
      <c r="AB92" s="518"/>
      <c r="AC92" s="400"/>
      <c r="AD92" s="331"/>
      <c r="AE92" s="331"/>
      <c r="AF92" s="331"/>
      <c r="AG92" s="331"/>
      <c r="AH92" s="331"/>
      <c r="AI92" s="331"/>
      <c r="AJ92" s="601"/>
      <c r="AK92" s="602"/>
      <c r="AL92" s="400"/>
      <c r="AM92" s="331"/>
      <c r="AN92" s="331"/>
      <c r="AO92" s="331"/>
      <c r="AP92" s="331"/>
      <c r="AQ92" s="331"/>
      <c r="AR92" s="331"/>
      <c r="AS92" s="601"/>
      <c r="AT92" s="602"/>
      <c r="AU92" s="400"/>
      <c r="AV92" s="331"/>
      <c r="AW92" s="331"/>
      <c r="AX92" s="331"/>
      <c r="AY92" s="331"/>
      <c r="AZ92" s="331"/>
      <c r="BA92" s="331"/>
      <c r="BB92" s="601"/>
      <c r="BC92" s="602"/>
      <c r="BD92" s="545"/>
      <c r="BE92" s="546"/>
      <c r="BF92" s="546"/>
      <c r="BG92" s="546"/>
      <c r="BH92" s="546"/>
      <c r="BI92" s="546"/>
      <c r="BJ92" s="546"/>
      <c r="BK92" s="546"/>
      <c r="BL92" s="546"/>
      <c r="BM92" s="546"/>
      <c r="BN92" s="546"/>
      <c r="BO92" s="546"/>
      <c r="BP92" s="546"/>
      <c r="BQ92" s="546"/>
      <c r="BR92" s="546"/>
      <c r="BS92" s="546"/>
      <c r="BT92" s="546"/>
      <c r="BU92" s="546"/>
      <c r="BV92" s="546"/>
      <c r="BW92" s="546"/>
      <c r="BX92" s="546"/>
      <c r="BY92" s="546"/>
      <c r="BZ92" s="546"/>
      <c r="CA92" s="546"/>
      <c r="CB92" s="546"/>
      <c r="CC92" s="546"/>
      <c r="CD92" s="546"/>
      <c r="CE92" s="546"/>
      <c r="CF92" s="546"/>
      <c r="CG92" s="546"/>
      <c r="CH92" s="546"/>
      <c r="CI92" s="546"/>
      <c r="CJ92" s="546"/>
      <c r="CK92" s="546"/>
      <c r="CL92" s="546"/>
      <c r="CM92" s="608"/>
    </row>
    <row r="93" spans="1:91" ht="14.25" customHeight="1" x14ac:dyDescent="0.15">
      <c r="A93" s="438"/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40"/>
      <c r="U93" s="376" t="s">
        <v>371</v>
      </c>
      <c r="V93" s="377"/>
      <c r="W93" s="377"/>
      <c r="X93" s="377"/>
      <c r="Y93" s="377"/>
      <c r="Z93" s="377"/>
      <c r="AA93" s="377"/>
      <c r="AB93" s="378"/>
      <c r="AC93" s="597" t="str">
        <f>IF(入力シート!$D243="","",入力シート!D243)</f>
        <v/>
      </c>
      <c r="AD93" s="332"/>
      <c r="AE93" s="332"/>
      <c r="AF93" s="332"/>
      <c r="AG93" s="332"/>
      <c r="AH93" s="332"/>
      <c r="AI93" s="332"/>
      <c r="AJ93" s="332" t="s">
        <v>376</v>
      </c>
      <c r="AK93" s="604"/>
      <c r="AL93" s="597" t="str">
        <f>IF(入力シート!$D245="","",入力シート!D245)</f>
        <v/>
      </c>
      <c r="AM93" s="332"/>
      <c r="AN93" s="332"/>
      <c r="AO93" s="332"/>
      <c r="AP93" s="332"/>
      <c r="AQ93" s="332"/>
      <c r="AR93" s="332"/>
      <c r="AS93" s="332" t="s">
        <v>376</v>
      </c>
      <c r="AT93" s="604"/>
      <c r="AU93" s="597" t="str">
        <f>IF(入力シート!$D247="","",入力シート!D247)</f>
        <v/>
      </c>
      <c r="AV93" s="332"/>
      <c r="AW93" s="332"/>
      <c r="AX93" s="332"/>
      <c r="AY93" s="332"/>
      <c r="AZ93" s="332"/>
      <c r="BA93" s="332"/>
      <c r="BB93" s="332" t="s">
        <v>376</v>
      </c>
      <c r="BC93" s="604"/>
      <c r="BD93" s="542" t="str">
        <f>IF(入力シート!$D249="","",入力シート!D249)</f>
        <v/>
      </c>
      <c r="BE93" s="543"/>
      <c r="BF93" s="543"/>
      <c r="BG93" s="543"/>
      <c r="BH93" s="543"/>
      <c r="BI93" s="543"/>
      <c r="BJ93" s="543"/>
      <c r="BK93" s="543"/>
      <c r="BL93" s="543"/>
      <c r="BM93" s="543"/>
      <c r="BN93" s="543"/>
      <c r="BO93" s="543"/>
      <c r="BP93" s="543"/>
      <c r="BQ93" s="543"/>
      <c r="BR93" s="543"/>
      <c r="BS93" s="543"/>
      <c r="BT93" s="543"/>
      <c r="BU93" s="543"/>
      <c r="BV93" s="543"/>
      <c r="BW93" s="543"/>
      <c r="BX93" s="543"/>
      <c r="BY93" s="543"/>
      <c r="BZ93" s="543"/>
      <c r="CA93" s="543"/>
      <c r="CB93" s="543"/>
      <c r="CC93" s="543"/>
      <c r="CD93" s="543"/>
      <c r="CE93" s="543"/>
      <c r="CF93" s="543"/>
      <c r="CG93" s="543"/>
      <c r="CH93" s="543"/>
      <c r="CI93" s="543"/>
      <c r="CJ93" s="543"/>
      <c r="CK93" s="543"/>
      <c r="CL93" s="543"/>
      <c r="CM93" s="607"/>
    </row>
    <row r="94" spans="1:91" ht="14.25" customHeight="1" x14ac:dyDescent="0.15">
      <c r="A94" s="334" t="str">
        <f>IF(入力シート!$D238="有","①有　　2 無",IF(入力シート!$D238="無","1 有　　②無","1 有　　2 無"))</f>
        <v>1 有　　2 無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6"/>
      <c r="U94" s="501"/>
      <c r="V94" s="390"/>
      <c r="W94" s="390"/>
      <c r="X94" s="390"/>
      <c r="Y94" s="390"/>
      <c r="Z94" s="390"/>
      <c r="AA94" s="390"/>
      <c r="AB94" s="391"/>
      <c r="AC94" s="612" t="str">
        <f>IF(入力シート!$D244="","",入力シート!D244)</f>
        <v/>
      </c>
      <c r="AD94" s="613"/>
      <c r="AE94" s="613"/>
      <c r="AF94" s="613"/>
      <c r="AG94" s="613"/>
      <c r="AH94" s="613"/>
      <c r="AI94" s="613"/>
      <c r="AJ94" s="331" t="s">
        <v>375</v>
      </c>
      <c r="AK94" s="351"/>
      <c r="AL94" s="612" t="str">
        <f>IF(入力シート!$D246="","",入力シート!D246)</f>
        <v/>
      </c>
      <c r="AM94" s="613"/>
      <c r="AN94" s="613"/>
      <c r="AO94" s="613"/>
      <c r="AP94" s="613"/>
      <c r="AQ94" s="613"/>
      <c r="AR94" s="613"/>
      <c r="AS94" s="331" t="s">
        <v>375</v>
      </c>
      <c r="AT94" s="351"/>
      <c r="AU94" s="612" t="str">
        <f>IF(入力シート!$D248="","",入力シート!D248)</f>
        <v/>
      </c>
      <c r="AV94" s="613"/>
      <c r="AW94" s="613"/>
      <c r="AX94" s="613"/>
      <c r="AY94" s="613"/>
      <c r="AZ94" s="613"/>
      <c r="BA94" s="613"/>
      <c r="BB94" s="605" t="s">
        <v>375</v>
      </c>
      <c r="BC94" s="606"/>
      <c r="BD94" s="545"/>
      <c r="BE94" s="546"/>
      <c r="BF94" s="546"/>
      <c r="BG94" s="546"/>
      <c r="BH94" s="546"/>
      <c r="BI94" s="546"/>
      <c r="BJ94" s="546"/>
      <c r="BK94" s="546"/>
      <c r="BL94" s="546"/>
      <c r="BM94" s="546"/>
      <c r="BN94" s="546"/>
      <c r="BO94" s="546"/>
      <c r="BP94" s="546"/>
      <c r="BQ94" s="546"/>
      <c r="BR94" s="546"/>
      <c r="BS94" s="546"/>
      <c r="BT94" s="546"/>
      <c r="BU94" s="546"/>
      <c r="BV94" s="546"/>
      <c r="BW94" s="546"/>
      <c r="BX94" s="546"/>
      <c r="BY94" s="546"/>
      <c r="BZ94" s="546"/>
      <c r="CA94" s="546"/>
      <c r="CB94" s="546"/>
      <c r="CC94" s="546"/>
      <c r="CD94" s="546"/>
      <c r="CE94" s="546"/>
      <c r="CF94" s="546"/>
      <c r="CG94" s="546"/>
      <c r="CH94" s="546"/>
      <c r="CI94" s="546"/>
      <c r="CJ94" s="546"/>
      <c r="CK94" s="546"/>
      <c r="CL94" s="546"/>
      <c r="CM94" s="608"/>
    </row>
    <row r="95" spans="1:91" ht="12" customHeight="1" x14ac:dyDescent="0.15">
      <c r="A95" s="323" t="s">
        <v>184</v>
      </c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5"/>
      <c r="U95" s="49"/>
      <c r="V95" s="337">
        <f>IF(入力シート!$D251="有","①",1)</f>
        <v>1</v>
      </c>
      <c r="W95" s="337"/>
      <c r="X95" s="338" t="s">
        <v>377</v>
      </c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49"/>
      <c r="AK95" s="337">
        <f>IF(入力シート!$D252="有","②",2)</f>
        <v>2</v>
      </c>
      <c r="AL95" s="337"/>
      <c r="AM95" s="338" t="s">
        <v>378</v>
      </c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338"/>
      <c r="AY95" s="30"/>
      <c r="AZ95" s="337">
        <f>IF(入力シート!$D253="有","③",3)</f>
        <v>3</v>
      </c>
      <c r="BA95" s="337"/>
      <c r="BB95" s="337" t="s">
        <v>379</v>
      </c>
      <c r="BC95" s="337"/>
      <c r="BD95" s="337"/>
      <c r="BE95" s="337"/>
      <c r="BF95" s="337"/>
      <c r="BG95" s="337"/>
      <c r="BH95" s="337"/>
      <c r="BI95" s="30"/>
      <c r="BJ95" s="30"/>
      <c r="BK95" s="30"/>
      <c r="BL95" s="30"/>
      <c r="BM95" s="337">
        <f>IF(入力シート!$D254="",4,"④")</f>
        <v>4</v>
      </c>
      <c r="BN95" s="337"/>
      <c r="BO95" s="337" t="s">
        <v>27</v>
      </c>
      <c r="BP95" s="337"/>
      <c r="BQ95" s="337"/>
      <c r="BR95" s="337"/>
      <c r="BS95" s="337"/>
      <c r="BT95" s="337"/>
      <c r="BU95" s="337"/>
      <c r="BV95" s="598" t="str">
        <f>IF(入力シート!$D254="","",入力シート!D254)</f>
        <v/>
      </c>
      <c r="BW95" s="598"/>
      <c r="BX95" s="598"/>
      <c r="BY95" s="598"/>
      <c r="BZ95" s="598"/>
      <c r="CA95" s="598"/>
      <c r="CB95" s="598"/>
      <c r="CC95" s="598"/>
      <c r="CD95" s="598"/>
      <c r="CE95" s="598"/>
      <c r="CF95" s="598"/>
      <c r="CG95" s="598"/>
      <c r="CH95" s="598"/>
      <c r="CI95" s="598"/>
      <c r="CJ95" s="598"/>
      <c r="CK95" s="598"/>
      <c r="CL95" s="337" t="s">
        <v>26</v>
      </c>
      <c r="CM95" s="575"/>
    </row>
    <row r="96" spans="1:91" ht="12" customHeight="1" x14ac:dyDescent="0.15">
      <c r="A96" s="334" t="str">
        <f>IF(入力シート!$D250="有","①有　　2 無",IF(入力シート!$D250="無","1 有　　②無","1 有　　2 無"))</f>
        <v>1 有　　2 無</v>
      </c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6"/>
      <c r="U96" s="35"/>
      <c r="V96" s="331"/>
      <c r="W96" s="331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5"/>
      <c r="AK96" s="331"/>
      <c r="AL96" s="331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207"/>
      <c r="AZ96" s="331"/>
      <c r="BA96" s="331"/>
      <c r="BB96" s="331"/>
      <c r="BC96" s="331"/>
      <c r="BD96" s="331"/>
      <c r="BE96" s="331"/>
      <c r="BF96" s="331"/>
      <c r="BG96" s="331"/>
      <c r="BH96" s="331"/>
      <c r="BI96" s="35"/>
      <c r="BJ96" s="35"/>
      <c r="BK96" s="35"/>
      <c r="BL96" s="35"/>
      <c r="BM96" s="331"/>
      <c r="BN96" s="331"/>
      <c r="BO96" s="331"/>
      <c r="BP96" s="331"/>
      <c r="BQ96" s="331"/>
      <c r="BR96" s="331"/>
      <c r="BS96" s="331"/>
      <c r="BT96" s="331"/>
      <c r="BU96" s="331"/>
      <c r="BV96" s="330"/>
      <c r="BW96" s="330"/>
      <c r="BX96" s="330"/>
      <c r="BY96" s="330"/>
      <c r="BZ96" s="330"/>
      <c r="CA96" s="330"/>
      <c r="CB96" s="330"/>
      <c r="CC96" s="330"/>
      <c r="CD96" s="330"/>
      <c r="CE96" s="330"/>
      <c r="CF96" s="330"/>
      <c r="CG96" s="330"/>
      <c r="CH96" s="330"/>
      <c r="CI96" s="330"/>
      <c r="CJ96" s="330"/>
      <c r="CK96" s="330"/>
      <c r="CL96" s="331"/>
      <c r="CM96" s="576"/>
    </row>
    <row r="97" spans="1:94" ht="16.5" customHeight="1" x14ac:dyDescent="0.15">
      <c r="A97" s="323" t="s">
        <v>185</v>
      </c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5"/>
      <c r="U97" s="151" t="s">
        <v>246</v>
      </c>
      <c r="V97" s="169"/>
      <c r="W97" s="169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0"/>
      <c r="AT97" s="150"/>
      <c r="AU97" s="151" t="str">
        <f>IF(入力シート!$D255="有","①有　　2 無",IF(入力シート!$D255="無","1 有　　②無","1 有　　2 無"))</f>
        <v>1 有　　2 無</v>
      </c>
      <c r="AV97" s="150"/>
      <c r="AW97" s="150"/>
      <c r="AX97" s="150"/>
      <c r="AY97" s="146"/>
      <c r="AZ97" s="151"/>
      <c r="BA97" s="151"/>
      <c r="BB97" s="151"/>
      <c r="BC97" s="151"/>
      <c r="BD97" s="150"/>
      <c r="BE97" s="150"/>
      <c r="BF97" s="150"/>
      <c r="BG97" s="150"/>
      <c r="BH97" s="151" t="s">
        <v>186</v>
      </c>
      <c r="BI97" s="146"/>
      <c r="BJ97" s="150"/>
      <c r="BK97" s="146"/>
      <c r="BL97" s="150"/>
      <c r="BM97" s="150"/>
      <c r="BN97" s="150"/>
      <c r="BO97" s="150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51" t="str">
        <f>IF(入力シート!$D256="有","①有　　2 無",IF(入力シート!$D256="無","1 有　　②無","1 有　　2 無"))</f>
        <v>1 有　　2 無</v>
      </c>
      <c r="CB97" s="146"/>
      <c r="CC97" s="146"/>
      <c r="CD97" s="146"/>
      <c r="CE97" s="146"/>
      <c r="CF97" s="146"/>
      <c r="CG97" s="151"/>
      <c r="CH97" s="151"/>
      <c r="CI97" s="151"/>
      <c r="CJ97" s="151"/>
      <c r="CK97" s="151"/>
      <c r="CL97" s="151"/>
      <c r="CM97" s="208"/>
    </row>
    <row r="98" spans="1:94" ht="16.5" customHeight="1" x14ac:dyDescent="0.15">
      <c r="A98" s="304" t="s">
        <v>254</v>
      </c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6"/>
      <c r="U98" s="209" t="s">
        <v>187</v>
      </c>
      <c r="V98" s="169"/>
      <c r="W98" s="16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31"/>
      <c r="AY98" s="209"/>
      <c r="AZ98" s="209"/>
      <c r="BA98" s="209"/>
      <c r="BB98" s="209"/>
      <c r="BC98" s="209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10"/>
    </row>
    <row r="99" spans="1:94" ht="16.5" customHeight="1" x14ac:dyDescent="0.15">
      <c r="A99" s="304"/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6"/>
      <c r="U99" s="211"/>
      <c r="V99" s="212"/>
      <c r="W99" s="331">
        <f>IF(入力シート!$D257="有","①",1)</f>
        <v>1</v>
      </c>
      <c r="X99" s="331"/>
      <c r="Y99" s="35" t="s">
        <v>188</v>
      </c>
      <c r="Z99" s="35"/>
      <c r="AA99" s="35"/>
      <c r="AB99" s="35"/>
      <c r="AC99" s="35"/>
      <c r="AD99" s="35"/>
      <c r="AE99" s="35"/>
      <c r="AF99" s="35"/>
      <c r="AG99" s="35"/>
      <c r="AH99" s="331">
        <f>IF(入力シート!$D258="有","②",2)</f>
        <v>2</v>
      </c>
      <c r="AI99" s="331"/>
      <c r="AJ99" s="35" t="s">
        <v>189</v>
      </c>
      <c r="AK99" s="35"/>
      <c r="AL99" s="35"/>
      <c r="AM99" s="35"/>
      <c r="AN99" s="35"/>
      <c r="AO99" s="35"/>
      <c r="AP99" s="35"/>
      <c r="AQ99" s="35"/>
      <c r="AR99" s="35"/>
      <c r="AS99" s="162"/>
      <c r="AT99" s="331">
        <f>IF(入力シート!$D259="",3,"③")</f>
        <v>3</v>
      </c>
      <c r="AU99" s="331"/>
      <c r="AV99" s="35" t="s">
        <v>27</v>
      </c>
      <c r="AW99" s="213"/>
      <c r="AX99" s="213"/>
      <c r="AY99" s="35"/>
      <c r="AZ99" s="213"/>
      <c r="BA99" s="213"/>
      <c r="BB99" s="213"/>
      <c r="BC99" s="330" t="str">
        <f>IF(入力シート!$D259="","",入力シート!D259)</f>
        <v/>
      </c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5" t="s">
        <v>23</v>
      </c>
      <c r="BS99" s="214"/>
      <c r="BT99" s="215"/>
      <c r="BU99" s="162"/>
      <c r="BV99" s="331">
        <f>IF(入力シート!$D260="マニュアル無し","④",4)</f>
        <v>4</v>
      </c>
      <c r="BW99" s="331"/>
      <c r="BX99" s="35" t="s">
        <v>41</v>
      </c>
      <c r="BY99" s="35"/>
      <c r="BZ99" s="35"/>
      <c r="CA99" s="162"/>
      <c r="CB99" s="162"/>
      <c r="CC99" s="162"/>
      <c r="CD99" s="162"/>
      <c r="CE99" s="162"/>
      <c r="CF99" s="162"/>
      <c r="CG99" s="162"/>
      <c r="CH99" s="162"/>
      <c r="CI99" s="162"/>
      <c r="CJ99" s="162"/>
      <c r="CK99" s="162"/>
      <c r="CL99" s="162"/>
      <c r="CM99" s="163"/>
      <c r="CN99" s="29"/>
      <c r="CO99" s="29"/>
    </row>
    <row r="100" spans="1:94" ht="16.5" customHeight="1" x14ac:dyDescent="0.15">
      <c r="A100" s="304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6"/>
      <c r="U100" s="31" t="s">
        <v>253</v>
      </c>
      <c r="V100" s="49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49"/>
      <c r="AH100" s="49"/>
      <c r="AI100" s="49"/>
      <c r="AJ100" s="169"/>
      <c r="AK100" s="201"/>
      <c r="AL100" s="49"/>
      <c r="AM100" s="216" t="s">
        <v>25</v>
      </c>
      <c r="AN100" s="332" t="str">
        <f>IF(入力シート!$D262="","",入力シート!D262)</f>
        <v/>
      </c>
      <c r="AO100" s="332"/>
      <c r="AP100" s="332"/>
      <c r="AQ100" s="332"/>
      <c r="AR100" s="332"/>
      <c r="AS100" s="332"/>
      <c r="AT100" s="332"/>
      <c r="AU100" s="184" t="s">
        <v>26</v>
      </c>
      <c r="AV100" s="184" t="s">
        <v>49</v>
      </c>
      <c r="AW100" s="184"/>
      <c r="AX100" s="184"/>
      <c r="AY100" s="184"/>
      <c r="AZ100" s="184"/>
      <c r="BA100" s="184"/>
      <c r="BB100" s="184"/>
      <c r="BC100" s="332" t="str">
        <f>IF(入力シート!$D263="","",入力シート!D263)</f>
        <v/>
      </c>
      <c r="BD100" s="332"/>
      <c r="BE100" s="332"/>
      <c r="BF100" s="332"/>
      <c r="BG100" s="332"/>
      <c r="BH100" s="332"/>
      <c r="BI100" s="332"/>
      <c r="BJ100" s="184" t="s">
        <v>26</v>
      </c>
      <c r="BK100" s="184" t="s">
        <v>191</v>
      </c>
      <c r="BL100" s="184"/>
      <c r="BM100" s="184"/>
      <c r="BN100" s="184"/>
      <c r="BO100" s="159"/>
      <c r="BP100" s="159"/>
      <c r="BQ100" s="184" t="s">
        <v>190</v>
      </c>
      <c r="BR100" s="159"/>
      <c r="BS100" s="159"/>
      <c r="BT100" s="184"/>
      <c r="BU100" s="184"/>
      <c r="BV100" s="184"/>
      <c r="BW100" s="184"/>
      <c r="BX100" s="184"/>
      <c r="BY100" s="184"/>
      <c r="BZ100" s="299" t="str">
        <f>IF(入力シート!$D264="","",入力シート!D264)</f>
        <v/>
      </c>
      <c r="CA100" s="299"/>
      <c r="CB100" s="299"/>
      <c r="CC100" s="299"/>
      <c r="CD100" s="299"/>
      <c r="CE100" s="299"/>
      <c r="CF100" s="299"/>
      <c r="CG100" s="299"/>
      <c r="CH100" s="299"/>
      <c r="CI100" s="299"/>
      <c r="CJ100" s="299"/>
      <c r="CK100" s="299"/>
      <c r="CL100" s="184" t="s">
        <v>26</v>
      </c>
      <c r="CM100" s="217"/>
      <c r="CN100" s="51"/>
      <c r="CO100" s="51"/>
    </row>
    <row r="101" spans="1:94" ht="16.5" customHeight="1" x14ac:dyDescent="0.15">
      <c r="A101" s="307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9"/>
      <c r="U101" s="49"/>
      <c r="V101" s="162"/>
      <c r="W101" s="212" t="str">
        <f>IF(入力シート!$D261="有","①有　　2 無",IF(入力シート!$D261="無","1 有　　②無","1 有　　2 無"))</f>
        <v>1 有　　2 無</v>
      </c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162"/>
      <c r="AI101" s="162"/>
      <c r="AJ101" s="162"/>
      <c r="AK101" s="203"/>
      <c r="AL101" s="218"/>
      <c r="AM101" s="162"/>
      <c r="AN101" s="162" t="s">
        <v>192</v>
      </c>
      <c r="AO101" s="162"/>
      <c r="AP101" s="162"/>
      <c r="AQ101" s="162"/>
      <c r="AR101" s="162"/>
      <c r="AS101" s="162"/>
      <c r="AT101" s="300" t="str">
        <f>IF(入力シート!$D265="","",入力シート!D265)</f>
        <v/>
      </c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00"/>
      <c r="CC101" s="300"/>
      <c r="CD101" s="300"/>
      <c r="CE101" s="300"/>
      <c r="CF101" s="300"/>
      <c r="CG101" s="300"/>
      <c r="CH101" s="300"/>
      <c r="CI101" s="300"/>
      <c r="CJ101" s="35"/>
      <c r="CK101" s="35"/>
      <c r="CL101" s="35"/>
      <c r="CM101" s="193"/>
      <c r="CN101" s="26"/>
      <c r="CO101" s="26"/>
      <c r="CP101" s="26"/>
    </row>
    <row r="102" spans="1:94" ht="16.5" customHeight="1" x14ac:dyDescent="0.15">
      <c r="A102" s="301" t="s">
        <v>195</v>
      </c>
      <c r="B102" s="302"/>
      <c r="C102" s="302"/>
      <c r="D102" s="302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3"/>
      <c r="U102" s="310" t="s">
        <v>196</v>
      </c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2"/>
      <c r="AK102" s="310" t="s">
        <v>197</v>
      </c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2"/>
      <c r="BF102" s="317" t="s">
        <v>198</v>
      </c>
      <c r="BG102" s="318"/>
      <c r="BH102" s="318"/>
      <c r="BI102" s="318"/>
      <c r="BJ102" s="318"/>
      <c r="BK102" s="318"/>
      <c r="BL102" s="318"/>
      <c r="BM102" s="318"/>
      <c r="BN102" s="318"/>
      <c r="BO102" s="318"/>
      <c r="BP102" s="318"/>
      <c r="BQ102" s="318"/>
      <c r="BR102" s="318"/>
      <c r="BS102" s="318"/>
      <c r="BT102" s="318"/>
      <c r="BU102" s="318"/>
      <c r="BV102" s="318"/>
      <c r="BW102" s="318"/>
      <c r="BX102" s="318"/>
      <c r="BY102" s="318"/>
      <c r="BZ102" s="318"/>
      <c r="CA102" s="318"/>
      <c r="CB102" s="318"/>
      <c r="CC102" s="318"/>
      <c r="CD102" s="318"/>
      <c r="CE102" s="318"/>
      <c r="CF102" s="318"/>
      <c r="CG102" s="318"/>
      <c r="CH102" s="318"/>
      <c r="CI102" s="318"/>
      <c r="CJ102" s="318"/>
      <c r="CK102" s="318"/>
      <c r="CL102" s="318"/>
      <c r="CM102" s="319"/>
      <c r="CN102" s="29"/>
      <c r="CO102" s="29"/>
      <c r="CP102" s="29"/>
    </row>
    <row r="103" spans="1:94" ht="21.75" customHeight="1" x14ac:dyDescent="0.15">
      <c r="A103" s="304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6"/>
      <c r="U103" s="313" t="s">
        <v>262</v>
      </c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5"/>
      <c r="AK103" s="219"/>
      <c r="AL103" s="150" t="s">
        <v>153</v>
      </c>
      <c r="AM103" s="316" t="str">
        <f>IF(入力シート!$D266="","",入力シート!D266)</f>
        <v/>
      </c>
      <c r="AN103" s="316"/>
      <c r="AO103" s="316"/>
      <c r="AP103" s="316"/>
      <c r="AQ103" s="316"/>
      <c r="AR103" s="150" t="s">
        <v>199</v>
      </c>
      <c r="AS103" s="150"/>
      <c r="AT103" s="150"/>
      <c r="AU103" s="150"/>
      <c r="AV103" s="150"/>
      <c r="AW103" s="316" t="str">
        <f>IF(入力シート!$D267="","",入力シート!D267)</f>
        <v/>
      </c>
      <c r="AX103" s="316"/>
      <c r="AY103" s="316"/>
      <c r="AZ103" s="316"/>
      <c r="BA103" s="316"/>
      <c r="BB103" s="150" t="s">
        <v>200</v>
      </c>
      <c r="BC103" s="150"/>
      <c r="BD103" s="150"/>
      <c r="BE103" s="220"/>
      <c r="BF103" s="320" t="str">
        <f>IF(入力シート!$D268="","",入力シート!D268)</f>
        <v/>
      </c>
      <c r="BG103" s="321"/>
      <c r="BH103" s="321"/>
      <c r="BI103" s="321"/>
      <c r="BJ103" s="321"/>
      <c r="BK103" s="321"/>
      <c r="BL103" s="321"/>
      <c r="BM103" s="321"/>
      <c r="BN103" s="321"/>
      <c r="BO103" s="321"/>
      <c r="BP103" s="321"/>
      <c r="BQ103" s="321"/>
      <c r="BR103" s="321"/>
      <c r="BS103" s="321"/>
      <c r="BT103" s="321"/>
      <c r="BU103" s="321"/>
      <c r="BV103" s="321"/>
      <c r="BW103" s="321"/>
      <c r="BX103" s="321"/>
      <c r="BY103" s="321"/>
      <c r="BZ103" s="321"/>
      <c r="CA103" s="321"/>
      <c r="CB103" s="321"/>
      <c r="CC103" s="321"/>
      <c r="CD103" s="321"/>
      <c r="CE103" s="321"/>
      <c r="CF103" s="321"/>
      <c r="CG103" s="321"/>
      <c r="CH103" s="321"/>
      <c r="CI103" s="321"/>
      <c r="CJ103" s="321"/>
      <c r="CK103" s="321"/>
      <c r="CL103" s="321"/>
      <c r="CM103" s="322"/>
    </row>
    <row r="104" spans="1:94" ht="21.75" customHeight="1" x14ac:dyDescent="0.15">
      <c r="A104" s="307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9"/>
      <c r="U104" s="313" t="s">
        <v>263</v>
      </c>
      <c r="V104" s="314"/>
      <c r="W104" s="314"/>
      <c r="X104" s="314"/>
      <c r="Y104" s="314"/>
      <c r="Z104" s="314"/>
      <c r="AA104" s="314"/>
      <c r="AB104" s="314"/>
      <c r="AC104" s="314"/>
      <c r="AD104" s="314"/>
      <c r="AE104" s="314"/>
      <c r="AF104" s="314"/>
      <c r="AG104" s="314"/>
      <c r="AH104" s="314"/>
      <c r="AI104" s="314"/>
      <c r="AJ104" s="315"/>
      <c r="AK104" s="31"/>
      <c r="AL104" s="31" t="s">
        <v>153</v>
      </c>
      <c r="AM104" s="316" t="str">
        <f>IF(入力シート!$D269="","",入力シート!D269)</f>
        <v/>
      </c>
      <c r="AN104" s="316"/>
      <c r="AO104" s="316"/>
      <c r="AP104" s="316"/>
      <c r="AQ104" s="316"/>
      <c r="AR104" s="31" t="s">
        <v>199</v>
      </c>
      <c r="AS104" s="31"/>
      <c r="AT104" s="31"/>
      <c r="AU104" s="31"/>
      <c r="AV104" s="31"/>
      <c r="AW104" s="316" t="str">
        <f>IF(入力シート!$D270="","",入力シート!D270)</f>
        <v/>
      </c>
      <c r="AX104" s="316"/>
      <c r="AY104" s="316"/>
      <c r="AZ104" s="316"/>
      <c r="BA104" s="316"/>
      <c r="BB104" s="31" t="s">
        <v>200</v>
      </c>
      <c r="BC104" s="31"/>
      <c r="BD104" s="31"/>
      <c r="BE104" s="221"/>
      <c r="BF104" s="320" t="str">
        <f>IF(入力シート!$D271="","",入力シート!D271)</f>
        <v/>
      </c>
      <c r="BG104" s="321"/>
      <c r="BH104" s="321"/>
      <c r="BI104" s="321"/>
      <c r="BJ104" s="321"/>
      <c r="BK104" s="321"/>
      <c r="BL104" s="321"/>
      <c r="BM104" s="321"/>
      <c r="BN104" s="321"/>
      <c r="BO104" s="321"/>
      <c r="BP104" s="321"/>
      <c r="BQ104" s="321"/>
      <c r="BR104" s="321"/>
      <c r="BS104" s="321"/>
      <c r="BT104" s="321"/>
      <c r="BU104" s="321"/>
      <c r="BV104" s="321"/>
      <c r="BW104" s="321"/>
      <c r="BX104" s="321"/>
      <c r="BY104" s="321"/>
      <c r="BZ104" s="321"/>
      <c r="CA104" s="321"/>
      <c r="CB104" s="321"/>
      <c r="CC104" s="321"/>
      <c r="CD104" s="321"/>
      <c r="CE104" s="321"/>
      <c r="CF104" s="321"/>
      <c r="CG104" s="321"/>
      <c r="CH104" s="321"/>
      <c r="CI104" s="321"/>
      <c r="CJ104" s="321"/>
      <c r="CK104" s="321"/>
      <c r="CL104" s="321"/>
      <c r="CM104" s="322"/>
    </row>
    <row r="105" spans="1:94" ht="16.5" customHeight="1" x14ac:dyDescent="0.15">
      <c r="A105" s="552" t="s">
        <v>201</v>
      </c>
      <c r="B105" s="570"/>
      <c r="C105" s="570"/>
      <c r="D105" s="570"/>
      <c r="E105" s="570"/>
      <c r="F105" s="570"/>
      <c r="G105" s="570"/>
      <c r="H105" s="570"/>
      <c r="I105" s="570"/>
      <c r="J105" s="570"/>
      <c r="K105" s="570"/>
      <c r="L105" s="570"/>
      <c r="M105" s="570"/>
      <c r="N105" s="570"/>
      <c r="O105" s="570"/>
      <c r="P105" s="570"/>
      <c r="Q105" s="570"/>
      <c r="R105" s="570"/>
      <c r="S105" s="570"/>
      <c r="T105" s="571"/>
      <c r="U105" s="580" t="str">
        <f>IF(入力シート!$D272="","",入力シート!D272)</f>
        <v/>
      </c>
      <c r="V105" s="581"/>
      <c r="W105" s="581"/>
      <c r="X105" s="581"/>
      <c r="Y105" s="581"/>
      <c r="Z105" s="581"/>
      <c r="AA105" s="581"/>
      <c r="AB105" s="581"/>
      <c r="AC105" s="581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  <c r="AP105" s="581"/>
      <c r="AQ105" s="581"/>
      <c r="AR105" s="581"/>
      <c r="AS105" s="581"/>
      <c r="AT105" s="581"/>
      <c r="AU105" s="581"/>
      <c r="AV105" s="581"/>
      <c r="AW105" s="581"/>
      <c r="AX105" s="581"/>
      <c r="AY105" s="581"/>
      <c r="AZ105" s="581"/>
      <c r="BA105" s="581"/>
      <c r="BB105" s="581"/>
      <c r="BC105" s="581"/>
      <c r="BD105" s="581"/>
      <c r="BE105" s="581"/>
      <c r="BF105" s="581"/>
      <c r="BG105" s="581"/>
      <c r="BH105" s="581"/>
      <c r="BI105" s="581"/>
      <c r="BJ105" s="581"/>
      <c r="BK105" s="581"/>
      <c r="BL105" s="581"/>
      <c r="BM105" s="581"/>
      <c r="BN105" s="581"/>
      <c r="BO105" s="581"/>
      <c r="BP105" s="581"/>
      <c r="BQ105" s="581"/>
      <c r="BR105" s="581"/>
      <c r="BS105" s="581"/>
      <c r="BT105" s="581"/>
      <c r="BU105" s="581"/>
      <c r="BV105" s="581"/>
      <c r="BW105" s="581"/>
      <c r="BX105" s="581"/>
      <c r="BY105" s="581"/>
      <c r="BZ105" s="581"/>
      <c r="CA105" s="581"/>
      <c r="CB105" s="581"/>
      <c r="CC105" s="581"/>
      <c r="CD105" s="581"/>
      <c r="CE105" s="581"/>
      <c r="CF105" s="581"/>
      <c r="CG105" s="581"/>
      <c r="CH105" s="581"/>
      <c r="CI105" s="581"/>
      <c r="CJ105" s="581"/>
      <c r="CK105" s="581"/>
      <c r="CL105" s="581"/>
      <c r="CM105" s="582"/>
    </row>
    <row r="106" spans="1:94" ht="18.75" customHeight="1" x14ac:dyDescent="0.15">
      <c r="A106" s="572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4"/>
      <c r="U106" s="583"/>
      <c r="V106" s="584"/>
      <c r="W106" s="584"/>
      <c r="X106" s="584"/>
      <c r="Y106" s="584"/>
      <c r="Z106" s="584"/>
      <c r="AA106" s="584"/>
      <c r="AB106" s="584"/>
      <c r="AC106" s="584"/>
      <c r="AD106" s="584"/>
      <c r="AE106" s="584"/>
      <c r="AF106" s="584"/>
      <c r="AG106" s="584"/>
      <c r="AH106" s="584"/>
      <c r="AI106" s="584"/>
      <c r="AJ106" s="584"/>
      <c r="AK106" s="584"/>
      <c r="AL106" s="584"/>
      <c r="AM106" s="584"/>
      <c r="AN106" s="584"/>
      <c r="AO106" s="584"/>
      <c r="AP106" s="584"/>
      <c r="AQ106" s="584"/>
      <c r="AR106" s="584"/>
      <c r="AS106" s="584"/>
      <c r="AT106" s="584"/>
      <c r="AU106" s="584"/>
      <c r="AV106" s="584"/>
      <c r="AW106" s="584"/>
      <c r="AX106" s="584"/>
      <c r="AY106" s="584"/>
      <c r="AZ106" s="584"/>
      <c r="BA106" s="584"/>
      <c r="BB106" s="584"/>
      <c r="BC106" s="584"/>
      <c r="BD106" s="584"/>
      <c r="BE106" s="584"/>
      <c r="BF106" s="584"/>
      <c r="BG106" s="584"/>
      <c r="BH106" s="584"/>
      <c r="BI106" s="584"/>
      <c r="BJ106" s="584"/>
      <c r="BK106" s="584"/>
      <c r="BL106" s="584"/>
      <c r="BM106" s="584"/>
      <c r="BN106" s="584"/>
      <c r="BO106" s="584"/>
      <c r="BP106" s="584"/>
      <c r="BQ106" s="584"/>
      <c r="BR106" s="584"/>
      <c r="BS106" s="584"/>
      <c r="BT106" s="584"/>
      <c r="BU106" s="584"/>
      <c r="BV106" s="584"/>
      <c r="BW106" s="584"/>
      <c r="BX106" s="584"/>
      <c r="BY106" s="584"/>
      <c r="BZ106" s="584"/>
      <c r="CA106" s="584"/>
      <c r="CB106" s="584"/>
      <c r="CC106" s="584"/>
      <c r="CD106" s="584"/>
      <c r="CE106" s="584"/>
      <c r="CF106" s="584"/>
      <c r="CG106" s="584"/>
      <c r="CH106" s="584"/>
      <c r="CI106" s="584"/>
      <c r="CJ106" s="584"/>
      <c r="CK106" s="584"/>
      <c r="CL106" s="584"/>
      <c r="CM106" s="585"/>
    </row>
    <row r="107" spans="1:94" ht="16.5" customHeight="1" x14ac:dyDescent="0.15">
      <c r="A107" s="552" t="s">
        <v>202</v>
      </c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0"/>
      <c r="P107" s="570"/>
      <c r="Q107" s="570"/>
      <c r="R107" s="570"/>
      <c r="S107" s="570"/>
      <c r="T107" s="571"/>
      <c r="U107" s="580" t="str">
        <f>IF(入力シート!$D273="","",入力シート!D273)</f>
        <v/>
      </c>
      <c r="V107" s="581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  <c r="AP107" s="581"/>
      <c r="AQ107" s="581"/>
      <c r="AR107" s="581"/>
      <c r="AS107" s="581"/>
      <c r="AT107" s="581"/>
      <c r="AU107" s="581"/>
      <c r="AV107" s="581"/>
      <c r="AW107" s="581"/>
      <c r="AX107" s="581"/>
      <c r="AY107" s="581"/>
      <c r="AZ107" s="581"/>
      <c r="BA107" s="581"/>
      <c r="BB107" s="581"/>
      <c r="BC107" s="581"/>
      <c r="BD107" s="581"/>
      <c r="BE107" s="581"/>
      <c r="BF107" s="581"/>
      <c r="BG107" s="581"/>
      <c r="BH107" s="581"/>
      <c r="BI107" s="581"/>
      <c r="BJ107" s="581"/>
      <c r="BK107" s="581"/>
      <c r="BL107" s="581"/>
      <c r="BM107" s="581"/>
      <c r="BN107" s="581"/>
      <c r="BO107" s="581"/>
      <c r="BP107" s="581"/>
      <c r="BQ107" s="581"/>
      <c r="BR107" s="581"/>
      <c r="BS107" s="581"/>
      <c r="BT107" s="581"/>
      <c r="BU107" s="581"/>
      <c r="BV107" s="581"/>
      <c r="BW107" s="581"/>
      <c r="BX107" s="581"/>
      <c r="BY107" s="581"/>
      <c r="BZ107" s="581"/>
      <c r="CA107" s="581"/>
      <c r="CB107" s="581"/>
      <c r="CC107" s="581"/>
      <c r="CD107" s="581"/>
      <c r="CE107" s="581"/>
      <c r="CF107" s="581"/>
      <c r="CG107" s="581"/>
      <c r="CH107" s="581"/>
      <c r="CI107" s="581"/>
      <c r="CJ107" s="581"/>
      <c r="CK107" s="581"/>
      <c r="CL107" s="581"/>
      <c r="CM107" s="582"/>
    </row>
    <row r="108" spans="1:94" ht="18.75" customHeight="1" x14ac:dyDescent="0.15">
      <c r="A108" s="572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4"/>
      <c r="U108" s="583"/>
      <c r="V108" s="584"/>
      <c r="W108" s="584"/>
      <c r="X108" s="584"/>
      <c r="Y108" s="584"/>
      <c r="Z108" s="584"/>
      <c r="AA108" s="584"/>
      <c r="AB108" s="584"/>
      <c r="AC108" s="584"/>
      <c r="AD108" s="584"/>
      <c r="AE108" s="584"/>
      <c r="AF108" s="584"/>
      <c r="AG108" s="584"/>
      <c r="AH108" s="584"/>
      <c r="AI108" s="584"/>
      <c r="AJ108" s="584"/>
      <c r="AK108" s="584"/>
      <c r="AL108" s="584"/>
      <c r="AM108" s="584"/>
      <c r="AN108" s="584"/>
      <c r="AO108" s="584"/>
      <c r="AP108" s="584"/>
      <c r="AQ108" s="584"/>
      <c r="AR108" s="584"/>
      <c r="AS108" s="584"/>
      <c r="AT108" s="584"/>
      <c r="AU108" s="584"/>
      <c r="AV108" s="584"/>
      <c r="AW108" s="584"/>
      <c r="AX108" s="584"/>
      <c r="AY108" s="584"/>
      <c r="AZ108" s="584"/>
      <c r="BA108" s="584"/>
      <c r="BB108" s="584"/>
      <c r="BC108" s="584"/>
      <c r="BD108" s="584"/>
      <c r="BE108" s="584"/>
      <c r="BF108" s="584"/>
      <c r="BG108" s="584"/>
      <c r="BH108" s="584"/>
      <c r="BI108" s="584"/>
      <c r="BJ108" s="584"/>
      <c r="BK108" s="584"/>
      <c r="BL108" s="584"/>
      <c r="BM108" s="584"/>
      <c r="BN108" s="584"/>
      <c r="BO108" s="584"/>
      <c r="BP108" s="584"/>
      <c r="BQ108" s="584"/>
      <c r="BR108" s="584"/>
      <c r="BS108" s="584"/>
      <c r="BT108" s="584"/>
      <c r="BU108" s="584"/>
      <c r="BV108" s="584"/>
      <c r="BW108" s="584"/>
      <c r="BX108" s="584"/>
      <c r="BY108" s="584"/>
      <c r="BZ108" s="584"/>
      <c r="CA108" s="584"/>
      <c r="CB108" s="584"/>
      <c r="CC108" s="584"/>
      <c r="CD108" s="584"/>
      <c r="CE108" s="584"/>
      <c r="CF108" s="584"/>
      <c r="CG108" s="584"/>
      <c r="CH108" s="584"/>
      <c r="CI108" s="584"/>
      <c r="CJ108" s="584"/>
      <c r="CK108" s="584"/>
      <c r="CL108" s="584"/>
      <c r="CM108" s="585"/>
    </row>
    <row r="109" spans="1:94" ht="12.75" customHeight="1" x14ac:dyDescent="0.15">
      <c r="A109" s="323" t="s">
        <v>194</v>
      </c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5"/>
      <c r="U109" s="222" t="s">
        <v>193</v>
      </c>
      <c r="V109" s="30"/>
      <c r="W109" s="30"/>
      <c r="X109" s="30"/>
      <c r="Y109" s="30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30" t="s">
        <v>275</v>
      </c>
      <c r="AL109" s="169"/>
      <c r="AM109" s="169"/>
      <c r="AN109" s="223"/>
      <c r="AO109" s="169"/>
      <c r="AP109" s="30"/>
      <c r="AQ109" s="30"/>
      <c r="AR109" s="30"/>
      <c r="AS109" s="169"/>
      <c r="AT109" s="169"/>
      <c r="AU109" s="169"/>
      <c r="AV109" s="169"/>
      <c r="AW109" s="169"/>
      <c r="AX109" s="169"/>
      <c r="AY109" s="169"/>
      <c r="AZ109" s="30" t="s">
        <v>51</v>
      </c>
      <c r="BA109" s="30"/>
      <c r="BB109" s="30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 t="s">
        <v>269</v>
      </c>
      <c r="BX109" s="169"/>
      <c r="BY109" s="49"/>
      <c r="BZ109" s="169"/>
      <c r="CA109" s="169"/>
      <c r="CB109" s="169"/>
      <c r="CC109" s="169"/>
      <c r="CD109" s="169"/>
      <c r="CE109" s="49"/>
      <c r="CF109" s="49"/>
      <c r="CG109" s="49"/>
      <c r="CH109" s="49"/>
      <c r="CI109" s="49"/>
      <c r="CJ109" s="49"/>
      <c r="CK109" s="49"/>
      <c r="CL109" s="49"/>
      <c r="CM109" s="142"/>
    </row>
    <row r="110" spans="1:94" ht="24" customHeight="1" thickBot="1" x14ac:dyDescent="0.2">
      <c r="A110" s="326"/>
      <c r="B110" s="327"/>
      <c r="C110" s="327"/>
      <c r="D110" s="327"/>
      <c r="E110" s="327"/>
      <c r="F110" s="327"/>
      <c r="G110" s="327"/>
      <c r="H110" s="327"/>
      <c r="I110" s="327"/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8"/>
      <c r="U110" s="224"/>
      <c r="V110" s="329" t="str">
        <f>IF(入力シート!$D274="","",入力シート!D274)</f>
        <v/>
      </c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225"/>
      <c r="AJ110" s="225"/>
      <c r="AK110" s="226"/>
      <c r="AL110" s="226"/>
      <c r="AM110" s="329" t="str">
        <f>IF(入力シート!$D275="","",入力シート!D275)</f>
        <v/>
      </c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225"/>
      <c r="AZ110" s="225"/>
      <c r="BA110" s="172"/>
      <c r="BB110" s="329" t="str">
        <f>IF(入力シート!$D276="","",入力シート!D276)</f>
        <v/>
      </c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225"/>
      <c r="BU110" s="225"/>
      <c r="BV110" s="225"/>
      <c r="BW110" s="225"/>
      <c r="BX110" s="297" t="str">
        <f>IF(入力シート!$D277="","",入力シート!D277)</f>
        <v/>
      </c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7"/>
      <c r="CK110" s="297"/>
      <c r="CL110" s="297"/>
      <c r="CM110" s="298"/>
    </row>
    <row r="111" spans="1:94" ht="16.5" customHeight="1" x14ac:dyDescent="0.15">
      <c r="A111" s="227" t="s">
        <v>20</v>
      </c>
      <c r="B111" s="228"/>
      <c r="C111" s="228"/>
      <c r="D111" s="228"/>
      <c r="E111" s="228"/>
      <c r="F111" s="228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</row>
  </sheetData>
  <sheetProtection sheet="1" objects="1" scenarios="1" formatCells="0" formatColumns="0" formatRows="0"/>
  <mergeCells count="485">
    <mergeCell ref="CB63:CK63"/>
    <mergeCell ref="BR72:BW72"/>
    <mergeCell ref="BR73:BW73"/>
    <mergeCell ref="BR80:BW80"/>
    <mergeCell ref="BR81:BW81"/>
    <mergeCell ref="BR82:BW82"/>
    <mergeCell ref="BR83:BW83"/>
    <mergeCell ref="BR84:BW84"/>
    <mergeCell ref="BR85:BW85"/>
    <mergeCell ref="BH71:BW71"/>
    <mergeCell ref="BX71:CM71"/>
    <mergeCell ref="BX72:CG72"/>
    <mergeCell ref="BX73:CG73"/>
    <mergeCell ref="BX74:CG74"/>
    <mergeCell ref="BX75:CG75"/>
    <mergeCell ref="BX76:CG76"/>
    <mergeCell ref="BX77:CG77"/>
    <mergeCell ref="BX78:CG78"/>
    <mergeCell ref="BX79:CG79"/>
    <mergeCell ref="BX80:CG80"/>
    <mergeCell ref="BX81:CG81"/>
    <mergeCell ref="BX82:CG82"/>
    <mergeCell ref="BX83:CG83"/>
    <mergeCell ref="CH80:CM80"/>
    <mergeCell ref="BH75:BQ75"/>
    <mergeCell ref="Z80:AK80"/>
    <mergeCell ref="Z81:AK81"/>
    <mergeCell ref="Z82:AK82"/>
    <mergeCell ref="AC93:AI93"/>
    <mergeCell ref="AC94:AI94"/>
    <mergeCell ref="AL93:AR93"/>
    <mergeCell ref="AL94:AR94"/>
    <mergeCell ref="AU93:BA93"/>
    <mergeCell ref="AU94:BA94"/>
    <mergeCell ref="BH85:BQ85"/>
    <mergeCell ref="BH76:BQ76"/>
    <mergeCell ref="BH77:BQ77"/>
    <mergeCell ref="BH78:BQ78"/>
    <mergeCell ref="BH79:BQ79"/>
    <mergeCell ref="BH80:BQ80"/>
    <mergeCell ref="BH81:BQ81"/>
    <mergeCell ref="BH82:BQ82"/>
    <mergeCell ref="BH83:BQ83"/>
    <mergeCell ref="BH84:BQ84"/>
    <mergeCell ref="AL90:AT90"/>
    <mergeCell ref="AU90:BC90"/>
    <mergeCell ref="BD90:CM90"/>
    <mergeCell ref="AM80:BG80"/>
    <mergeCell ref="BV95:CK96"/>
    <mergeCell ref="AJ91:AK92"/>
    <mergeCell ref="AC91:AI92"/>
    <mergeCell ref="AL91:AR92"/>
    <mergeCell ref="AS91:AT92"/>
    <mergeCell ref="AU91:BA92"/>
    <mergeCell ref="BB91:BC92"/>
    <mergeCell ref="AJ93:AK93"/>
    <mergeCell ref="AJ94:AK94"/>
    <mergeCell ref="AS93:AT93"/>
    <mergeCell ref="AS94:AT94"/>
    <mergeCell ref="BB93:BC93"/>
    <mergeCell ref="BB94:BC94"/>
    <mergeCell ref="BO95:BU96"/>
    <mergeCell ref="BD91:CM92"/>
    <mergeCell ref="BD93:CM94"/>
    <mergeCell ref="V86:W86"/>
    <mergeCell ref="AF86:AG86"/>
    <mergeCell ref="AO86:AP86"/>
    <mergeCell ref="BF86:BG86"/>
    <mergeCell ref="BX86:BY86"/>
    <mergeCell ref="BD87:BE87"/>
    <mergeCell ref="BF88:BG88"/>
    <mergeCell ref="V88:W88"/>
    <mergeCell ref="AR88:AS88"/>
    <mergeCell ref="BM87:CE87"/>
    <mergeCell ref="V63:W63"/>
    <mergeCell ref="BS63:BT63"/>
    <mergeCell ref="A70:T73"/>
    <mergeCell ref="A74:T75"/>
    <mergeCell ref="A76:T79"/>
    <mergeCell ref="AM70:CM70"/>
    <mergeCell ref="AM71:BG71"/>
    <mergeCell ref="AM72:BG72"/>
    <mergeCell ref="AM73:BG73"/>
    <mergeCell ref="AM74:BG74"/>
    <mergeCell ref="AM75:BG75"/>
    <mergeCell ref="AM76:BG76"/>
    <mergeCell ref="AM77:BG77"/>
    <mergeCell ref="AM78:BG78"/>
    <mergeCell ref="AM79:BG79"/>
    <mergeCell ref="BR74:BW74"/>
    <mergeCell ref="BR75:BW75"/>
    <mergeCell ref="BR76:BW76"/>
    <mergeCell ref="BR77:BW77"/>
    <mergeCell ref="BR78:BW78"/>
    <mergeCell ref="U64:AE64"/>
    <mergeCell ref="BH72:BQ72"/>
    <mergeCell ref="BH73:BQ73"/>
    <mergeCell ref="BH74:BQ74"/>
    <mergeCell ref="BR50:CB50"/>
    <mergeCell ref="K43:U43"/>
    <mergeCell ref="K44:U44"/>
    <mergeCell ref="CD45:CM45"/>
    <mergeCell ref="V46:AE46"/>
    <mergeCell ref="AF46:AO46"/>
    <mergeCell ref="AP46:AY46"/>
    <mergeCell ref="AZ46:BI46"/>
    <mergeCell ref="BJ46:BS46"/>
    <mergeCell ref="CD46:CM46"/>
    <mergeCell ref="BT45:CC45"/>
    <mergeCell ref="BT46:CC46"/>
    <mergeCell ref="A45:U46"/>
    <mergeCell ref="V45:AE45"/>
    <mergeCell ref="AF45:AO45"/>
    <mergeCell ref="AP45:AY45"/>
    <mergeCell ref="AZ45:BI45"/>
    <mergeCell ref="BJ45:BS45"/>
    <mergeCell ref="AZ44:BI44"/>
    <mergeCell ref="BJ44:BS44"/>
    <mergeCell ref="BV43:CC43"/>
    <mergeCell ref="BE47:BQ47"/>
    <mergeCell ref="BR47:CB47"/>
    <mergeCell ref="CC47:CM47"/>
    <mergeCell ref="AI51:AS51"/>
    <mergeCell ref="AT52:BD52"/>
    <mergeCell ref="BE52:BQ52"/>
    <mergeCell ref="AI52:AS52"/>
    <mergeCell ref="AT53:BD53"/>
    <mergeCell ref="BE53:BQ53"/>
    <mergeCell ref="BR51:CB51"/>
    <mergeCell ref="CC51:CM51"/>
    <mergeCell ref="BR53:CB53"/>
    <mergeCell ref="CC53:CM53"/>
    <mergeCell ref="BE51:BQ51"/>
    <mergeCell ref="BE55:BQ55"/>
    <mergeCell ref="AP42:AY42"/>
    <mergeCell ref="AZ42:BI42"/>
    <mergeCell ref="BJ42:BS42"/>
    <mergeCell ref="AP43:AY43"/>
    <mergeCell ref="AZ43:BI43"/>
    <mergeCell ref="V47:AH47"/>
    <mergeCell ref="V48:AH48"/>
    <mergeCell ref="V49:AH49"/>
    <mergeCell ref="V50:AH50"/>
    <mergeCell ref="V51:AH51"/>
    <mergeCell ref="V52:AH52"/>
    <mergeCell ref="V53:AH53"/>
    <mergeCell ref="V54:AH54"/>
    <mergeCell ref="V55:AH55"/>
    <mergeCell ref="AT49:BD49"/>
    <mergeCell ref="AT51:BD51"/>
    <mergeCell ref="AI54:AS54"/>
    <mergeCell ref="AT54:BD54"/>
    <mergeCell ref="BE54:BQ54"/>
    <mergeCell ref="BR54:CB54"/>
    <mergeCell ref="AI55:AS55"/>
    <mergeCell ref="BV44:CC44"/>
    <mergeCell ref="CC50:CM50"/>
    <mergeCell ref="W99:X99"/>
    <mergeCell ref="BZ88:CA88"/>
    <mergeCell ref="BI89:BJ89"/>
    <mergeCell ref="BM95:BN96"/>
    <mergeCell ref="A105:T106"/>
    <mergeCell ref="A107:T108"/>
    <mergeCell ref="CL95:CM96"/>
    <mergeCell ref="AD78:AK78"/>
    <mergeCell ref="A80:T82"/>
    <mergeCell ref="CH83:CM83"/>
    <mergeCell ref="CH84:CM84"/>
    <mergeCell ref="CH85:CM85"/>
    <mergeCell ref="U105:CM106"/>
    <mergeCell ref="U107:CM108"/>
    <mergeCell ref="CH79:CM79"/>
    <mergeCell ref="CH81:CM81"/>
    <mergeCell ref="CH82:CM82"/>
    <mergeCell ref="BR89:CK89"/>
    <mergeCell ref="A90:T93"/>
    <mergeCell ref="U90:AB90"/>
    <mergeCell ref="U91:AB92"/>
    <mergeCell ref="U93:AB94"/>
    <mergeCell ref="A94:T94"/>
    <mergeCell ref="AC90:AK90"/>
    <mergeCell ref="AM82:BG82"/>
    <mergeCell ref="AM83:BG83"/>
    <mergeCell ref="AM84:BG84"/>
    <mergeCell ref="AM85:BG85"/>
    <mergeCell ref="BI9:BN9"/>
    <mergeCell ref="BJ43:BS43"/>
    <mergeCell ref="CD43:CM43"/>
    <mergeCell ref="CD44:CM44"/>
    <mergeCell ref="BK67:BO67"/>
    <mergeCell ref="AF66:AP67"/>
    <mergeCell ref="AI47:AS47"/>
    <mergeCell ref="AT47:BD47"/>
    <mergeCell ref="BR52:CB52"/>
    <mergeCell ref="BT42:CC42"/>
    <mergeCell ref="BK69:BO69"/>
    <mergeCell ref="CD42:CM42"/>
    <mergeCell ref="U74:AL75"/>
    <mergeCell ref="BE49:BQ49"/>
    <mergeCell ref="BR49:CB49"/>
    <mergeCell ref="AT50:BD50"/>
    <mergeCell ref="BE50:BQ50"/>
    <mergeCell ref="AI50:AS50"/>
    <mergeCell ref="BX84:CG84"/>
    <mergeCell ref="V41:AE41"/>
    <mergeCell ref="BX85:CG85"/>
    <mergeCell ref="BR79:BW79"/>
    <mergeCell ref="A86:T86"/>
    <mergeCell ref="A87:T87"/>
    <mergeCell ref="A89:T89"/>
    <mergeCell ref="CH72:CM72"/>
    <mergeCell ref="CH73:CM73"/>
    <mergeCell ref="CH74:CM74"/>
    <mergeCell ref="CH75:CM75"/>
    <mergeCell ref="CH76:CM76"/>
    <mergeCell ref="CH77:CM77"/>
    <mergeCell ref="CH78:CM78"/>
    <mergeCell ref="U70:AL73"/>
    <mergeCell ref="A88:T88"/>
    <mergeCell ref="V89:W89"/>
    <mergeCell ref="AR89:AS89"/>
    <mergeCell ref="V87:W87"/>
    <mergeCell ref="U76:V76"/>
    <mergeCell ref="U77:V77"/>
    <mergeCell ref="U78:V78"/>
    <mergeCell ref="U79:V79"/>
    <mergeCell ref="A83:T85"/>
    <mergeCell ref="Y84:AG84"/>
    <mergeCell ref="AM81:BG81"/>
    <mergeCell ref="C55:M55"/>
    <mergeCell ref="AF68:AP69"/>
    <mergeCell ref="BX67:CJ67"/>
    <mergeCell ref="BX69:CJ69"/>
    <mergeCell ref="AI53:AS53"/>
    <mergeCell ref="AT55:BD55"/>
    <mergeCell ref="U68:AE69"/>
    <mergeCell ref="A66:T69"/>
    <mergeCell ref="W26:AF26"/>
    <mergeCell ref="AH27:AI27"/>
    <mergeCell ref="AH26:AI26"/>
    <mergeCell ref="AS26:AT26"/>
    <mergeCell ref="BD26:BE26"/>
    <mergeCell ref="BK26:BL26"/>
    <mergeCell ref="BR26:BS26"/>
    <mergeCell ref="BY26:BZ26"/>
    <mergeCell ref="AP44:AY44"/>
    <mergeCell ref="U66:AE67"/>
    <mergeCell ref="V42:AE42"/>
    <mergeCell ref="V43:AE43"/>
    <mergeCell ref="V44:AE44"/>
    <mergeCell ref="AF41:AO41"/>
    <mergeCell ref="AF42:AO42"/>
    <mergeCell ref="AF43:AO43"/>
    <mergeCell ref="BN3:CH3"/>
    <mergeCell ref="C3:U3"/>
    <mergeCell ref="AC7:AM8"/>
    <mergeCell ref="AN5:AP5"/>
    <mergeCell ref="AQ5:BH5"/>
    <mergeCell ref="AN7:AR7"/>
    <mergeCell ref="AS7:BG7"/>
    <mergeCell ref="BO7:CF7"/>
    <mergeCell ref="BI7:BM7"/>
    <mergeCell ref="AX8:CM8"/>
    <mergeCell ref="BT29:CC29"/>
    <mergeCell ref="AZ33:BI33"/>
    <mergeCell ref="CD30:CM30"/>
    <mergeCell ref="CD29:CM29"/>
    <mergeCell ref="AU27:AV27"/>
    <mergeCell ref="BF27:BG27"/>
    <mergeCell ref="BO27:CJ27"/>
    <mergeCell ref="BJ29:BS29"/>
    <mergeCell ref="A11:V12"/>
    <mergeCell ref="W11:X11"/>
    <mergeCell ref="W12:X12"/>
    <mergeCell ref="A22:V22"/>
    <mergeCell ref="AE22:CM22"/>
    <mergeCell ref="W22:AD22"/>
    <mergeCell ref="BV19:BW19"/>
    <mergeCell ref="AI18:AS18"/>
    <mergeCell ref="A18:V21"/>
    <mergeCell ref="BT31:CC31"/>
    <mergeCell ref="BJ30:BS30"/>
    <mergeCell ref="BJ31:BS31"/>
    <mergeCell ref="J32:U32"/>
    <mergeCell ref="J33:U33"/>
    <mergeCell ref="V30:AE30"/>
    <mergeCell ref="V31:AE31"/>
    <mergeCell ref="A1:CM1"/>
    <mergeCell ref="AC4:AM4"/>
    <mergeCell ref="AC5:AM6"/>
    <mergeCell ref="AC9:AM9"/>
    <mergeCell ref="B10:CM10"/>
    <mergeCell ref="A2:CM2"/>
    <mergeCell ref="AN4:CM4"/>
    <mergeCell ref="AN6:CM6"/>
    <mergeCell ref="AP40:AY40"/>
    <mergeCell ref="BJ40:BS40"/>
    <mergeCell ref="BT40:CM40"/>
    <mergeCell ref="A28:CM28"/>
    <mergeCell ref="A30:I31"/>
    <mergeCell ref="A23:J27"/>
    <mergeCell ref="K23:V27"/>
    <mergeCell ref="W23:Y25"/>
    <mergeCell ref="Z23:AI23"/>
    <mergeCell ref="Z24:AI24"/>
    <mergeCell ref="Z25:AI25"/>
    <mergeCell ref="AJ23:CM23"/>
    <mergeCell ref="AJ24:CM24"/>
    <mergeCell ref="AJ25:BF25"/>
    <mergeCell ref="BK25:BP25"/>
    <mergeCell ref="BQ25:CM25"/>
    <mergeCell ref="AN9:AS9"/>
    <mergeCell ref="AT9:BH9"/>
    <mergeCell ref="BO9:CM9"/>
    <mergeCell ref="A13:V13"/>
    <mergeCell ref="A14:K17"/>
    <mergeCell ref="L14:V14"/>
    <mergeCell ref="L15:V15"/>
    <mergeCell ref="L16:V16"/>
    <mergeCell ref="L17:V17"/>
    <mergeCell ref="AJ14:AL14"/>
    <mergeCell ref="AG14:AI14"/>
    <mergeCell ref="W14:Y14"/>
    <mergeCell ref="W13:X13"/>
    <mergeCell ref="AF13:CK13"/>
    <mergeCell ref="BX16:CL16"/>
    <mergeCell ref="AZ16:BQ16"/>
    <mergeCell ref="AC17:AN17"/>
    <mergeCell ref="AZ17:BQ17"/>
    <mergeCell ref="BX17:CL17"/>
    <mergeCell ref="CD41:CM41"/>
    <mergeCell ref="AZ30:BI30"/>
    <mergeCell ref="AZ31:BI31"/>
    <mergeCell ref="AP30:AY30"/>
    <mergeCell ref="AP31:AY31"/>
    <mergeCell ref="BT30:CC30"/>
    <mergeCell ref="CD31:CM31"/>
    <mergeCell ref="AZ32:BI32"/>
    <mergeCell ref="BJ32:BS32"/>
    <mergeCell ref="CD36:CM37"/>
    <mergeCell ref="CD38:CM39"/>
    <mergeCell ref="CA36:CC37"/>
    <mergeCell ref="CA38:CC39"/>
    <mergeCell ref="BS36:BZ37"/>
    <mergeCell ref="BS38:BZ39"/>
    <mergeCell ref="BS35:CC35"/>
    <mergeCell ref="BP65:CK65"/>
    <mergeCell ref="AH64:AO64"/>
    <mergeCell ref="CC52:CM52"/>
    <mergeCell ref="A64:T64"/>
    <mergeCell ref="A65:T65"/>
    <mergeCell ref="CC54:CM54"/>
    <mergeCell ref="A58:T59"/>
    <mergeCell ref="U58:AJ59"/>
    <mergeCell ref="AK58:BD59"/>
    <mergeCell ref="BE58:BP59"/>
    <mergeCell ref="BX58:CJ58"/>
    <mergeCell ref="A60:T63"/>
    <mergeCell ref="AF60:AG60"/>
    <mergeCell ref="AO60:AP60"/>
    <mergeCell ref="BO60:BP60"/>
    <mergeCell ref="AW60:BI60"/>
    <mergeCell ref="V62:W62"/>
    <mergeCell ref="AC62:AD62"/>
    <mergeCell ref="AJ62:AK62"/>
    <mergeCell ref="AQ62:AR62"/>
    <mergeCell ref="A57:CM57"/>
    <mergeCell ref="AY62:AZ62"/>
    <mergeCell ref="BH62:BI62"/>
    <mergeCell ref="BX62:BY62"/>
    <mergeCell ref="CC49:CM49"/>
    <mergeCell ref="DA13:DW13"/>
    <mergeCell ref="DA14:DW14"/>
    <mergeCell ref="AC16:AN16"/>
    <mergeCell ref="BH18:BO18"/>
    <mergeCell ref="BP18:CI18"/>
    <mergeCell ref="BI19:BJ19"/>
    <mergeCell ref="AL21:AP21"/>
    <mergeCell ref="BX20:CJ20"/>
    <mergeCell ref="BO20:BP20"/>
    <mergeCell ref="W18:AD18"/>
    <mergeCell ref="W19:AD21"/>
    <mergeCell ref="AF19:AG19"/>
    <mergeCell ref="AF20:AG20"/>
    <mergeCell ref="Z14:AB14"/>
    <mergeCell ref="BY15:CK15"/>
    <mergeCell ref="AO19:AP19"/>
    <mergeCell ref="AO20:AP20"/>
    <mergeCell ref="CD19:CE19"/>
    <mergeCell ref="BA20:BB20"/>
    <mergeCell ref="AP41:AY41"/>
    <mergeCell ref="AZ41:BI41"/>
    <mergeCell ref="BJ41:BS41"/>
    <mergeCell ref="BT41:CC41"/>
    <mergeCell ref="A32:I33"/>
    <mergeCell ref="CC48:CM48"/>
    <mergeCell ref="AI49:AS49"/>
    <mergeCell ref="G38:R39"/>
    <mergeCell ref="A36:F37"/>
    <mergeCell ref="A38:F39"/>
    <mergeCell ref="S36:AR37"/>
    <mergeCell ref="S35:AR35"/>
    <mergeCell ref="S38:AR39"/>
    <mergeCell ref="AS36:AZ37"/>
    <mergeCell ref="AS35:BR35"/>
    <mergeCell ref="BD38:BR39"/>
    <mergeCell ref="AS38:AZ39"/>
    <mergeCell ref="BA38:BC39"/>
    <mergeCell ref="A35:R35"/>
    <mergeCell ref="A40:J44"/>
    <mergeCell ref="K40:U40"/>
    <mergeCell ref="V40:AE40"/>
    <mergeCell ref="AF40:AO40"/>
    <mergeCell ref="AF44:AO44"/>
    <mergeCell ref="AI48:AS48"/>
    <mergeCell ref="AT48:BD48"/>
    <mergeCell ref="BE48:BQ48"/>
    <mergeCell ref="BR48:CB48"/>
    <mergeCell ref="V29:AE29"/>
    <mergeCell ref="AF29:AO29"/>
    <mergeCell ref="AP29:AY29"/>
    <mergeCell ref="AZ29:BI29"/>
    <mergeCell ref="A34:CM34"/>
    <mergeCell ref="G36:R37"/>
    <mergeCell ref="BA36:BC37"/>
    <mergeCell ref="BD36:BR37"/>
    <mergeCell ref="CD35:CM35"/>
    <mergeCell ref="CD32:CM32"/>
    <mergeCell ref="CD33:CM33"/>
    <mergeCell ref="BT32:CC32"/>
    <mergeCell ref="BT33:CC33"/>
    <mergeCell ref="BJ33:BS33"/>
    <mergeCell ref="AP32:AY32"/>
    <mergeCell ref="AP33:AY33"/>
    <mergeCell ref="V32:AE32"/>
    <mergeCell ref="V33:AE33"/>
    <mergeCell ref="AF30:AO30"/>
    <mergeCell ref="AF31:AO31"/>
    <mergeCell ref="AF32:AO32"/>
    <mergeCell ref="AF33:AO33"/>
    <mergeCell ref="J30:U30"/>
    <mergeCell ref="J31:U31"/>
    <mergeCell ref="A97:T97"/>
    <mergeCell ref="BC99:BQ99"/>
    <mergeCell ref="AH99:AI99"/>
    <mergeCell ref="AT99:AU99"/>
    <mergeCell ref="BV99:BW99"/>
    <mergeCell ref="A98:T101"/>
    <mergeCell ref="AN100:AT100"/>
    <mergeCell ref="BC100:BI100"/>
    <mergeCell ref="BC40:BG40"/>
    <mergeCell ref="A95:T95"/>
    <mergeCell ref="A96:T96"/>
    <mergeCell ref="V95:W96"/>
    <mergeCell ref="X95:AI96"/>
    <mergeCell ref="AK95:AL96"/>
    <mergeCell ref="AM95:AX96"/>
    <mergeCell ref="AZ95:BA96"/>
    <mergeCell ref="BB95:BH96"/>
    <mergeCell ref="K41:U41"/>
    <mergeCell ref="K42:U42"/>
    <mergeCell ref="A47:U52"/>
    <mergeCell ref="A53:U54"/>
    <mergeCell ref="AF65:AG65"/>
    <mergeCell ref="AR65:AS65"/>
    <mergeCell ref="BG65:BH65"/>
    <mergeCell ref="BX110:CM110"/>
    <mergeCell ref="BZ100:CK100"/>
    <mergeCell ref="AT101:CI101"/>
    <mergeCell ref="A102:T104"/>
    <mergeCell ref="U102:AJ102"/>
    <mergeCell ref="U103:AJ103"/>
    <mergeCell ref="U104:AJ104"/>
    <mergeCell ref="AK102:BE102"/>
    <mergeCell ref="AM103:AQ103"/>
    <mergeCell ref="AW103:BA103"/>
    <mergeCell ref="AM104:AQ104"/>
    <mergeCell ref="AW104:BA104"/>
    <mergeCell ref="BF102:CM102"/>
    <mergeCell ref="BF103:CM103"/>
    <mergeCell ref="BF104:CM104"/>
    <mergeCell ref="A109:T110"/>
    <mergeCell ref="V110:AH110"/>
    <mergeCell ref="AM110:AX110"/>
    <mergeCell ref="BB110:BS110"/>
  </mergeCells>
  <phoneticPr fontId="2"/>
  <printOptions horizontalCentered="1" verticalCentered="1"/>
  <pageMargins left="0.31496062992125984" right="0.31496062992125984" top="0.19685039370078741" bottom="0.19685039370078741" header="0.19685039370078741" footer="0.19685039370078741"/>
  <pageSetup paperSize="9" scale="99" orientation="portrait" r:id="rId1"/>
  <rowBreaks count="1" manualBreakCount="1">
    <brk id="56" max="9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K15" sqref="K15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1.625" style="2" bestFit="1" customWidth="1"/>
    <col min="4" max="4" width="9.5" style="2" bestFit="1" customWidth="1"/>
    <col min="5" max="5" width="11.625" style="2" bestFit="1" customWidth="1"/>
    <col min="6" max="6" width="9.5" style="2" bestFit="1" customWidth="1"/>
    <col min="7" max="7" width="11.625" style="2" bestFit="1" customWidth="1"/>
    <col min="8" max="9" width="11.625" style="2" customWidth="1"/>
    <col min="10" max="10" width="16.125" style="2" bestFit="1" customWidth="1"/>
    <col min="11" max="13" width="16.125" style="2" customWidth="1"/>
    <col min="14" max="14" width="32" style="2" bestFit="1" customWidth="1"/>
    <col min="15" max="16" width="9" style="2"/>
    <col min="17" max="17" width="11.625" style="2" bestFit="1" customWidth="1"/>
    <col min="18" max="16384" width="9" style="2"/>
  </cols>
  <sheetData>
    <row r="1" spans="1:17" s="1" customFormat="1" x14ac:dyDescent="0.15">
      <c r="A1" s="1" t="s">
        <v>75</v>
      </c>
      <c r="B1" s="1" t="s">
        <v>72</v>
      </c>
      <c r="C1" s="1" t="s">
        <v>395</v>
      </c>
      <c r="D1" s="1" t="s">
        <v>56</v>
      </c>
      <c r="E1" s="1" t="s">
        <v>59</v>
      </c>
      <c r="F1" s="1" t="s">
        <v>210</v>
      </c>
      <c r="G1" s="1" t="s">
        <v>221</v>
      </c>
      <c r="H1" s="1" t="s">
        <v>222</v>
      </c>
      <c r="I1" s="1" t="s">
        <v>225</v>
      </c>
      <c r="J1" s="1" t="s">
        <v>76</v>
      </c>
      <c r="K1" s="1" t="s">
        <v>235</v>
      </c>
      <c r="L1" s="1" t="s">
        <v>240</v>
      </c>
      <c r="M1" s="1" t="s">
        <v>243</v>
      </c>
      <c r="N1" s="1" t="s">
        <v>114</v>
      </c>
      <c r="O1" s="1" t="s">
        <v>445</v>
      </c>
      <c r="P1" s="1" t="s">
        <v>453</v>
      </c>
      <c r="Q1" s="1" t="s">
        <v>470</v>
      </c>
    </row>
    <row r="2" spans="1:17" x14ac:dyDescent="0.15">
      <c r="A2" s="2" t="s">
        <v>77</v>
      </c>
      <c r="B2" s="2" t="s">
        <v>78</v>
      </c>
      <c r="C2" s="2" t="s">
        <v>396</v>
      </c>
      <c r="D2" s="2" t="s">
        <v>79</v>
      </c>
      <c r="E2" s="2" t="s">
        <v>80</v>
      </c>
      <c r="F2" s="2" t="s">
        <v>211</v>
      </c>
      <c r="G2" s="2" t="s">
        <v>216</v>
      </c>
      <c r="H2" s="2" t="s">
        <v>223</v>
      </c>
      <c r="I2" s="2" t="s">
        <v>226</v>
      </c>
      <c r="J2" s="2" t="s">
        <v>81</v>
      </c>
      <c r="K2" s="2" t="s">
        <v>236</v>
      </c>
      <c r="L2" s="2" t="s">
        <v>241</v>
      </c>
      <c r="M2" s="2" t="s">
        <v>244</v>
      </c>
      <c r="N2" s="2" t="s">
        <v>115</v>
      </c>
      <c r="O2" s="2" t="s">
        <v>446</v>
      </c>
      <c r="P2" s="2" t="s">
        <v>454</v>
      </c>
      <c r="Q2" s="2" t="s">
        <v>471</v>
      </c>
    </row>
    <row r="3" spans="1:17" x14ac:dyDescent="0.15">
      <c r="B3" s="2" t="s">
        <v>41</v>
      </c>
      <c r="C3" s="2" t="s">
        <v>397</v>
      </c>
      <c r="D3" s="2" t="s">
        <v>82</v>
      </c>
      <c r="E3" s="2" t="s">
        <v>37</v>
      </c>
      <c r="F3" s="2" t="s">
        <v>212</v>
      </c>
      <c r="G3" s="2" t="s">
        <v>217</v>
      </c>
      <c r="H3" s="2" t="s">
        <v>224</v>
      </c>
      <c r="I3" s="2" t="s">
        <v>227</v>
      </c>
      <c r="J3" s="2" t="s">
        <v>83</v>
      </c>
      <c r="K3" s="2" t="s">
        <v>237</v>
      </c>
      <c r="L3" s="2" t="s">
        <v>242</v>
      </c>
      <c r="M3" s="2" t="s">
        <v>245</v>
      </c>
      <c r="N3" s="2" t="s">
        <v>116</v>
      </c>
      <c r="O3" s="2" t="s">
        <v>447</v>
      </c>
      <c r="P3" s="2" t="s">
        <v>455</v>
      </c>
      <c r="Q3" s="2" t="s">
        <v>472</v>
      </c>
    </row>
    <row r="4" spans="1:17" x14ac:dyDescent="0.15">
      <c r="C4" s="2" t="s">
        <v>398</v>
      </c>
      <c r="G4" s="2" t="s">
        <v>448</v>
      </c>
      <c r="I4" s="2" t="s">
        <v>228</v>
      </c>
      <c r="J4" s="2" t="s">
        <v>84</v>
      </c>
      <c r="K4" s="2" t="s">
        <v>224</v>
      </c>
      <c r="N4" s="2" t="s">
        <v>117</v>
      </c>
      <c r="O4" s="2" t="s">
        <v>448</v>
      </c>
      <c r="Q4" s="2" t="s">
        <v>448</v>
      </c>
    </row>
    <row r="5" spans="1:17" x14ac:dyDescent="0.15">
      <c r="C5" s="2" t="s">
        <v>399</v>
      </c>
      <c r="I5" s="2" t="s">
        <v>230</v>
      </c>
      <c r="K5" s="2" t="s">
        <v>238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入力シート</vt:lpstr>
      <vt:lpstr>印刷用シート</vt:lpstr>
      <vt:lpstr>リスト（8号様式用）</vt:lpstr>
      <vt:lpstr>印刷用シート!Print_Area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2025-05-29T00:14:02Z</cp:lastPrinted>
  <dcterms:created xsi:type="dcterms:W3CDTF">2014-08-29T03:16:19Z</dcterms:created>
  <dcterms:modified xsi:type="dcterms:W3CDTF">2025-06-05T07:24:17Z</dcterms:modified>
</cp:coreProperties>
</file>